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2019-2023 batch CO-PO calculations\Final upload\"/>
    </mc:Choice>
  </mc:AlternateContent>
  <bookViews>
    <workbookView xWindow="0" yWindow="0" windowWidth="19200" windowHeight="6030" firstSheet="15" activeTab="16"/>
  </bookViews>
  <sheets>
    <sheet name="19SH11C" sheetId="8" r:id="rId1"/>
    <sheet name="19SH12C" sheetId="9" r:id="rId2"/>
    <sheet name="19SH13C" sheetId="11" r:id="rId3"/>
    <sheet name="19SH14C" sheetId="12" r:id="rId4"/>
    <sheet name="19EC11C" sheetId="14" r:id="rId5"/>
    <sheet name="19SH16C" sheetId="15" r:id="rId6"/>
    <sheet name="19SH17C" sheetId="16" r:id="rId7"/>
    <sheet name="19EC12C" sheetId="17" r:id="rId8"/>
    <sheet name="19EC21C" sheetId="19" r:id="rId9"/>
    <sheet name="19EC22C" sheetId="20" r:id="rId10"/>
    <sheet name="19EC23C" sheetId="21" r:id="rId11"/>
    <sheet name="19EC24C" sheetId="22" r:id="rId12"/>
    <sheet name="19EC25C" sheetId="23" r:id="rId13"/>
    <sheet name="19SH15C" sheetId="24" r:id="rId14"/>
    <sheet name="19EC26C" sheetId="26" r:id="rId15"/>
    <sheet name="19EC27C" sheetId="27" r:id="rId16"/>
    <sheet name="19EC31C" sheetId="30" r:id="rId17"/>
    <sheet name="19EC32C" sheetId="31" r:id="rId18"/>
    <sheet name="19EC33C" sheetId="32" r:id="rId19"/>
    <sheet name="19EC34C" sheetId="33" r:id="rId20"/>
    <sheet name="19EC35C" sheetId="34" r:id="rId21"/>
    <sheet name="19EC36C" sheetId="35" r:id="rId22"/>
    <sheet name="19EC37C" sheetId="36" r:id="rId23"/>
    <sheet name="19EC38C" sheetId="37" r:id="rId24"/>
    <sheet name="19EC39C" sheetId="38" r:id="rId25"/>
    <sheet name="19EC41C" sheetId="39" r:id="rId26"/>
    <sheet name="19EC42C" sheetId="40" r:id="rId27"/>
    <sheet name="19EC43C" sheetId="41" r:id="rId28"/>
    <sheet name="19EC44C" sheetId="42" r:id="rId29"/>
    <sheet name="19EC45C" sheetId="43" r:id="rId30"/>
    <sheet name="19EC46C" sheetId="44" r:id="rId31"/>
    <sheet name="19EC47C" sheetId="45" r:id="rId32"/>
    <sheet name="19EC48C" sheetId="46" r:id="rId33"/>
    <sheet name="19EC51C" sheetId="47" r:id="rId34"/>
    <sheet name="19EC52C" sheetId="48" r:id="rId35"/>
    <sheet name="19EC53C" sheetId="49" r:id="rId36"/>
    <sheet name="19EC54C" sheetId="50" r:id="rId37"/>
    <sheet name="19EC39E" sheetId="51" r:id="rId38"/>
    <sheet name="19EC48E" sheetId="52" r:id="rId39"/>
    <sheet name="19EC60E" sheetId="53" r:id="rId40"/>
    <sheet name="19IT01N" sheetId="54" r:id="rId41"/>
    <sheet name="19ME34N" sheetId="55" r:id="rId42"/>
    <sheet name="19CS13N" sheetId="56" r:id="rId43"/>
    <sheet name="19EC06L" sheetId="57" r:id="rId44"/>
    <sheet name="19EC55C" sheetId="58" r:id="rId45"/>
    <sheet name="19EC56C" sheetId="59" r:id="rId46"/>
    <sheet name="19EC57C" sheetId="60" r:id="rId47"/>
    <sheet name="19EC61C" sheetId="61" r:id="rId48"/>
    <sheet name="19EC62C" sheetId="62" r:id="rId49"/>
    <sheet name="19EC63C" sheetId="63" r:id="rId50"/>
    <sheet name="19EC64C" sheetId="64" r:id="rId51"/>
    <sheet name="19EC65C" sheetId="65" r:id="rId52"/>
    <sheet name="19EC29E" sheetId="66" r:id="rId53"/>
    <sheet name="19EC35E" sheetId="67" r:id="rId54"/>
    <sheet name="19EC41E" sheetId="69" r:id="rId55"/>
    <sheet name="19EC45E" sheetId="70" r:id="rId56"/>
    <sheet name="15EC59E" sheetId="71" r:id="rId57"/>
    <sheet name="19EC40E" sheetId="73" r:id="rId58"/>
    <sheet name="19EC71C" sheetId="76" r:id="rId59"/>
    <sheet name="19EC21E" sheetId="78" r:id="rId60"/>
    <sheet name="19EC56E" sheetId="80" r:id="rId61"/>
    <sheet name="19EC82C" sheetId="84" r:id="rId62"/>
  </sheets>
  <externalReferences>
    <externalReference r:id="rId63"/>
  </externalReferences>
  <calcPr calcId="162913"/>
</workbook>
</file>

<file path=xl/calcChain.xml><?xml version="1.0" encoding="utf-8"?>
<calcChain xmlns="http://schemas.openxmlformats.org/spreadsheetml/2006/main">
  <c r="R165" i="30" l="1"/>
  <c r="R168" i="30" s="1"/>
  <c r="Q165" i="30"/>
  <c r="Q168" i="30" s="1"/>
  <c r="P165" i="30"/>
  <c r="P168" i="30" s="1"/>
  <c r="O165" i="30"/>
  <c r="N165" i="30"/>
  <c r="N168" i="30" s="1"/>
  <c r="M165" i="30"/>
  <c r="M168" i="30" s="1"/>
  <c r="L165" i="30"/>
  <c r="L168" i="30" s="1"/>
  <c r="K165" i="30"/>
  <c r="K168" i="30" s="1"/>
  <c r="J165" i="30"/>
  <c r="J168" i="30" s="1"/>
  <c r="I165" i="30"/>
  <c r="I168" i="30" s="1"/>
  <c r="H165" i="30"/>
  <c r="H168" i="30" s="1"/>
  <c r="G165" i="30"/>
  <c r="G168" i="30" s="1"/>
  <c r="F165" i="30"/>
  <c r="F168" i="30" s="1"/>
  <c r="E165" i="30"/>
  <c r="E168" i="30" s="1"/>
  <c r="D165" i="30"/>
  <c r="D168" i="30" s="1"/>
  <c r="R164" i="30"/>
  <c r="R167" i="30" s="1"/>
  <c r="Q164" i="30"/>
  <c r="Q167" i="30" s="1"/>
  <c r="P164" i="30"/>
  <c r="P167" i="30" s="1"/>
  <c r="O164" i="30"/>
  <c r="O167" i="30" s="1"/>
  <c r="N164" i="30"/>
  <c r="M164" i="30"/>
  <c r="L164" i="30"/>
  <c r="L167" i="30" s="1"/>
  <c r="K164" i="30"/>
  <c r="K167" i="30" s="1"/>
  <c r="J164" i="30"/>
  <c r="J167" i="30" s="1"/>
  <c r="I164" i="30"/>
  <c r="I167" i="30" s="1"/>
  <c r="H164" i="30"/>
  <c r="G164" i="30"/>
  <c r="F164" i="30"/>
  <c r="E164" i="30"/>
  <c r="E167" i="30" s="1"/>
  <c r="D164" i="30"/>
  <c r="D167" i="30" s="1"/>
  <c r="R163" i="30"/>
  <c r="R171" i="30" s="1"/>
  <c r="Q163" i="30"/>
  <c r="Q171" i="30" s="1"/>
  <c r="P163" i="30"/>
  <c r="O163" i="30"/>
  <c r="N163" i="30"/>
  <c r="M163" i="30"/>
  <c r="L163" i="30"/>
  <c r="L171" i="30" s="1"/>
  <c r="K163" i="30"/>
  <c r="K166" i="30" s="1"/>
  <c r="J163" i="30"/>
  <c r="J171" i="30" s="1"/>
  <c r="I163" i="30"/>
  <c r="I171" i="30" s="1"/>
  <c r="H163" i="30"/>
  <c r="G163" i="30"/>
  <c r="G166" i="30" s="1"/>
  <c r="F163" i="30"/>
  <c r="E163" i="30"/>
  <c r="D163" i="30"/>
  <c r="F148" i="30"/>
  <c r="F149" i="30" s="1"/>
  <c r="S160" i="30" s="1"/>
  <c r="E148" i="30"/>
  <c r="E149" i="30" s="1"/>
  <c r="S159" i="30" s="1"/>
  <c r="R142" i="30"/>
  <c r="Q142" i="30"/>
  <c r="P142" i="30"/>
  <c r="O142" i="30"/>
  <c r="N142" i="30"/>
  <c r="R141" i="30"/>
  <c r="Q141" i="30"/>
  <c r="P141" i="30"/>
  <c r="O141" i="30"/>
  <c r="N141" i="30"/>
  <c r="R140" i="30"/>
  <c r="Q140" i="30"/>
  <c r="P140" i="30"/>
  <c r="O140" i="30"/>
  <c r="N140" i="30"/>
  <c r="R139" i="30"/>
  <c r="Q139" i="30"/>
  <c r="P139" i="30"/>
  <c r="O139" i="30"/>
  <c r="N139" i="30"/>
  <c r="R138" i="30"/>
  <c r="Q138" i="30"/>
  <c r="P138" i="30"/>
  <c r="O138" i="30"/>
  <c r="N138" i="30"/>
  <c r="R137" i="30"/>
  <c r="Q137" i="30"/>
  <c r="P137" i="30"/>
  <c r="O137" i="30"/>
  <c r="N137" i="30"/>
  <c r="R136" i="30"/>
  <c r="Q136" i="30"/>
  <c r="P136" i="30"/>
  <c r="O136" i="30"/>
  <c r="N136" i="30"/>
  <c r="R135" i="30"/>
  <c r="Q135" i="30"/>
  <c r="P135" i="30"/>
  <c r="O135" i="30"/>
  <c r="N135" i="30"/>
  <c r="R134" i="30"/>
  <c r="Q134" i="30"/>
  <c r="P134" i="30"/>
  <c r="O134" i="30"/>
  <c r="N134" i="30"/>
  <c r="R133" i="30"/>
  <c r="Q133" i="30"/>
  <c r="P133" i="30"/>
  <c r="O133" i="30"/>
  <c r="N133" i="30"/>
  <c r="R132" i="30"/>
  <c r="Q132" i="30"/>
  <c r="P132" i="30"/>
  <c r="O132" i="30"/>
  <c r="N132" i="30"/>
  <c r="R131" i="30"/>
  <c r="Q131" i="30"/>
  <c r="P131" i="30"/>
  <c r="O131" i="30"/>
  <c r="N131" i="30"/>
  <c r="R130" i="30"/>
  <c r="Q130" i="30"/>
  <c r="P130" i="30"/>
  <c r="O130" i="30"/>
  <c r="N130" i="30"/>
  <c r="R129" i="30"/>
  <c r="Q129" i="30"/>
  <c r="P129" i="30"/>
  <c r="O129" i="30"/>
  <c r="N129" i="30"/>
  <c r="R128" i="30"/>
  <c r="Q128" i="30"/>
  <c r="P128" i="30"/>
  <c r="O128" i="30"/>
  <c r="N128" i="30"/>
  <c r="R127" i="30"/>
  <c r="Q127" i="30"/>
  <c r="P127" i="30"/>
  <c r="O127" i="30"/>
  <c r="N127" i="30"/>
  <c r="R126" i="30"/>
  <c r="Q126" i="30"/>
  <c r="P126" i="30"/>
  <c r="O126" i="30"/>
  <c r="N126" i="30"/>
  <c r="R125" i="30"/>
  <c r="Q125" i="30"/>
  <c r="P125" i="30"/>
  <c r="O125" i="30"/>
  <c r="N125" i="30"/>
  <c r="R124" i="30"/>
  <c r="Q124" i="30"/>
  <c r="P124" i="30"/>
  <c r="O124" i="30"/>
  <c r="N124" i="30"/>
  <c r="R123" i="30"/>
  <c r="Q123" i="30"/>
  <c r="P123" i="30"/>
  <c r="O123" i="30"/>
  <c r="N123" i="30"/>
  <c r="R122" i="30"/>
  <c r="Q122" i="30"/>
  <c r="P122" i="30"/>
  <c r="O122" i="30"/>
  <c r="N122" i="30"/>
  <c r="R121" i="30"/>
  <c r="Q121" i="30"/>
  <c r="P121" i="30"/>
  <c r="O121" i="30"/>
  <c r="N121" i="30"/>
  <c r="R120" i="30"/>
  <c r="Q120" i="30"/>
  <c r="P120" i="30"/>
  <c r="O120" i="30"/>
  <c r="N120" i="30"/>
  <c r="R119" i="30"/>
  <c r="Q119" i="30"/>
  <c r="P119" i="30"/>
  <c r="O119" i="30"/>
  <c r="N119" i="30"/>
  <c r="R118" i="30"/>
  <c r="Q118" i="30"/>
  <c r="P118" i="30"/>
  <c r="O118" i="30"/>
  <c r="N118" i="30"/>
  <c r="R117" i="30"/>
  <c r="Q117" i="30"/>
  <c r="P117" i="30"/>
  <c r="O117" i="30"/>
  <c r="N117" i="30"/>
  <c r="R116" i="30"/>
  <c r="Q116" i="30"/>
  <c r="P116" i="30"/>
  <c r="O116" i="30"/>
  <c r="N116" i="30"/>
  <c r="R115" i="30"/>
  <c r="Q115" i="30"/>
  <c r="P115" i="30"/>
  <c r="O115" i="30"/>
  <c r="N115" i="30"/>
  <c r="R114" i="30"/>
  <c r="Q114" i="30"/>
  <c r="P114" i="30"/>
  <c r="O114" i="30"/>
  <c r="N114" i="30"/>
  <c r="R113" i="30"/>
  <c r="Q113" i="30"/>
  <c r="P113" i="30"/>
  <c r="O113" i="30"/>
  <c r="N113" i="30"/>
  <c r="R112" i="30"/>
  <c r="Q112" i="30"/>
  <c r="P112" i="30"/>
  <c r="O112" i="30"/>
  <c r="N112" i="30"/>
  <c r="R111" i="30"/>
  <c r="Q111" i="30"/>
  <c r="P111" i="30"/>
  <c r="O111" i="30"/>
  <c r="N111" i="30"/>
  <c r="R110" i="30"/>
  <c r="Q110" i="30"/>
  <c r="P110" i="30"/>
  <c r="O110" i="30"/>
  <c r="N110" i="30"/>
  <c r="R109" i="30"/>
  <c r="Q109" i="30"/>
  <c r="P109" i="30"/>
  <c r="O109" i="30"/>
  <c r="N109" i="30"/>
  <c r="R108" i="30"/>
  <c r="Q108" i="30"/>
  <c r="P108" i="30"/>
  <c r="O108" i="30"/>
  <c r="N108" i="30"/>
  <c r="R107" i="30"/>
  <c r="Q107" i="30"/>
  <c r="P107" i="30"/>
  <c r="O107" i="30"/>
  <c r="N107" i="30"/>
  <c r="R106" i="30"/>
  <c r="Q106" i="30"/>
  <c r="P106" i="30"/>
  <c r="O106" i="30"/>
  <c r="N106" i="30"/>
  <c r="R105" i="30"/>
  <c r="Q105" i="30"/>
  <c r="P105" i="30"/>
  <c r="O105" i="30"/>
  <c r="N105" i="30"/>
  <c r="R104" i="30"/>
  <c r="Q104" i="30"/>
  <c r="P104" i="30"/>
  <c r="O104" i="30"/>
  <c r="N104" i="30"/>
  <c r="R103" i="30"/>
  <c r="Q103" i="30"/>
  <c r="P103" i="30"/>
  <c r="O103" i="30"/>
  <c r="N103" i="30"/>
  <c r="R102" i="30"/>
  <c r="Q102" i="30"/>
  <c r="P102" i="30"/>
  <c r="O102" i="30"/>
  <c r="N102" i="30"/>
  <c r="R101" i="30"/>
  <c r="Q101" i="30"/>
  <c r="P101" i="30"/>
  <c r="O101" i="30"/>
  <c r="N101" i="30"/>
  <c r="R100" i="30"/>
  <c r="Q100" i="30"/>
  <c r="P100" i="30"/>
  <c r="O100" i="30"/>
  <c r="N100" i="30"/>
  <c r="R99" i="30"/>
  <c r="Q99" i="30"/>
  <c r="P99" i="30"/>
  <c r="O99" i="30"/>
  <c r="N99" i="30"/>
  <c r="R98" i="30"/>
  <c r="Q98" i="30"/>
  <c r="P98" i="30"/>
  <c r="O98" i="30"/>
  <c r="N98" i="30"/>
  <c r="R97" i="30"/>
  <c r="Q97" i="30"/>
  <c r="P97" i="30"/>
  <c r="O97" i="30"/>
  <c r="N97" i="30"/>
  <c r="R96" i="30"/>
  <c r="Q96" i="30"/>
  <c r="P96" i="30"/>
  <c r="O96" i="30"/>
  <c r="N96" i="30"/>
  <c r="R95" i="30"/>
  <c r="Q95" i="30"/>
  <c r="P95" i="30"/>
  <c r="O95" i="30"/>
  <c r="N95" i="30"/>
  <c r="R94" i="30"/>
  <c r="Q94" i="30"/>
  <c r="P94" i="30"/>
  <c r="O94" i="30"/>
  <c r="N94" i="30"/>
  <c r="R93" i="30"/>
  <c r="Q93" i="30"/>
  <c r="P93" i="30"/>
  <c r="O93" i="30"/>
  <c r="N93" i="30"/>
  <c r="R92" i="30"/>
  <c r="Q92" i="30"/>
  <c r="P92" i="30"/>
  <c r="O92" i="30"/>
  <c r="N92" i="30"/>
  <c r="R91" i="30"/>
  <c r="Q91" i="30"/>
  <c r="P91" i="30"/>
  <c r="O91" i="30"/>
  <c r="N91" i="30"/>
  <c r="R90" i="30"/>
  <c r="Q90" i="30"/>
  <c r="P90" i="30"/>
  <c r="O90" i="30"/>
  <c r="N90" i="30"/>
  <c r="R89" i="30"/>
  <c r="Q89" i="30"/>
  <c r="P89" i="30"/>
  <c r="O89" i="30"/>
  <c r="N89" i="30"/>
  <c r="R88" i="30"/>
  <c r="Q88" i="30"/>
  <c r="P88" i="30"/>
  <c r="O88" i="30"/>
  <c r="N88" i="30"/>
  <c r="R87" i="30"/>
  <c r="Q87" i="30"/>
  <c r="P87" i="30"/>
  <c r="O87" i="30"/>
  <c r="N87" i="30"/>
  <c r="R86" i="30"/>
  <c r="Q86" i="30"/>
  <c r="P86" i="30"/>
  <c r="O86" i="30"/>
  <c r="N86" i="30"/>
  <c r="R85" i="30"/>
  <c r="Q85" i="30"/>
  <c r="P85" i="30"/>
  <c r="O85" i="30"/>
  <c r="N85" i="30"/>
  <c r="R84" i="30"/>
  <c r="Q84" i="30"/>
  <c r="P84" i="30"/>
  <c r="O84" i="30"/>
  <c r="N84" i="30"/>
  <c r="R83" i="30"/>
  <c r="Q83" i="30"/>
  <c r="P83" i="30"/>
  <c r="O83" i="30"/>
  <c r="N83" i="30"/>
  <c r="R82" i="30"/>
  <c r="Q82" i="30"/>
  <c r="P82" i="30"/>
  <c r="O82" i="30"/>
  <c r="N82" i="30"/>
  <c r="R81" i="30"/>
  <c r="Q81" i="30"/>
  <c r="P81" i="30"/>
  <c r="O81" i="30"/>
  <c r="N81" i="30"/>
  <c r="R80" i="30"/>
  <c r="Q80" i="30"/>
  <c r="P80" i="30"/>
  <c r="O80" i="30"/>
  <c r="N80" i="30"/>
  <c r="R79" i="30"/>
  <c r="Q79" i="30"/>
  <c r="P79" i="30"/>
  <c r="O79" i="30"/>
  <c r="N79" i="30"/>
  <c r="R78" i="30"/>
  <c r="Q78" i="30"/>
  <c r="P78" i="30"/>
  <c r="O78" i="30"/>
  <c r="N78" i="30"/>
  <c r="R77" i="30"/>
  <c r="Q77" i="30"/>
  <c r="P77" i="30"/>
  <c r="O77" i="30"/>
  <c r="N77" i="30"/>
  <c r="R76" i="30"/>
  <c r="Q76" i="30"/>
  <c r="P76" i="30"/>
  <c r="O76" i="30"/>
  <c r="N76" i="30"/>
  <c r="R75" i="30"/>
  <c r="Q75" i="30"/>
  <c r="P75" i="30"/>
  <c r="O75" i="30"/>
  <c r="N75" i="30"/>
  <c r="R74" i="30"/>
  <c r="Q74" i="30"/>
  <c r="P74" i="30"/>
  <c r="O74" i="30"/>
  <c r="N74" i="30"/>
  <c r="R73" i="30"/>
  <c r="Q73" i="30"/>
  <c r="P73" i="30"/>
  <c r="O73" i="30"/>
  <c r="N73" i="30"/>
  <c r="R72" i="30"/>
  <c r="Q72" i="30"/>
  <c r="P72" i="30"/>
  <c r="O72" i="30"/>
  <c r="N72" i="30"/>
  <c r="R71" i="30"/>
  <c r="Q71" i="30"/>
  <c r="P71" i="30"/>
  <c r="O71" i="30"/>
  <c r="N71" i="30"/>
  <c r="R70" i="30"/>
  <c r="Q70" i="30"/>
  <c r="P70" i="30"/>
  <c r="O70" i="30"/>
  <c r="N70" i="30"/>
  <c r="R69" i="30"/>
  <c r="Q69" i="30"/>
  <c r="P69" i="30"/>
  <c r="O69" i="30"/>
  <c r="N69" i="30"/>
  <c r="R68" i="30"/>
  <c r="Q68" i="30"/>
  <c r="P68" i="30"/>
  <c r="O68" i="30"/>
  <c r="N68" i="30"/>
  <c r="R67" i="30"/>
  <c r="Q67" i="30"/>
  <c r="P67" i="30"/>
  <c r="O67" i="30"/>
  <c r="N67" i="30"/>
  <c r="R66" i="30"/>
  <c r="Q66" i="30"/>
  <c r="P66" i="30"/>
  <c r="O66" i="30"/>
  <c r="N66" i="30"/>
  <c r="R65" i="30"/>
  <c r="Q65" i="30"/>
  <c r="P65" i="30"/>
  <c r="O65" i="30"/>
  <c r="N65" i="30"/>
  <c r="R64" i="30"/>
  <c r="Q64" i="30"/>
  <c r="P64" i="30"/>
  <c r="O64" i="30"/>
  <c r="N64" i="30"/>
  <c r="R63" i="30"/>
  <c r="Q63" i="30"/>
  <c r="P63" i="30"/>
  <c r="O63" i="30"/>
  <c r="N63" i="30"/>
  <c r="R62" i="30"/>
  <c r="Q62" i="30"/>
  <c r="P62" i="30"/>
  <c r="O62" i="30"/>
  <c r="N62" i="30"/>
  <c r="R61" i="30"/>
  <c r="Q61" i="30"/>
  <c r="P61" i="30"/>
  <c r="O61" i="30"/>
  <c r="N61" i="30"/>
  <c r="R60" i="30"/>
  <c r="Q60" i="30"/>
  <c r="P60" i="30"/>
  <c r="O60" i="30"/>
  <c r="N60" i="30"/>
  <c r="R59" i="30"/>
  <c r="Q59" i="30"/>
  <c r="P59" i="30"/>
  <c r="O59" i="30"/>
  <c r="N59" i="30"/>
  <c r="R58" i="30"/>
  <c r="Q58" i="30"/>
  <c r="P58" i="30"/>
  <c r="O58" i="30"/>
  <c r="N58" i="30"/>
  <c r="R57" i="30"/>
  <c r="Q57" i="30"/>
  <c r="P57" i="30"/>
  <c r="O57" i="30"/>
  <c r="N57" i="30"/>
  <c r="R56" i="30"/>
  <c r="Q56" i="30"/>
  <c r="P56" i="30"/>
  <c r="O56" i="30"/>
  <c r="N56" i="30"/>
  <c r="R55" i="30"/>
  <c r="Q55" i="30"/>
  <c r="P55" i="30"/>
  <c r="O55" i="30"/>
  <c r="N55" i="30"/>
  <c r="R54" i="30"/>
  <c r="Q54" i="30"/>
  <c r="P54" i="30"/>
  <c r="O54" i="30"/>
  <c r="N54" i="30"/>
  <c r="R53" i="30"/>
  <c r="Q53" i="30"/>
  <c r="P53" i="30"/>
  <c r="O53" i="30"/>
  <c r="N53" i="30"/>
  <c r="R52" i="30"/>
  <c r="Q52" i="30"/>
  <c r="P52" i="30"/>
  <c r="O52" i="30"/>
  <c r="N52" i="30"/>
  <c r="R51" i="30"/>
  <c r="Q51" i="30"/>
  <c r="P51" i="30"/>
  <c r="O51" i="30"/>
  <c r="N51" i="30"/>
  <c r="R50" i="30"/>
  <c r="Q50" i="30"/>
  <c r="P50" i="30"/>
  <c r="O50" i="30"/>
  <c r="N50" i="30"/>
  <c r="R49" i="30"/>
  <c r="Q49" i="30"/>
  <c r="P49" i="30"/>
  <c r="O49" i="30"/>
  <c r="N49" i="30"/>
  <c r="R48" i="30"/>
  <c r="Q48" i="30"/>
  <c r="P48" i="30"/>
  <c r="O48" i="30"/>
  <c r="N48" i="30"/>
  <c r="R47" i="30"/>
  <c r="Q47" i="30"/>
  <c r="P47" i="30"/>
  <c r="O47" i="30"/>
  <c r="N47" i="30"/>
  <c r="R46" i="30"/>
  <c r="Q46" i="30"/>
  <c r="P46" i="30"/>
  <c r="O46" i="30"/>
  <c r="N46" i="30"/>
  <c r="R45" i="30"/>
  <c r="Q45" i="30"/>
  <c r="P45" i="30"/>
  <c r="O45" i="30"/>
  <c r="N45" i="30"/>
  <c r="R44" i="30"/>
  <c r="Q44" i="30"/>
  <c r="P44" i="30"/>
  <c r="O44" i="30"/>
  <c r="N44" i="30"/>
  <c r="R43" i="30"/>
  <c r="Q43" i="30"/>
  <c r="P43" i="30"/>
  <c r="O43" i="30"/>
  <c r="N43" i="30"/>
  <c r="R42" i="30"/>
  <c r="Q42" i="30"/>
  <c r="P42" i="30"/>
  <c r="O42" i="30"/>
  <c r="N42" i="30"/>
  <c r="R41" i="30"/>
  <c r="Q41" i="30"/>
  <c r="P41" i="30"/>
  <c r="O41" i="30"/>
  <c r="N41" i="30"/>
  <c r="R40" i="30"/>
  <c r="Q40" i="30"/>
  <c r="P40" i="30"/>
  <c r="O40" i="30"/>
  <c r="N40" i="30"/>
  <c r="R39" i="30"/>
  <c r="Q39" i="30"/>
  <c r="P39" i="30"/>
  <c r="O39" i="30"/>
  <c r="N39" i="30"/>
  <c r="R38" i="30"/>
  <c r="Q38" i="30"/>
  <c r="P38" i="30"/>
  <c r="O38" i="30"/>
  <c r="N38" i="30"/>
  <c r="R37" i="30"/>
  <c r="Q37" i="30"/>
  <c r="P37" i="30"/>
  <c r="O37" i="30"/>
  <c r="N37" i="30"/>
  <c r="R36" i="30"/>
  <c r="Q36" i="30"/>
  <c r="P36" i="30"/>
  <c r="O36" i="30"/>
  <c r="N36" i="30"/>
  <c r="R35" i="30"/>
  <c r="Q35" i="30"/>
  <c r="P35" i="30"/>
  <c r="O35" i="30"/>
  <c r="N35" i="30"/>
  <c r="R34" i="30"/>
  <c r="Q34" i="30"/>
  <c r="P34" i="30"/>
  <c r="O34" i="30"/>
  <c r="N34" i="30"/>
  <c r="R33" i="30"/>
  <c r="Q33" i="30"/>
  <c r="P33" i="30"/>
  <c r="O33" i="30"/>
  <c r="N33" i="30"/>
  <c r="R32" i="30"/>
  <c r="Q32" i="30"/>
  <c r="P32" i="30"/>
  <c r="O32" i="30"/>
  <c r="N32" i="30"/>
  <c r="R31" i="30"/>
  <c r="Q31" i="30"/>
  <c r="P31" i="30"/>
  <c r="O31" i="30"/>
  <c r="N31" i="30"/>
  <c r="R30" i="30"/>
  <c r="Q30" i="30"/>
  <c r="P30" i="30"/>
  <c r="O30" i="30"/>
  <c r="N30" i="30"/>
  <c r="R29" i="30"/>
  <c r="Q29" i="30"/>
  <c r="P29" i="30"/>
  <c r="O29" i="30"/>
  <c r="N29" i="30"/>
  <c r="R28" i="30"/>
  <c r="Q28" i="30"/>
  <c r="P28" i="30"/>
  <c r="O28" i="30"/>
  <c r="N28" i="30"/>
  <c r="R27" i="30"/>
  <c r="Q27" i="30"/>
  <c r="P27" i="30"/>
  <c r="O27" i="30"/>
  <c r="N27" i="30"/>
  <c r="R26" i="30"/>
  <c r="Q26" i="30"/>
  <c r="P26" i="30"/>
  <c r="O26" i="30"/>
  <c r="N26" i="30"/>
  <c r="R25" i="30"/>
  <c r="Q25" i="30"/>
  <c r="P25" i="30"/>
  <c r="O25" i="30"/>
  <c r="N25" i="30"/>
  <c r="R24" i="30"/>
  <c r="Q24" i="30"/>
  <c r="P24" i="30"/>
  <c r="O24" i="30"/>
  <c r="N24" i="30"/>
  <c r="R23" i="30"/>
  <c r="Q23" i="30"/>
  <c r="P23" i="30"/>
  <c r="O23" i="30"/>
  <c r="N23" i="30"/>
  <c r="R22" i="30"/>
  <c r="Q22" i="30"/>
  <c r="P22" i="30"/>
  <c r="O22" i="30"/>
  <c r="N22" i="30"/>
  <c r="R21" i="30"/>
  <c r="Q21" i="30"/>
  <c r="P21" i="30"/>
  <c r="O21" i="30"/>
  <c r="N21" i="30"/>
  <c r="R20" i="30"/>
  <c r="Q20" i="30"/>
  <c r="P20" i="30"/>
  <c r="O20" i="30"/>
  <c r="N20" i="30"/>
  <c r="R19" i="30"/>
  <c r="Q19" i="30"/>
  <c r="P19" i="30"/>
  <c r="O19" i="30"/>
  <c r="N19" i="30"/>
  <c r="R18" i="30"/>
  <c r="Q18" i="30"/>
  <c r="P18" i="30"/>
  <c r="O18" i="30"/>
  <c r="N18" i="30"/>
  <c r="R17" i="30"/>
  <c r="Q17" i="30"/>
  <c r="P17" i="30"/>
  <c r="O17" i="30"/>
  <c r="N17" i="30"/>
  <c r="R16" i="30"/>
  <c r="Q16" i="30"/>
  <c r="P16" i="30"/>
  <c r="O16" i="30"/>
  <c r="N16" i="30"/>
  <c r="R15" i="30"/>
  <c r="Q15" i="30"/>
  <c r="P15" i="30"/>
  <c r="O15" i="30"/>
  <c r="N15" i="30"/>
  <c r="R14" i="30"/>
  <c r="H148" i="30" s="1"/>
  <c r="H149" i="30" s="1"/>
  <c r="S162" i="30" s="1"/>
  <c r="Q14" i="30"/>
  <c r="G148" i="30" s="1"/>
  <c r="G149" i="30" s="1"/>
  <c r="S161" i="30" s="1"/>
  <c r="P14" i="30"/>
  <c r="O14" i="30"/>
  <c r="N14" i="30"/>
  <c r="D148" i="30" s="1"/>
  <c r="D149" i="30" s="1"/>
  <c r="S158" i="30" s="1"/>
  <c r="F167" i="30" l="1"/>
  <c r="N167" i="30"/>
  <c r="O168" i="30"/>
  <c r="O166" i="30"/>
  <c r="G167" i="30"/>
  <c r="H167" i="30"/>
  <c r="M167" i="30"/>
  <c r="D166" i="30"/>
  <c r="D171" i="30" s="1"/>
  <c r="H166" i="30"/>
  <c r="H171" i="30" s="1"/>
  <c r="L166" i="30"/>
  <c r="P166" i="30"/>
  <c r="P171" i="30" s="1"/>
  <c r="G171" i="30"/>
  <c r="K171" i="30"/>
  <c r="O171" i="30"/>
  <c r="E166" i="30"/>
  <c r="E171" i="30" s="1"/>
  <c r="I166" i="30"/>
  <c r="M166" i="30"/>
  <c r="M171" i="30" s="1"/>
  <c r="Q166" i="30"/>
  <c r="F166" i="30"/>
  <c r="F171" i="30" s="1"/>
  <c r="J166" i="30"/>
  <c r="N166" i="30"/>
  <c r="N171" i="30" s="1"/>
  <c r="R166" i="30"/>
  <c r="R158" i="61" l="1"/>
  <c r="Q158" i="61"/>
  <c r="N158" i="61"/>
  <c r="L158" i="61"/>
  <c r="I158" i="61"/>
  <c r="H158" i="61"/>
  <c r="E158" i="61"/>
  <c r="D158" i="61"/>
  <c r="K157" i="61"/>
  <c r="R156" i="61"/>
  <c r="R155" i="61"/>
  <c r="Q155" i="61"/>
  <c r="P155" i="61"/>
  <c r="P158" i="61" s="1"/>
  <c r="O155" i="61"/>
  <c r="O158" i="61" s="1"/>
  <c r="N155" i="61"/>
  <c r="L155" i="61"/>
  <c r="K155" i="61"/>
  <c r="K158" i="61" s="1"/>
  <c r="J155" i="61"/>
  <c r="J158" i="61" s="1"/>
  <c r="I155" i="61"/>
  <c r="H155" i="61"/>
  <c r="G155" i="61"/>
  <c r="G158" i="61" s="1"/>
  <c r="F155" i="61"/>
  <c r="F158" i="61" s="1"/>
  <c r="E155" i="61"/>
  <c r="D155" i="61"/>
  <c r="R154" i="61"/>
  <c r="R157" i="61" s="1"/>
  <c r="Q154" i="61"/>
  <c r="P154" i="61"/>
  <c r="O154" i="61"/>
  <c r="N154" i="61"/>
  <c r="L154" i="61"/>
  <c r="K154" i="61"/>
  <c r="J154" i="61"/>
  <c r="I154" i="61"/>
  <c r="H154" i="61"/>
  <c r="G154" i="61"/>
  <c r="F154" i="61"/>
  <c r="E154" i="61"/>
  <c r="D154" i="61"/>
  <c r="D157" i="61" s="1"/>
  <c r="R153" i="61"/>
  <c r="R161" i="61" s="1"/>
  <c r="Q153" i="61"/>
  <c r="P153" i="61"/>
  <c r="O153" i="61"/>
  <c r="N153" i="61"/>
  <c r="L153" i="61"/>
  <c r="K153" i="61"/>
  <c r="K156" i="61" s="1"/>
  <c r="J153" i="61"/>
  <c r="I153" i="61"/>
  <c r="H153" i="61"/>
  <c r="G153" i="61"/>
  <c r="F153" i="61"/>
  <c r="E153" i="61"/>
  <c r="D153" i="61"/>
  <c r="R132" i="61"/>
  <c r="Q132" i="61"/>
  <c r="P132" i="61"/>
  <c r="O132" i="61"/>
  <c r="N132" i="61"/>
  <c r="R131" i="61"/>
  <c r="Q131" i="61"/>
  <c r="P131" i="61"/>
  <c r="O131" i="61"/>
  <c r="N131" i="61"/>
  <c r="R130" i="61"/>
  <c r="Q130" i="61"/>
  <c r="P130" i="61"/>
  <c r="O130" i="61"/>
  <c r="N130" i="61"/>
  <c r="R129" i="61"/>
  <c r="Q129" i="61"/>
  <c r="P129" i="61"/>
  <c r="O129" i="61"/>
  <c r="N129" i="61"/>
  <c r="R128" i="61"/>
  <c r="Q128" i="61"/>
  <c r="P128" i="61"/>
  <c r="O128" i="61"/>
  <c r="N128" i="61"/>
  <c r="R127" i="61"/>
  <c r="Q127" i="61"/>
  <c r="P127" i="61"/>
  <c r="O127" i="61"/>
  <c r="N127" i="61"/>
  <c r="R126" i="61"/>
  <c r="Q126" i="61"/>
  <c r="P126" i="61"/>
  <c r="O126" i="61"/>
  <c r="N126" i="61"/>
  <c r="R125" i="61"/>
  <c r="Q125" i="61"/>
  <c r="P125" i="61"/>
  <c r="O125" i="61"/>
  <c r="N125" i="61"/>
  <c r="R124" i="61"/>
  <c r="Q124" i="61"/>
  <c r="P124" i="61"/>
  <c r="O124" i="61"/>
  <c r="N124" i="61"/>
  <c r="R123" i="61"/>
  <c r="Q123" i="61"/>
  <c r="P123" i="61"/>
  <c r="O123" i="61"/>
  <c r="N123" i="61"/>
  <c r="R122" i="61"/>
  <c r="Q122" i="61"/>
  <c r="P122" i="61"/>
  <c r="O122" i="61"/>
  <c r="N122" i="61"/>
  <c r="R121" i="61"/>
  <c r="Q121" i="61"/>
  <c r="P121" i="61"/>
  <c r="O121" i="61"/>
  <c r="N121" i="61"/>
  <c r="R120" i="61"/>
  <c r="Q120" i="61"/>
  <c r="P120" i="61"/>
  <c r="O120" i="61"/>
  <c r="N120" i="61"/>
  <c r="R119" i="61"/>
  <c r="Q119" i="61"/>
  <c r="P119" i="61"/>
  <c r="O119" i="61"/>
  <c r="N119" i="61"/>
  <c r="R118" i="61"/>
  <c r="Q118" i="61"/>
  <c r="P118" i="61"/>
  <c r="O118" i="61"/>
  <c r="N118" i="61"/>
  <c r="R116" i="61"/>
  <c r="Q116" i="61"/>
  <c r="P116" i="61"/>
  <c r="O116" i="61"/>
  <c r="N116" i="61"/>
  <c r="R115" i="61"/>
  <c r="Q115" i="61"/>
  <c r="P115" i="61"/>
  <c r="O115" i="61"/>
  <c r="N115" i="61"/>
  <c r="R114" i="61"/>
  <c r="Q114" i="61"/>
  <c r="P114" i="61"/>
  <c r="O114" i="61"/>
  <c r="N114" i="61"/>
  <c r="R113" i="61"/>
  <c r="Q113" i="61"/>
  <c r="P113" i="61"/>
  <c r="O113" i="61"/>
  <c r="N113" i="61"/>
  <c r="R112" i="61"/>
  <c r="Q112" i="61"/>
  <c r="P112" i="61"/>
  <c r="O112" i="61"/>
  <c r="N112" i="61"/>
  <c r="R111" i="61"/>
  <c r="Q111" i="61"/>
  <c r="P111" i="61"/>
  <c r="O111" i="61"/>
  <c r="N111" i="61"/>
  <c r="R110" i="61"/>
  <c r="Q110" i="61"/>
  <c r="P110" i="61"/>
  <c r="O110" i="61"/>
  <c r="N110" i="61"/>
  <c r="R109" i="61"/>
  <c r="Q109" i="61"/>
  <c r="P109" i="61"/>
  <c r="O109" i="61"/>
  <c r="N109" i="61"/>
  <c r="R108" i="61"/>
  <c r="Q108" i="61"/>
  <c r="P108" i="61"/>
  <c r="O108" i="61"/>
  <c r="N108" i="61"/>
  <c r="R107" i="61"/>
  <c r="Q107" i="61"/>
  <c r="P107" i="61"/>
  <c r="O107" i="61"/>
  <c r="N107" i="61"/>
  <c r="R106" i="61"/>
  <c r="Q106" i="61"/>
  <c r="P106" i="61"/>
  <c r="O106" i="61"/>
  <c r="N106" i="61"/>
  <c r="R105" i="61"/>
  <c r="Q105" i="61"/>
  <c r="P105" i="61"/>
  <c r="O105" i="61"/>
  <c r="N105" i="61"/>
  <c r="R104" i="61"/>
  <c r="Q104" i="61"/>
  <c r="P104" i="61"/>
  <c r="O104" i="61"/>
  <c r="N104" i="61"/>
  <c r="R103" i="61"/>
  <c r="Q103" i="61"/>
  <c r="P103" i="61"/>
  <c r="O103" i="61"/>
  <c r="N103" i="61"/>
  <c r="R102" i="61"/>
  <c r="Q102" i="61"/>
  <c r="P102" i="61"/>
  <c r="O102" i="61"/>
  <c r="N102" i="61"/>
  <c r="R101" i="61"/>
  <c r="Q101" i="61"/>
  <c r="P101" i="61"/>
  <c r="O101" i="61"/>
  <c r="N101" i="61"/>
  <c r="R100" i="61"/>
  <c r="Q100" i="61"/>
  <c r="P100" i="61"/>
  <c r="O100" i="61"/>
  <c r="N100" i="61"/>
  <c r="R99" i="61"/>
  <c r="Q99" i="61"/>
  <c r="P99" i="61"/>
  <c r="O99" i="61"/>
  <c r="N99" i="61"/>
  <c r="R98" i="61"/>
  <c r="Q98" i="61"/>
  <c r="P98" i="61"/>
  <c r="O98" i="61"/>
  <c r="N98" i="61"/>
  <c r="R97" i="61"/>
  <c r="Q97" i="61"/>
  <c r="P97" i="61"/>
  <c r="O97" i="61"/>
  <c r="N97" i="61"/>
  <c r="R96" i="61"/>
  <c r="Q96" i="61"/>
  <c r="P96" i="61"/>
  <c r="O96" i="61"/>
  <c r="N96" i="61"/>
  <c r="R95" i="61"/>
  <c r="Q95" i="61"/>
  <c r="P95" i="61"/>
  <c r="O95" i="61"/>
  <c r="N95" i="61"/>
  <c r="R94" i="61"/>
  <c r="Q94" i="61"/>
  <c r="P94" i="61"/>
  <c r="O94" i="61"/>
  <c r="N94" i="61"/>
  <c r="R93" i="61"/>
  <c r="Q93" i="61"/>
  <c r="P93" i="61"/>
  <c r="O93" i="61"/>
  <c r="N93" i="61"/>
  <c r="R92" i="61"/>
  <c r="Q92" i="61"/>
  <c r="P92" i="61"/>
  <c r="O92" i="61"/>
  <c r="N92" i="61"/>
  <c r="R91" i="61"/>
  <c r="Q91" i="61"/>
  <c r="P91" i="61"/>
  <c r="O91" i="61"/>
  <c r="N91" i="61"/>
  <c r="R90" i="61"/>
  <c r="Q90" i="61"/>
  <c r="P90" i="61"/>
  <c r="O90" i="61"/>
  <c r="N90" i="61"/>
  <c r="R89" i="61"/>
  <c r="Q89" i="61"/>
  <c r="P89" i="61"/>
  <c r="O89" i="61"/>
  <c r="N89" i="61"/>
  <c r="R88" i="61"/>
  <c r="Q88" i="61"/>
  <c r="P88" i="61"/>
  <c r="O88" i="61"/>
  <c r="N88" i="61"/>
  <c r="R87" i="61"/>
  <c r="Q87" i="61"/>
  <c r="P87" i="61"/>
  <c r="O87" i="61"/>
  <c r="N87" i="61"/>
  <c r="R86" i="61"/>
  <c r="Q86" i="61"/>
  <c r="P86" i="61"/>
  <c r="O86" i="61"/>
  <c r="N86" i="61"/>
  <c r="R85" i="61"/>
  <c r="Q85" i="61"/>
  <c r="P85" i="61"/>
  <c r="O85" i="61"/>
  <c r="N85" i="61"/>
  <c r="R84" i="61"/>
  <c r="Q84" i="61"/>
  <c r="P84" i="61"/>
  <c r="O84" i="61"/>
  <c r="N84" i="61"/>
  <c r="R83" i="61"/>
  <c r="Q83" i="61"/>
  <c r="P83" i="61"/>
  <c r="O83" i="61"/>
  <c r="N83" i="61"/>
  <c r="R82" i="61"/>
  <c r="Q82" i="61"/>
  <c r="P82" i="61"/>
  <c r="O82" i="61"/>
  <c r="N82" i="61"/>
  <c r="R81" i="61"/>
  <c r="Q81" i="61"/>
  <c r="P81" i="61"/>
  <c r="O81" i="61"/>
  <c r="N81" i="61"/>
  <c r="R80" i="61"/>
  <c r="Q80" i="61"/>
  <c r="P80" i="61"/>
  <c r="O80" i="61"/>
  <c r="N80" i="61"/>
  <c r="R79" i="61"/>
  <c r="Q79" i="61"/>
  <c r="P79" i="61"/>
  <c r="O79" i="61"/>
  <c r="N79" i="61"/>
  <c r="R78" i="61"/>
  <c r="Q78" i="61"/>
  <c r="P78" i="61"/>
  <c r="O78" i="61"/>
  <c r="N78" i="61"/>
  <c r="R77" i="61"/>
  <c r="Q77" i="61"/>
  <c r="P77" i="61"/>
  <c r="O77" i="61"/>
  <c r="N77" i="61"/>
  <c r="R76" i="61"/>
  <c r="Q76" i="61"/>
  <c r="P76" i="61"/>
  <c r="O76" i="61"/>
  <c r="N76" i="61"/>
  <c r="R75" i="61"/>
  <c r="Q75" i="61"/>
  <c r="P75" i="61"/>
  <c r="O75" i="61"/>
  <c r="N75" i="61"/>
  <c r="R74" i="61"/>
  <c r="Q74" i="61"/>
  <c r="P74" i="61"/>
  <c r="O74" i="61"/>
  <c r="N74" i="61"/>
  <c r="R73" i="61"/>
  <c r="Q73" i="61"/>
  <c r="P73" i="61"/>
  <c r="O73" i="61"/>
  <c r="N73" i="61"/>
  <c r="R72" i="61"/>
  <c r="Q72" i="61"/>
  <c r="P72" i="61"/>
  <c r="O72" i="61"/>
  <c r="N72" i="61"/>
  <c r="R71" i="61"/>
  <c r="Q71" i="61"/>
  <c r="P71" i="61"/>
  <c r="O71" i="61"/>
  <c r="N71" i="61"/>
  <c r="R70" i="61"/>
  <c r="Q70" i="61"/>
  <c r="P70" i="61"/>
  <c r="O70" i="61"/>
  <c r="N70" i="61"/>
  <c r="R69" i="61"/>
  <c r="Q69" i="61"/>
  <c r="P69" i="61"/>
  <c r="O69" i="61"/>
  <c r="N69" i="61"/>
  <c r="R68" i="61"/>
  <c r="Q68" i="61"/>
  <c r="P68" i="61"/>
  <c r="O68" i="61"/>
  <c r="N68" i="61"/>
  <c r="R67" i="61"/>
  <c r="Q67" i="61"/>
  <c r="P67" i="61"/>
  <c r="O67" i="61"/>
  <c r="N67" i="61"/>
  <c r="R66" i="61"/>
  <c r="Q66" i="61"/>
  <c r="P66" i="61"/>
  <c r="O66" i="61"/>
  <c r="N66" i="61"/>
  <c r="R65" i="61"/>
  <c r="Q65" i="61"/>
  <c r="P65" i="61"/>
  <c r="O65" i="61"/>
  <c r="N65" i="61"/>
  <c r="R64" i="61"/>
  <c r="Q64" i="61"/>
  <c r="P64" i="61"/>
  <c r="O64" i="61"/>
  <c r="N64" i="61"/>
  <c r="R63" i="61"/>
  <c r="Q63" i="61"/>
  <c r="P63" i="61"/>
  <c r="O63" i="61"/>
  <c r="N63" i="61"/>
  <c r="R62" i="61"/>
  <c r="Q62" i="61"/>
  <c r="P62" i="61"/>
  <c r="O62" i="61"/>
  <c r="N62" i="61"/>
  <c r="R61" i="61"/>
  <c r="Q61" i="61"/>
  <c r="P61" i="61"/>
  <c r="O61" i="61"/>
  <c r="N61" i="61"/>
  <c r="R60" i="61"/>
  <c r="Q60" i="61"/>
  <c r="P60" i="61"/>
  <c r="O60" i="61"/>
  <c r="N60" i="61"/>
  <c r="R59" i="61"/>
  <c r="Q59" i="61"/>
  <c r="P59" i="61"/>
  <c r="O59" i="61"/>
  <c r="N59" i="61"/>
  <c r="R58" i="61"/>
  <c r="Q58" i="61"/>
  <c r="P58" i="61"/>
  <c r="O58" i="61"/>
  <c r="N58" i="61"/>
  <c r="R57" i="61"/>
  <c r="Q57" i="61"/>
  <c r="P57" i="61"/>
  <c r="O57" i="61"/>
  <c r="N57" i="61"/>
  <c r="R56" i="61"/>
  <c r="Q56" i="61"/>
  <c r="P56" i="61"/>
  <c r="O56" i="61"/>
  <c r="N56" i="61"/>
  <c r="R55" i="61"/>
  <c r="Q55" i="61"/>
  <c r="P55" i="61"/>
  <c r="O55" i="61"/>
  <c r="N55" i="61"/>
  <c r="R54" i="61"/>
  <c r="Q54" i="61"/>
  <c r="P54" i="61"/>
  <c r="O54" i="61"/>
  <c r="N54" i="61"/>
  <c r="R53" i="61"/>
  <c r="Q53" i="61"/>
  <c r="P53" i="61"/>
  <c r="O53" i="61"/>
  <c r="N53" i="61"/>
  <c r="R52" i="61"/>
  <c r="Q52" i="61"/>
  <c r="P52" i="61"/>
  <c r="O52" i="61"/>
  <c r="N52" i="61"/>
  <c r="R51" i="61"/>
  <c r="Q51" i="61"/>
  <c r="P51" i="61"/>
  <c r="O51" i="61"/>
  <c r="N51" i="61"/>
  <c r="R50" i="61"/>
  <c r="Q50" i="61"/>
  <c r="P50" i="61"/>
  <c r="O50" i="61"/>
  <c r="N50" i="61"/>
  <c r="R49" i="61"/>
  <c r="Q49" i="61"/>
  <c r="P49" i="61"/>
  <c r="O49" i="61"/>
  <c r="N49" i="61"/>
  <c r="R48" i="61"/>
  <c r="Q48" i="61"/>
  <c r="P48" i="61"/>
  <c r="O48" i="61"/>
  <c r="N48" i="61"/>
  <c r="R47" i="61"/>
  <c r="Q47" i="61"/>
  <c r="P47" i="61"/>
  <c r="O47" i="61"/>
  <c r="N47" i="61"/>
  <c r="R46" i="61"/>
  <c r="Q46" i="61"/>
  <c r="P46" i="61"/>
  <c r="O46" i="61"/>
  <c r="N46" i="61"/>
  <c r="R45" i="61"/>
  <c r="Q45" i="61"/>
  <c r="P45" i="61"/>
  <c r="O45" i="61"/>
  <c r="N45" i="61"/>
  <c r="R44" i="61"/>
  <c r="Q44" i="61"/>
  <c r="P44" i="61"/>
  <c r="O44" i="61"/>
  <c r="N44" i="61"/>
  <c r="R43" i="61"/>
  <c r="Q43" i="61"/>
  <c r="P43" i="61"/>
  <c r="O43" i="61"/>
  <c r="N43" i="61"/>
  <c r="R42" i="61"/>
  <c r="Q42" i="61"/>
  <c r="P42" i="61"/>
  <c r="O42" i="61"/>
  <c r="N42" i="61"/>
  <c r="R41" i="61"/>
  <c r="Q41" i="61"/>
  <c r="P41" i="61"/>
  <c r="O41" i="61"/>
  <c r="N41" i="61"/>
  <c r="R40" i="61"/>
  <c r="Q40" i="61"/>
  <c r="P40" i="61"/>
  <c r="O40" i="61"/>
  <c r="N40" i="61"/>
  <c r="R39" i="61"/>
  <c r="Q39" i="61"/>
  <c r="P39" i="61"/>
  <c r="O39" i="61"/>
  <c r="N39" i="61"/>
  <c r="R38" i="61"/>
  <c r="Q38" i="61"/>
  <c r="P38" i="61"/>
  <c r="O38" i="61"/>
  <c r="N38" i="61"/>
  <c r="R37" i="61"/>
  <c r="Q37" i="61"/>
  <c r="P37" i="61"/>
  <c r="O37" i="61"/>
  <c r="N37" i="61"/>
  <c r="R36" i="61"/>
  <c r="Q36" i="61"/>
  <c r="P36" i="61"/>
  <c r="O36" i="61"/>
  <c r="N36" i="61"/>
  <c r="R35" i="61"/>
  <c r="Q35" i="61"/>
  <c r="P35" i="61"/>
  <c r="O35" i="61"/>
  <c r="N35" i="61"/>
  <c r="R34" i="61"/>
  <c r="Q34" i="61"/>
  <c r="P34" i="61"/>
  <c r="O34" i="61"/>
  <c r="N34" i="61"/>
  <c r="R33" i="61"/>
  <c r="Q33" i="61"/>
  <c r="P33" i="61"/>
  <c r="O33" i="61"/>
  <c r="N33" i="61"/>
  <c r="R32" i="61"/>
  <c r="Q32" i="61"/>
  <c r="P32" i="61"/>
  <c r="O32" i="61"/>
  <c r="N32" i="61"/>
  <c r="R31" i="61"/>
  <c r="Q31" i="61"/>
  <c r="P31" i="61"/>
  <c r="O31" i="61"/>
  <c r="N31" i="61"/>
  <c r="R30" i="61"/>
  <c r="Q30" i="61"/>
  <c r="P30" i="61"/>
  <c r="O30" i="61"/>
  <c r="N30" i="61"/>
  <c r="R29" i="61"/>
  <c r="Q29" i="61"/>
  <c r="P29" i="61"/>
  <c r="O29" i="61"/>
  <c r="N29" i="61"/>
  <c r="R28" i="61"/>
  <c r="Q28" i="61"/>
  <c r="P28" i="61"/>
  <c r="O28" i="61"/>
  <c r="N28" i="61"/>
  <c r="R27" i="61"/>
  <c r="Q27" i="61"/>
  <c r="P27" i="61"/>
  <c r="O27" i="61"/>
  <c r="N27" i="61"/>
  <c r="R26" i="61"/>
  <c r="Q26" i="61"/>
  <c r="P26" i="61"/>
  <c r="O26" i="61"/>
  <c r="N26" i="61"/>
  <c r="R25" i="61"/>
  <c r="Q25" i="61"/>
  <c r="P25" i="61"/>
  <c r="O25" i="61"/>
  <c r="N25" i="61"/>
  <c r="R24" i="61"/>
  <c r="Q24" i="61"/>
  <c r="P24" i="61"/>
  <c r="O24" i="61"/>
  <c r="N24" i="61"/>
  <c r="R23" i="61"/>
  <c r="Q23" i="61"/>
  <c r="P23" i="61"/>
  <c r="O23" i="61"/>
  <c r="N23" i="61"/>
  <c r="R22" i="61"/>
  <c r="Q22" i="61"/>
  <c r="P22" i="61"/>
  <c r="O22" i="61"/>
  <c r="N22" i="61"/>
  <c r="R21" i="61"/>
  <c r="Q21" i="61"/>
  <c r="P21" i="61"/>
  <c r="O21" i="61"/>
  <c r="N21" i="61"/>
  <c r="R20" i="61"/>
  <c r="Q20" i="61"/>
  <c r="P20" i="61"/>
  <c r="O20" i="61"/>
  <c r="N20" i="61"/>
  <c r="R19" i="61"/>
  <c r="Q19" i="61"/>
  <c r="P19" i="61"/>
  <c r="O19" i="61"/>
  <c r="N19" i="61"/>
  <c r="R18" i="61"/>
  <c r="Q18" i="61"/>
  <c r="P18" i="61"/>
  <c r="O18" i="61"/>
  <c r="N18" i="61"/>
  <c r="R17" i="61"/>
  <c r="Q17" i="61"/>
  <c r="P17" i="61"/>
  <c r="O17" i="61"/>
  <c r="E138" i="61" s="1"/>
  <c r="E139" i="61" s="1"/>
  <c r="T149" i="61" s="1"/>
  <c r="N17" i="61"/>
  <c r="R16" i="61"/>
  <c r="Q16" i="61"/>
  <c r="P16" i="61"/>
  <c r="F138" i="61" s="1"/>
  <c r="F139" i="61" s="1"/>
  <c r="T150" i="61" s="1"/>
  <c r="O16" i="61"/>
  <c r="N16" i="61"/>
  <c r="R15" i="61"/>
  <c r="Q15" i="61"/>
  <c r="Q133" i="61" s="1"/>
  <c r="P15" i="61"/>
  <c r="O15" i="61"/>
  <c r="N15" i="61"/>
  <c r="R14" i="61"/>
  <c r="H138" i="61" s="1"/>
  <c r="H139" i="61" s="1"/>
  <c r="T152" i="61" s="1"/>
  <c r="Q14" i="61"/>
  <c r="G138" i="61" s="1"/>
  <c r="G139" i="61" s="1"/>
  <c r="T151" i="61" s="1"/>
  <c r="N156" i="61" s="1"/>
  <c r="P14" i="61"/>
  <c r="O14" i="61"/>
  <c r="O133" i="61" s="1"/>
  <c r="N14" i="61"/>
  <c r="D138" i="61" s="1"/>
  <c r="D139" i="61" s="1"/>
  <c r="T148" i="61" s="1"/>
  <c r="N161" i="61" l="1"/>
  <c r="D156" i="61"/>
  <c r="D161" i="61" s="1"/>
  <c r="O157" i="61"/>
  <c r="P157" i="61"/>
  <c r="G157" i="61"/>
  <c r="G161" i="61" s="1"/>
  <c r="F157" i="61"/>
  <c r="F161" i="61" s="1"/>
  <c r="Q156" i="61"/>
  <c r="E156" i="61"/>
  <c r="E161" i="61" s="1"/>
  <c r="J157" i="61"/>
  <c r="L156" i="61"/>
  <c r="L161" i="61" s="1"/>
  <c r="I156" i="61"/>
  <c r="H156" i="61"/>
  <c r="H161" i="61" s="1"/>
  <c r="F156" i="61"/>
  <c r="O156" i="61"/>
  <c r="H157" i="61"/>
  <c r="L157" i="61"/>
  <c r="Q157" i="61"/>
  <c r="Q161" i="61" s="1"/>
  <c r="G156" i="61"/>
  <c r="P156" i="61"/>
  <c r="E157" i="61"/>
  <c r="I157" i="61"/>
  <c r="I161" i="61" s="1"/>
  <c r="N157" i="61"/>
  <c r="P133" i="61"/>
  <c r="O161" i="61"/>
  <c r="K161" i="61"/>
  <c r="N133" i="61"/>
  <c r="R133" i="61"/>
  <c r="J156" i="61"/>
  <c r="J161" i="61" s="1"/>
  <c r="P161" i="61"/>
  <c r="R163" i="60" l="1"/>
  <c r="R166" i="60" s="1"/>
  <c r="Q163" i="60"/>
  <c r="Q166" i="60" s="1"/>
  <c r="P163" i="60"/>
  <c r="P166" i="60" s="1"/>
  <c r="O163" i="60"/>
  <c r="O166" i="60" s="1"/>
  <c r="N163" i="60"/>
  <c r="N166" i="60" s="1"/>
  <c r="M163" i="60"/>
  <c r="M166" i="60" s="1"/>
  <c r="L163" i="60"/>
  <c r="L166" i="60" s="1"/>
  <c r="K163" i="60"/>
  <c r="K166" i="60" s="1"/>
  <c r="J163" i="60"/>
  <c r="J166" i="60" s="1"/>
  <c r="I163" i="60"/>
  <c r="I166" i="60" s="1"/>
  <c r="H163" i="60"/>
  <c r="H166" i="60" s="1"/>
  <c r="G163" i="60"/>
  <c r="G166" i="60" s="1"/>
  <c r="F163" i="60"/>
  <c r="F166" i="60" s="1"/>
  <c r="E163" i="60"/>
  <c r="E166" i="60" s="1"/>
  <c r="D163" i="60"/>
  <c r="D166" i="60" s="1"/>
  <c r="R162" i="60"/>
  <c r="R165" i="60" s="1"/>
  <c r="Q162" i="60"/>
  <c r="Q165" i="60" s="1"/>
  <c r="P162" i="60"/>
  <c r="O162" i="60"/>
  <c r="O165" i="60" s="1"/>
  <c r="N162" i="60"/>
  <c r="N165" i="60" s="1"/>
  <c r="M162" i="60"/>
  <c r="M165" i="60" s="1"/>
  <c r="L162" i="60"/>
  <c r="K162" i="60"/>
  <c r="J162" i="60"/>
  <c r="J165" i="60" s="1"/>
  <c r="I162" i="60"/>
  <c r="I165" i="60" s="1"/>
  <c r="H162" i="60"/>
  <c r="G162" i="60"/>
  <c r="G165" i="60" s="1"/>
  <c r="F162" i="60"/>
  <c r="F165" i="60" s="1"/>
  <c r="E162" i="60"/>
  <c r="E165" i="60" s="1"/>
  <c r="D162" i="60"/>
  <c r="D165" i="60" s="1"/>
  <c r="R161" i="60"/>
  <c r="R169" i="60" s="1"/>
  <c r="Q161" i="60"/>
  <c r="P161" i="60"/>
  <c r="O161" i="60"/>
  <c r="O164" i="60" s="1"/>
  <c r="N161" i="60"/>
  <c r="M161" i="60"/>
  <c r="L161" i="60"/>
  <c r="K161" i="60"/>
  <c r="K164" i="60" s="1"/>
  <c r="J161" i="60"/>
  <c r="I161" i="60"/>
  <c r="H161" i="60"/>
  <c r="G161" i="60"/>
  <c r="F161" i="60"/>
  <c r="E161" i="60"/>
  <c r="D161" i="60"/>
  <c r="F146" i="60"/>
  <c r="F147" i="60" s="1"/>
  <c r="S158" i="60" s="1"/>
  <c r="R140" i="60"/>
  <c r="Q140" i="60"/>
  <c r="P140" i="60"/>
  <c r="O140" i="60"/>
  <c r="N140" i="60"/>
  <c r="R139" i="60"/>
  <c r="Q139" i="60"/>
  <c r="P139" i="60"/>
  <c r="O139" i="60"/>
  <c r="N139" i="60"/>
  <c r="R138" i="60"/>
  <c r="Q138" i="60"/>
  <c r="P138" i="60"/>
  <c r="O138" i="60"/>
  <c r="N138" i="60"/>
  <c r="R137" i="60"/>
  <c r="Q137" i="60"/>
  <c r="P137" i="60"/>
  <c r="O137" i="60"/>
  <c r="N137" i="60"/>
  <c r="R136" i="60"/>
  <c r="Q136" i="60"/>
  <c r="P136" i="60"/>
  <c r="O136" i="60"/>
  <c r="N136" i="60"/>
  <c r="R135" i="60"/>
  <c r="Q135" i="60"/>
  <c r="P135" i="60"/>
  <c r="O135" i="60"/>
  <c r="N135" i="60"/>
  <c r="R134" i="60"/>
  <c r="Q134" i="60"/>
  <c r="P134" i="60"/>
  <c r="O134" i="60"/>
  <c r="N134" i="60"/>
  <c r="R133" i="60"/>
  <c r="Q133" i="60"/>
  <c r="P133" i="60"/>
  <c r="O133" i="60"/>
  <c r="N133" i="60"/>
  <c r="R132" i="60"/>
  <c r="Q132" i="60"/>
  <c r="P132" i="60"/>
  <c r="O132" i="60"/>
  <c r="N132" i="60"/>
  <c r="R131" i="60"/>
  <c r="Q131" i="60"/>
  <c r="P131" i="60"/>
  <c r="O131" i="60"/>
  <c r="N131" i="60"/>
  <c r="R130" i="60"/>
  <c r="Q130" i="60"/>
  <c r="P130" i="60"/>
  <c r="O130" i="60"/>
  <c r="N130" i="60"/>
  <c r="R129" i="60"/>
  <c r="Q129" i="60"/>
  <c r="P129" i="60"/>
  <c r="O129" i="60"/>
  <c r="N129" i="60"/>
  <c r="R128" i="60"/>
  <c r="Q128" i="60"/>
  <c r="P128" i="60"/>
  <c r="O128" i="60"/>
  <c r="N128" i="60"/>
  <c r="R127" i="60"/>
  <c r="Q127" i="60"/>
  <c r="P127" i="60"/>
  <c r="O127" i="60"/>
  <c r="N127" i="60"/>
  <c r="R126" i="60"/>
  <c r="Q126" i="60"/>
  <c r="P126" i="60"/>
  <c r="O126" i="60"/>
  <c r="N126" i="60"/>
  <c r="R125" i="60"/>
  <c r="Q125" i="60"/>
  <c r="P125" i="60"/>
  <c r="O125" i="60"/>
  <c r="N125" i="60"/>
  <c r="R124" i="60"/>
  <c r="Q124" i="60"/>
  <c r="P124" i="60"/>
  <c r="O124" i="60"/>
  <c r="N124" i="60"/>
  <c r="R123" i="60"/>
  <c r="Q123" i="60"/>
  <c r="P123" i="60"/>
  <c r="O123" i="60"/>
  <c r="N123" i="60"/>
  <c r="R122" i="60"/>
  <c r="Q122" i="60"/>
  <c r="P122" i="60"/>
  <c r="O122" i="60"/>
  <c r="N122" i="60"/>
  <c r="R121" i="60"/>
  <c r="Q121" i="60"/>
  <c r="P121" i="60"/>
  <c r="O121" i="60"/>
  <c r="N121" i="60"/>
  <c r="R120" i="60"/>
  <c r="Q120" i="60"/>
  <c r="P120" i="60"/>
  <c r="O120" i="60"/>
  <c r="N120" i="60"/>
  <c r="R119" i="60"/>
  <c r="Q119" i="60"/>
  <c r="P119" i="60"/>
  <c r="O119" i="60"/>
  <c r="N119" i="60"/>
  <c r="R118" i="60"/>
  <c r="Q118" i="60"/>
  <c r="P118" i="60"/>
  <c r="O118" i="60"/>
  <c r="N118" i="60"/>
  <c r="R117" i="60"/>
  <c r="Q117" i="60"/>
  <c r="P117" i="60"/>
  <c r="O117" i="60"/>
  <c r="N117" i="60"/>
  <c r="R116" i="60"/>
  <c r="Q116" i="60"/>
  <c r="P116" i="60"/>
  <c r="O116" i="60"/>
  <c r="N116" i="60"/>
  <c r="R115" i="60"/>
  <c r="Q115" i="60"/>
  <c r="P115" i="60"/>
  <c r="O115" i="60"/>
  <c r="N115" i="60"/>
  <c r="R114" i="60"/>
  <c r="Q114" i="60"/>
  <c r="P114" i="60"/>
  <c r="O114" i="60"/>
  <c r="N114" i="60"/>
  <c r="R113" i="60"/>
  <c r="Q113" i="60"/>
  <c r="P113" i="60"/>
  <c r="O113" i="60"/>
  <c r="N113" i="60"/>
  <c r="R112" i="60"/>
  <c r="Q112" i="60"/>
  <c r="P112" i="60"/>
  <c r="O112" i="60"/>
  <c r="N112" i="60"/>
  <c r="R111" i="60"/>
  <c r="Q111" i="60"/>
  <c r="P111" i="60"/>
  <c r="O111" i="60"/>
  <c r="N111" i="60"/>
  <c r="R110" i="60"/>
  <c r="Q110" i="60"/>
  <c r="P110" i="60"/>
  <c r="O110" i="60"/>
  <c r="N110" i="60"/>
  <c r="R109" i="60"/>
  <c r="Q109" i="60"/>
  <c r="P109" i="60"/>
  <c r="O109" i="60"/>
  <c r="N109" i="60"/>
  <c r="R108" i="60"/>
  <c r="Q108" i="60"/>
  <c r="P108" i="60"/>
  <c r="O108" i="60"/>
  <c r="N108" i="60"/>
  <c r="R107" i="60"/>
  <c r="Q107" i="60"/>
  <c r="P107" i="60"/>
  <c r="O107" i="60"/>
  <c r="N107" i="60"/>
  <c r="R106" i="60"/>
  <c r="Q106" i="60"/>
  <c r="P106" i="60"/>
  <c r="O106" i="60"/>
  <c r="N106" i="60"/>
  <c r="R105" i="60"/>
  <c r="Q105" i="60"/>
  <c r="P105" i="60"/>
  <c r="O105" i="60"/>
  <c r="N105" i="60"/>
  <c r="R104" i="60"/>
  <c r="Q104" i="60"/>
  <c r="P104" i="60"/>
  <c r="O104" i="60"/>
  <c r="N104" i="60"/>
  <c r="R103" i="60"/>
  <c r="Q103" i="60"/>
  <c r="P103" i="60"/>
  <c r="O103" i="60"/>
  <c r="N103" i="60"/>
  <c r="R102" i="60"/>
  <c r="Q102" i="60"/>
  <c r="P102" i="60"/>
  <c r="O102" i="60"/>
  <c r="N102" i="60"/>
  <c r="R101" i="60"/>
  <c r="Q101" i="60"/>
  <c r="P101" i="60"/>
  <c r="O101" i="60"/>
  <c r="N101" i="60"/>
  <c r="R100" i="60"/>
  <c r="Q100" i="60"/>
  <c r="P100" i="60"/>
  <c r="O100" i="60"/>
  <c r="N100" i="60"/>
  <c r="R99" i="60"/>
  <c r="Q99" i="60"/>
  <c r="P99" i="60"/>
  <c r="O99" i="60"/>
  <c r="N99" i="60"/>
  <c r="R98" i="60"/>
  <c r="Q98" i="60"/>
  <c r="P98" i="60"/>
  <c r="O98" i="60"/>
  <c r="N98" i="60"/>
  <c r="R97" i="60"/>
  <c r="Q97" i="60"/>
  <c r="P97" i="60"/>
  <c r="O97" i="60"/>
  <c r="N97" i="60"/>
  <c r="R96" i="60"/>
  <c r="Q96" i="60"/>
  <c r="P96" i="60"/>
  <c r="O96" i="60"/>
  <c r="N96" i="60"/>
  <c r="R95" i="60"/>
  <c r="Q95" i="60"/>
  <c r="P95" i="60"/>
  <c r="O95" i="60"/>
  <c r="N95" i="60"/>
  <c r="R94" i="60"/>
  <c r="Q94" i="60"/>
  <c r="P94" i="60"/>
  <c r="O94" i="60"/>
  <c r="N94" i="60"/>
  <c r="R93" i="60"/>
  <c r="Q93" i="60"/>
  <c r="P93" i="60"/>
  <c r="O93" i="60"/>
  <c r="N93" i="60"/>
  <c r="R92" i="60"/>
  <c r="Q92" i="60"/>
  <c r="P92" i="60"/>
  <c r="O92" i="60"/>
  <c r="N92" i="60"/>
  <c r="R91" i="60"/>
  <c r="Q91" i="60"/>
  <c r="P91" i="60"/>
  <c r="O91" i="60"/>
  <c r="N91" i="60"/>
  <c r="R90" i="60"/>
  <c r="Q90" i="60"/>
  <c r="P90" i="60"/>
  <c r="O90" i="60"/>
  <c r="N90" i="60"/>
  <c r="R89" i="60"/>
  <c r="Q89" i="60"/>
  <c r="P89" i="60"/>
  <c r="O89" i="60"/>
  <c r="N89" i="60"/>
  <c r="R88" i="60"/>
  <c r="Q88" i="60"/>
  <c r="P88" i="60"/>
  <c r="O88" i="60"/>
  <c r="N88" i="60"/>
  <c r="R87" i="60"/>
  <c r="Q87" i="60"/>
  <c r="P87" i="60"/>
  <c r="O87" i="60"/>
  <c r="N87" i="60"/>
  <c r="R86" i="60"/>
  <c r="Q86" i="60"/>
  <c r="P86" i="60"/>
  <c r="O86" i="60"/>
  <c r="N86" i="60"/>
  <c r="R85" i="60"/>
  <c r="Q85" i="60"/>
  <c r="P85" i="60"/>
  <c r="O85" i="60"/>
  <c r="N85" i="60"/>
  <c r="R84" i="60"/>
  <c r="Q84" i="60"/>
  <c r="P84" i="60"/>
  <c r="O84" i="60"/>
  <c r="N84" i="60"/>
  <c r="R83" i="60"/>
  <c r="Q83" i="60"/>
  <c r="P83" i="60"/>
  <c r="O83" i="60"/>
  <c r="N83" i="60"/>
  <c r="R82" i="60"/>
  <c r="Q82" i="60"/>
  <c r="P82" i="60"/>
  <c r="O82" i="60"/>
  <c r="N82" i="60"/>
  <c r="R81" i="60"/>
  <c r="Q81" i="60"/>
  <c r="P81" i="60"/>
  <c r="O81" i="60"/>
  <c r="N81" i="60"/>
  <c r="R80" i="60"/>
  <c r="Q80" i="60"/>
  <c r="P80" i="60"/>
  <c r="O80" i="60"/>
  <c r="N80" i="60"/>
  <c r="R79" i="60"/>
  <c r="Q79" i="60"/>
  <c r="P79" i="60"/>
  <c r="O79" i="60"/>
  <c r="N79" i="60"/>
  <c r="R78" i="60"/>
  <c r="Q78" i="60"/>
  <c r="P78" i="60"/>
  <c r="O78" i="60"/>
  <c r="N78" i="60"/>
  <c r="R77" i="60"/>
  <c r="Q77" i="60"/>
  <c r="P77" i="60"/>
  <c r="O77" i="60"/>
  <c r="N77" i="60"/>
  <c r="R76" i="60"/>
  <c r="Q76" i="60"/>
  <c r="P76" i="60"/>
  <c r="O76" i="60"/>
  <c r="N76" i="60"/>
  <c r="R75" i="60"/>
  <c r="Q75" i="60"/>
  <c r="P75" i="60"/>
  <c r="O75" i="60"/>
  <c r="N75" i="60"/>
  <c r="R74" i="60"/>
  <c r="Q74" i="60"/>
  <c r="P74" i="60"/>
  <c r="O74" i="60"/>
  <c r="N74" i="60"/>
  <c r="R73" i="60"/>
  <c r="Q73" i="60"/>
  <c r="P73" i="60"/>
  <c r="O73" i="60"/>
  <c r="N73" i="60"/>
  <c r="R72" i="60"/>
  <c r="Q72" i="60"/>
  <c r="P72" i="60"/>
  <c r="O72" i="60"/>
  <c r="N72" i="60"/>
  <c r="R71" i="60"/>
  <c r="Q71" i="60"/>
  <c r="P71" i="60"/>
  <c r="O71" i="60"/>
  <c r="N71" i="60"/>
  <c r="R70" i="60"/>
  <c r="Q70" i="60"/>
  <c r="P70" i="60"/>
  <c r="O70" i="60"/>
  <c r="N70" i="60"/>
  <c r="R69" i="60"/>
  <c r="Q69" i="60"/>
  <c r="P69" i="60"/>
  <c r="O69" i="60"/>
  <c r="N69" i="60"/>
  <c r="R68" i="60"/>
  <c r="Q68" i="60"/>
  <c r="P68" i="60"/>
  <c r="O68" i="60"/>
  <c r="N68" i="60"/>
  <c r="R67" i="60"/>
  <c r="Q67" i="60"/>
  <c r="P67" i="60"/>
  <c r="O67" i="60"/>
  <c r="N67" i="60"/>
  <c r="R66" i="60"/>
  <c r="Q66" i="60"/>
  <c r="P66" i="60"/>
  <c r="O66" i="60"/>
  <c r="N66" i="60"/>
  <c r="R65" i="60"/>
  <c r="Q65" i="60"/>
  <c r="P65" i="60"/>
  <c r="O65" i="60"/>
  <c r="N65" i="60"/>
  <c r="R64" i="60"/>
  <c r="Q64" i="60"/>
  <c r="P64" i="60"/>
  <c r="O64" i="60"/>
  <c r="N64" i="60"/>
  <c r="R63" i="60"/>
  <c r="Q63" i="60"/>
  <c r="P63" i="60"/>
  <c r="O63" i="60"/>
  <c r="N63" i="60"/>
  <c r="R62" i="60"/>
  <c r="Q62" i="60"/>
  <c r="P62" i="60"/>
  <c r="O62" i="60"/>
  <c r="N62" i="60"/>
  <c r="R61" i="60"/>
  <c r="Q61" i="60"/>
  <c r="P61" i="60"/>
  <c r="O61" i="60"/>
  <c r="N61" i="60"/>
  <c r="R60" i="60"/>
  <c r="Q60" i="60"/>
  <c r="P60" i="60"/>
  <c r="O60" i="60"/>
  <c r="N60" i="60"/>
  <c r="R59" i="60"/>
  <c r="Q59" i="60"/>
  <c r="P59" i="60"/>
  <c r="O59" i="60"/>
  <c r="N59" i="60"/>
  <c r="R58" i="60"/>
  <c r="Q58" i="60"/>
  <c r="P58" i="60"/>
  <c r="O58" i="60"/>
  <c r="N58" i="60"/>
  <c r="R57" i="60"/>
  <c r="Q57" i="60"/>
  <c r="P57" i="60"/>
  <c r="O57" i="60"/>
  <c r="N57" i="60"/>
  <c r="R56" i="60"/>
  <c r="Q56" i="60"/>
  <c r="P56" i="60"/>
  <c r="O56" i="60"/>
  <c r="N56" i="60"/>
  <c r="R55" i="60"/>
  <c r="Q55" i="60"/>
  <c r="P55" i="60"/>
  <c r="O55" i="60"/>
  <c r="N55" i="60"/>
  <c r="R54" i="60"/>
  <c r="Q54" i="60"/>
  <c r="P54" i="60"/>
  <c r="O54" i="60"/>
  <c r="N54" i="60"/>
  <c r="R53" i="60"/>
  <c r="Q53" i="60"/>
  <c r="P53" i="60"/>
  <c r="O53" i="60"/>
  <c r="N53" i="60"/>
  <c r="R52" i="60"/>
  <c r="Q52" i="60"/>
  <c r="P52" i="60"/>
  <c r="O52" i="60"/>
  <c r="N52" i="60"/>
  <c r="R51" i="60"/>
  <c r="Q51" i="60"/>
  <c r="P51" i="60"/>
  <c r="O51" i="60"/>
  <c r="N51" i="60"/>
  <c r="R50" i="60"/>
  <c r="Q50" i="60"/>
  <c r="P50" i="60"/>
  <c r="O50" i="60"/>
  <c r="N50" i="60"/>
  <c r="R49" i="60"/>
  <c r="Q49" i="60"/>
  <c r="P49" i="60"/>
  <c r="O49" i="60"/>
  <c r="N49" i="60"/>
  <c r="R48" i="60"/>
  <c r="Q48" i="60"/>
  <c r="P48" i="60"/>
  <c r="O48" i="60"/>
  <c r="N48" i="60"/>
  <c r="R47" i="60"/>
  <c r="Q47" i="60"/>
  <c r="P47" i="60"/>
  <c r="O47" i="60"/>
  <c r="N47" i="60"/>
  <c r="R46" i="60"/>
  <c r="Q46" i="60"/>
  <c r="P46" i="60"/>
  <c r="O46" i="60"/>
  <c r="N46" i="60"/>
  <c r="R45" i="60"/>
  <c r="Q45" i="60"/>
  <c r="P45" i="60"/>
  <c r="O45" i="60"/>
  <c r="N45" i="60"/>
  <c r="R44" i="60"/>
  <c r="Q44" i="60"/>
  <c r="P44" i="60"/>
  <c r="O44" i="60"/>
  <c r="N44" i="60"/>
  <c r="R43" i="60"/>
  <c r="Q43" i="60"/>
  <c r="P43" i="60"/>
  <c r="O43" i="60"/>
  <c r="N43" i="60"/>
  <c r="R42" i="60"/>
  <c r="Q42" i="60"/>
  <c r="P42" i="60"/>
  <c r="O42" i="60"/>
  <c r="N42" i="60"/>
  <c r="R41" i="60"/>
  <c r="Q41" i="60"/>
  <c r="P41" i="60"/>
  <c r="O41" i="60"/>
  <c r="N41" i="60"/>
  <c r="R40" i="60"/>
  <c r="Q40" i="60"/>
  <c r="P40" i="60"/>
  <c r="O40" i="60"/>
  <c r="N40" i="60"/>
  <c r="R39" i="60"/>
  <c r="Q39" i="60"/>
  <c r="P39" i="60"/>
  <c r="O39" i="60"/>
  <c r="N39" i="60"/>
  <c r="R38" i="60"/>
  <c r="Q38" i="60"/>
  <c r="P38" i="60"/>
  <c r="O38" i="60"/>
  <c r="N38" i="60"/>
  <c r="R37" i="60"/>
  <c r="Q37" i="60"/>
  <c r="P37" i="60"/>
  <c r="O37" i="60"/>
  <c r="N37" i="60"/>
  <c r="R36" i="60"/>
  <c r="Q36" i="60"/>
  <c r="P36" i="60"/>
  <c r="O36" i="60"/>
  <c r="N36" i="60"/>
  <c r="R35" i="60"/>
  <c r="Q35" i="60"/>
  <c r="P35" i="60"/>
  <c r="O35" i="60"/>
  <c r="N35" i="60"/>
  <c r="R34" i="60"/>
  <c r="Q34" i="60"/>
  <c r="P34" i="60"/>
  <c r="O34" i="60"/>
  <c r="N34" i="60"/>
  <c r="R33" i="60"/>
  <c r="Q33" i="60"/>
  <c r="P33" i="60"/>
  <c r="O33" i="60"/>
  <c r="N33" i="60"/>
  <c r="R32" i="60"/>
  <c r="Q32" i="60"/>
  <c r="P32" i="60"/>
  <c r="O32" i="60"/>
  <c r="N32" i="60"/>
  <c r="R31" i="60"/>
  <c r="Q31" i="60"/>
  <c r="P31" i="60"/>
  <c r="O31" i="60"/>
  <c r="N31" i="60"/>
  <c r="R30" i="60"/>
  <c r="Q30" i="60"/>
  <c r="P30" i="60"/>
  <c r="O30" i="60"/>
  <c r="N30" i="60"/>
  <c r="R29" i="60"/>
  <c r="Q29" i="60"/>
  <c r="P29" i="60"/>
  <c r="O29" i="60"/>
  <c r="N29" i="60"/>
  <c r="R28" i="60"/>
  <c r="Q28" i="60"/>
  <c r="P28" i="60"/>
  <c r="O28" i="60"/>
  <c r="N28" i="60"/>
  <c r="R27" i="60"/>
  <c r="Q27" i="60"/>
  <c r="P27" i="60"/>
  <c r="O27" i="60"/>
  <c r="N27" i="60"/>
  <c r="R26" i="60"/>
  <c r="Q26" i="60"/>
  <c r="P26" i="60"/>
  <c r="O26" i="60"/>
  <c r="N26" i="60"/>
  <c r="R25" i="60"/>
  <c r="Q25" i="60"/>
  <c r="P25" i="60"/>
  <c r="O25" i="60"/>
  <c r="N25" i="60"/>
  <c r="R24" i="60"/>
  <c r="Q24" i="60"/>
  <c r="P24" i="60"/>
  <c r="O24" i="60"/>
  <c r="N24" i="60"/>
  <c r="R23" i="60"/>
  <c r="Q23" i="60"/>
  <c r="P23" i="60"/>
  <c r="O23" i="60"/>
  <c r="N23" i="60"/>
  <c r="R22" i="60"/>
  <c r="Q22" i="60"/>
  <c r="P22" i="60"/>
  <c r="O22" i="60"/>
  <c r="N22" i="60"/>
  <c r="R21" i="60"/>
  <c r="Q21" i="60"/>
  <c r="P21" i="60"/>
  <c r="O21" i="60"/>
  <c r="N21" i="60"/>
  <c r="R20" i="60"/>
  <c r="Q20" i="60"/>
  <c r="P20" i="60"/>
  <c r="O20" i="60"/>
  <c r="N20" i="60"/>
  <c r="R19" i="60"/>
  <c r="Q19" i="60"/>
  <c r="P19" i="60"/>
  <c r="O19" i="60"/>
  <c r="N19" i="60"/>
  <c r="R18" i="60"/>
  <c r="Q18" i="60"/>
  <c r="P18" i="60"/>
  <c r="O18" i="60"/>
  <c r="N18" i="60"/>
  <c r="R17" i="60"/>
  <c r="Q17" i="60"/>
  <c r="P17" i="60"/>
  <c r="O17" i="60"/>
  <c r="N17" i="60"/>
  <c r="R16" i="60"/>
  <c r="Q16" i="60"/>
  <c r="P16" i="60"/>
  <c r="O16" i="60"/>
  <c r="N16" i="60"/>
  <c r="R15" i="60"/>
  <c r="Q15" i="60"/>
  <c r="P15" i="60"/>
  <c r="O15" i="60"/>
  <c r="N15" i="60"/>
  <c r="R14" i="60"/>
  <c r="Q14" i="60"/>
  <c r="P14" i="60"/>
  <c r="O14" i="60"/>
  <c r="N14" i="60"/>
  <c r="R13" i="60"/>
  <c r="Q13" i="60"/>
  <c r="P13" i="60"/>
  <c r="O13" i="60"/>
  <c r="N13" i="60"/>
  <c r="R12" i="60"/>
  <c r="H146" i="60" s="1"/>
  <c r="H147" i="60" s="1"/>
  <c r="S160" i="60" s="1"/>
  <c r="Q12" i="60"/>
  <c r="G146" i="60" s="1"/>
  <c r="G147" i="60" s="1"/>
  <c r="S159" i="60" s="1"/>
  <c r="P12" i="60"/>
  <c r="O12" i="60"/>
  <c r="E146" i="60" s="1"/>
  <c r="E147" i="60" s="1"/>
  <c r="S157" i="60" s="1"/>
  <c r="N12" i="60"/>
  <c r="D146" i="60" s="1"/>
  <c r="D147" i="60" s="1"/>
  <c r="S156" i="60" s="1"/>
  <c r="M169" i="60" l="1"/>
  <c r="Q169" i="60"/>
  <c r="N169" i="60"/>
  <c r="K165" i="60"/>
  <c r="K169" i="60" s="1"/>
  <c r="G164" i="60"/>
  <c r="H165" i="60"/>
  <c r="L165" i="60"/>
  <c r="P165" i="60"/>
  <c r="D164" i="60"/>
  <c r="D169" i="60" s="1"/>
  <c r="H164" i="60"/>
  <c r="H169" i="60" s="1"/>
  <c r="L164" i="60"/>
  <c r="L169" i="60" s="1"/>
  <c r="P164" i="60"/>
  <c r="P169" i="60" s="1"/>
  <c r="G169" i="60"/>
  <c r="O169" i="60"/>
  <c r="E164" i="60"/>
  <c r="E169" i="60" s="1"/>
  <c r="I164" i="60"/>
  <c r="I169" i="60" s="1"/>
  <c r="M164" i="60"/>
  <c r="Q164" i="60"/>
  <c r="F164" i="60"/>
  <c r="F169" i="60" s="1"/>
  <c r="J164" i="60"/>
  <c r="J169" i="60" s="1"/>
  <c r="N164" i="60"/>
  <c r="R164" i="60"/>
  <c r="R38" i="57" l="1"/>
  <c r="R41" i="57" s="1"/>
  <c r="Q38" i="57"/>
  <c r="P38" i="57"/>
  <c r="O38" i="57"/>
  <c r="N38" i="57"/>
  <c r="N41" i="57" s="1"/>
  <c r="M38" i="57"/>
  <c r="L38" i="57"/>
  <c r="L41" i="57" s="1"/>
  <c r="K38" i="57"/>
  <c r="K41" i="57" s="1"/>
  <c r="J38" i="57"/>
  <c r="I38" i="57"/>
  <c r="H38" i="57"/>
  <c r="H41" i="57" s="1"/>
  <c r="G38" i="57"/>
  <c r="G41" i="57" s="1"/>
  <c r="F38" i="57"/>
  <c r="E38" i="57"/>
  <c r="D38" i="57"/>
  <c r="R37" i="57"/>
  <c r="R40" i="57" s="1"/>
  <c r="Q37" i="57"/>
  <c r="Q40" i="57" s="1"/>
  <c r="P37" i="57"/>
  <c r="P40" i="57" s="1"/>
  <c r="O37" i="57"/>
  <c r="O40" i="57" s="1"/>
  <c r="N37" i="57"/>
  <c r="N40" i="57" s="1"/>
  <c r="M37" i="57"/>
  <c r="M40" i="57" s="1"/>
  <c r="L37" i="57"/>
  <c r="L40" i="57" s="1"/>
  <c r="K37" i="57"/>
  <c r="K40" i="57" s="1"/>
  <c r="J37" i="57"/>
  <c r="J40" i="57" s="1"/>
  <c r="I37" i="57"/>
  <c r="I40" i="57" s="1"/>
  <c r="H37" i="57"/>
  <c r="G37" i="57"/>
  <c r="G40" i="57" s="1"/>
  <c r="F37" i="57"/>
  <c r="F40" i="57" s="1"/>
  <c r="E37" i="57"/>
  <c r="D37" i="57"/>
  <c r="R36" i="57"/>
  <c r="R44" i="57" s="1"/>
  <c r="Q36" i="57"/>
  <c r="P36" i="57"/>
  <c r="O36" i="57"/>
  <c r="O39" i="57" s="1"/>
  <c r="N36" i="57"/>
  <c r="N44" i="57" s="1"/>
  <c r="M36" i="57"/>
  <c r="L36" i="57"/>
  <c r="L44" i="57" s="1"/>
  <c r="K36" i="57"/>
  <c r="K39" i="57" s="1"/>
  <c r="J36" i="57"/>
  <c r="I36" i="57"/>
  <c r="H36" i="57"/>
  <c r="G36" i="57"/>
  <c r="G39" i="57" s="1"/>
  <c r="F36" i="57"/>
  <c r="E36" i="57"/>
  <c r="D36" i="57"/>
  <c r="H21" i="57"/>
  <c r="H22" i="57" s="1"/>
  <c r="S35" i="57" s="1"/>
  <c r="F21" i="57"/>
  <c r="F22" i="57" s="1"/>
  <c r="S33" i="57" s="1"/>
  <c r="E21" i="57"/>
  <c r="E22" i="57" s="1"/>
  <c r="S32" i="57" s="1"/>
  <c r="R15" i="57"/>
  <c r="Q15" i="57"/>
  <c r="P15" i="57"/>
  <c r="O15" i="57"/>
  <c r="N15" i="57"/>
  <c r="R14" i="57"/>
  <c r="Q14" i="57"/>
  <c r="P14" i="57"/>
  <c r="O14" i="57"/>
  <c r="N14" i="57"/>
  <c r="R13" i="57"/>
  <c r="Q13" i="57"/>
  <c r="P13" i="57"/>
  <c r="O13" i="57"/>
  <c r="N13" i="57"/>
  <c r="R12" i="57"/>
  <c r="Q12" i="57"/>
  <c r="G21" i="57" s="1"/>
  <c r="G22" i="57" s="1"/>
  <c r="S34" i="57" s="1"/>
  <c r="P12" i="57"/>
  <c r="O12" i="57"/>
  <c r="N12" i="57"/>
  <c r="D21" i="57" s="1"/>
  <c r="D22" i="57" s="1"/>
  <c r="S31" i="57" s="1"/>
  <c r="O41" i="57" l="1"/>
  <c r="D41" i="57"/>
  <c r="D44" i="57" s="1"/>
  <c r="P41" i="57"/>
  <c r="D40" i="57"/>
  <c r="H40" i="57"/>
  <c r="E41" i="57"/>
  <c r="E44" i="57" s="1"/>
  <c r="I41" i="57"/>
  <c r="M41" i="57"/>
  <c r="Q41" i="57"/>
  <c r="P44" i="57"/>
  <c r="E40" i="57"/>
  <c r="F41" i="57"/>
  <c r="J41" i="57"/>
  <c r="D39" i="57"/>
  <c r="H39" i="57"/>
  <c r="H44" i="57" s="1"/>
  <c r="L39" i="57"/>
  <c r="P39" i="57"/>
  <c r="G44" i="57"/>
  <c r="K44" i="57"/>
  <c r="O44" i="57"/>
  <c r="E39" i="57"/>
  <c r="I39" i="57"/>
  <c r="I44" i="57" s="1"/>
  <c r="M39" i="57"/>
  <c r="M44" i="57" s="1"/>
  <c r="Q39" i="57"/>
  <c r="Q44" i="57" s="1"/>
  <c r="F39" i="57"/>
  <c r="F44" i="57" s="1"/>
  <c r="J39" i="57"/>
  <c r="J44" i="57" s="1"/>
  <c r="N39" i="57"/>
  <c r="R39" i="57"/>
  <c r="R108" i="56" l="1"/>
  <c r="Q108" i="56"/>
  <c r="P108" i="56"/>
  <c r="O108" i="56"/>
  <c r="N108" i="56"/>
  <c r="R107" i="56"/>
  <c r="Q107" i="56"/>
  <c r="P107" i="56"/>
  <c r="O107" i="56"/>
  <c r="N107" i="56"/>
  <c r="R106" i="56"/>
  <c r="Q106" i="56"/>
  <c r="P106" i="56"/>
  <c r="O106" i="56"/>
  <c r="N106" i="56"/>
  <c r="R105" i="56"/>
  <c r="Q105" i="56"/>
  <c r="P105" i="56"/>
  <c r="O105" i="56"/>
  <c r="N105" i="56"/>
  <c r="R104" i="56"/>
  <c r="Q104" i="56"/>
  <c r="P104" i="56"/>
  <c r="O104" i="56"/>
  <c r="N104" i="56"/>
  <c r="R103" i="56"/>
  <c r="Q103" i="56"/>
  <c r="P103" i="56"/>
  <c r="O103" i="56"/>
  <c r="N103" i="56"/>
  <c r="R102" i="56"/>
  <c r="Q102" i="56"/>
  <c r="P102" i="56"/>
  <c r="O102" i="56"/>
  <c r="N102" i="56"/>
  <c r="R101" i="56"/>
  <c r="Q101" i="56"/>
  <c r="P101" i="56"/>
  <c r="O101" i="56"/>
  <c r="N101" i="56"/>
  <c r="R100" i="56"/>
  <c r="Q100" i="56"/>
  <c r="P100" i="56"/>
  <c r="O100" i="56"/>
  <c r="N100" i="56"/>
  <c r="R99" i="56"/>
  <c r="Q99" i="56"/>
  <c r="P99" i="56"/>
  <c r="O99" i="56"/>
  <c r="N99" i="56"/>
  <c r="R98" i="56"/>
  <c r="Q98" i="56"/>
  <c r="P98" i="56"/>
  <c r="O98" i="56"/>
  <c r="N98" i="56"/>
  <c r="R97" i="56"/>
  <c r="Q97" i="56"/>
  <c r="P97" i="56"/>
  <c r="O97" i="56"/>
  <c r="N97" i="56"/>
  <c r="R96" i="56"/>
  <c r="Q96" i="56"/>
  <c r="P96" i="56"/>
  <c r="O96" i="56"/>
  <c r="N96" i="56"/>
  <c r="R95" i="56"/>
  <c r="Q95" i="56"/>
  <c r="P95" i="56"/>
  <c r="O95" i="56"/>
  <c r="N95" i="56"/>
  <c r="R94" i="56"/>
  <c r="Q94" i="56"/>
  <c r="P94" i="56"/>
  <c r="O94" i="56"/>
  <c r="N94" i="56"/>
  <c r="R93" i="56"/>
  <c r="Q93" i="56"/>
  <c r="P93" i="56"/>
  <c r="O93" i="56"/>
  <c r="N93" i="56"/>
  <c r="R92" i="56"/>
  <c r="Q92" i="56"/>
  <c r="P92" i="56"/>
  <c r="O92" i="56"/>
  <c r="N92" i="56"/>
  <c r="R91" i="56"/>
  <c r="Q91" i="56"/>
  <c r="P91" i="56"/>
  <c r="O91" i="56"/>
  <c r="N91" i="56"/>
  <c r="R90" i="56"/>
  <c r="Q90" i="56"/>
  <c r="P90" i="56"/>
  <c r="O90" i="56"/>
  <c r="N90" i="56"/>
  <c r="R89" i="56"/>
  <c r="Q89" i="56"/>
  <c r="P89" i="56"/>
  <c r="O89" i="56"/>
  <c r="N89" i="56"/>
  <c r="R88" i="56"/>
  <c r="Q88" i="56"/>
  <c r="P88" i="56"/>
  <c r="O88" i="56"/>
  <c r="N88" i="56"/>
  <c r="R87" i="56"/>
  <c r="Q87" i="56"/>
  <c r="P87" i="56"/>
  <c r="O87" i="56"/>
  <c r="N87" i="56"/>
  <c r="R86" i="56"/>
  <c r="Q86" i="56"/>
  <c r="P86" i="56"/>
  <c r="O86" i="56"/>
  <c r="N86" i="56"/>
  <c r="R85" i="56"/>
  <c r="Q85" i="56"/>
  <c r="P85" i="56"/>
  <c r="O85" i="56"/>
  <c r="N85" i="56"/>
  <c r="R84" i="56"/>
  <c r="Q84" i="56"/>
  <c r="P84" i="56"/>
  <c r="O84" i="56"/>
  <c r="N84" i="56"/>
  <c r="R83" i="56"/>
  <c r="Q83" i="56"/>
  <c r="P83" i="56"/>
  <c r="O83" i="56"/>
  <c r="N83" i="56"/>
  <c r="R82" i="56"/>
  <c r="Q82" i="56"/>
  <c r="P82" i="56"/>
  <c r="O82" i="56"/>
  <c r="N82" i="56"/>
  <c r="R81" i="56"/>
  <c r="Q81" i="56"/>
  <c r="P81" i="56"/>
  <c r="O81" i="56"/>
  <c r="N81" i="56"/>
  <c r="R80" i="56"/>
  <c r="Q80" i="56"/>
  <c r="P80" i="56"/>
  <c r="O80" i="56"/>
  <c r="N80" i="56"/>
  <c r="R79" i="56"/>
  <c r="Q79" i="56"/>
  <c r="P79" i="56"/>
  <c r="O79" i="56"/>
  <c r="N79" i="56"/>
  <c r="R78" i="56"/>
  <c r="Q78" i="56"/>
  <c r="P78" i="56"/>
  <c r="O78" i="56"/>
  <c r="N78" i="56"/>
  <c r="R77" i="56"/>
  <c r="Q77" i="56"/>
  <c r="P77" i="56"/>
  <c r="O77" i="56"/>
  <c r="N77" i="56"/>
  <c r="R76" i="56"/>
  <c r="Q76" i="56"/>
  <c r="P76" i="56"/>
  <c r="O76" i="56"/>
  <c r="N76" i="56"/>
  <c r="R75" i="56"/>
  <c r="Q75" i="56"/>
  <c r="P75" i="56"/>
  <c r="O75" i="56"/>
  <c r="N75" i="56"/>
  <c r="R74" i="56"/>
  <c r="Q74" i="56"/>
  <c r="P74" i="56"/>
  <c r="O74" i="56"/>
  <c r="N74" i="56"/>
  <c r="R73" i="56"/>
  <c r="Q73" i="56"/>
  <c r="P73" i="56"/>
  <c r="O73" i="56"/>
  <c r="N73" i="56"/>
  <c r="R72" i="56"/>
  <c r="Q72" i="56"/>
  <c r="P72" i="56"/>
  <c r="O72" i="56"/>
  <c r="N72" i="56"/>
  <c r="R71" i="56"/>
  <c r="Q71" i="56"/>
  <c r="P71" i="56"/>
  <c r="O71" i="56"/>
  <c r="N71" i="56"/>
  <c r="R70" i="56"/>
  <c r="Q70" i="56"/>
  <c r="P70" i="56"/>
  <c r="O70" i="56"/>
  <c r="N70" i="56"/>
  <c r="R69" i="56"/>
  <c r="Q69" i="56"/>
  <c r="P69" i="56"/>
  <c r="O69" i="56"/>
  <c r="N69" i="56"/>
  <c r="R68" i="56"/>
  <c r="Q68" i="56"/>
  <c r="P68" i="56"/>
  <c r="O68" i="56"/>
  <c r="N68" i="56"/>
  <c r="R67" i="56"/>
  <c r="Q67" i="56"/>
  <c r="P67" i="56"/>
  <c r="O67" i="56"/>
  <c r="N67" i="56"/>
  <c r="R66" i="56"/>
  <c r="Q66" i="56"/>
  <c r="P66" i="56"/>
  <c r="O66" i="56"/>
  <c r="N66" i="56"/>
  <c r="R65" i="56"/>
  <c r="Q65" i="56"/>
  <c r="P65" i="56"/>
  <c r="O65" i="56"/>
  <c r="N65" i="56"/>
  <c r="R64" i="56"/>
  <c r="Q64" i="56"/>
  <c r="P64" i="56"/>
  <c r="O64" i="56"/>
  <c r="N64" i="56"/>
  <c r="R63" i="56"/>
  <c r="Q63" i="56"/>
  <c r="P63" i="56"/>
  <c r="O63" i="56"/>
  <c r="N63" i="56"/>
  <c r="R62" i="56"/>
  <c r="Q62" i="56"/>
  <c r="P62" i="56"/>
  <c r="O62" i="56"/>
  <c r="N62" i="56"/>
  <c r="R61" i="56"/>
  <c r="Q61" i="56"/>
  <c r="P61" i="56"/>
  <c r="O61" i="56"/>
  <c r="N61" i="56"/>
  <c r="R60" i="56"/>
  <c r="Q60" i="56"/>
  <c r="P60" i="56"/>
  <c r="O60" i="56"/>
  <c r="N60" i="56"/>
  <c r="R59" i="56"/>
  <c r="Q59" i="56"/>
  <c r="P59" i="56"/>
  <c r="O59" i="56"/>
  <c r="N59" i="56"/>
  <c r="R58" i="56"/>
  <c r="Q58" i="56"/>
  <c r="P58" i="56"/>
  <c r="O58" i="56"/>
  <c r="N58" i="56"/>
  <c r="R57" i="56"/>
  <c r="Q57" i="56"/>
  <c r="P57" i="56"/>
  <c r="O57" i="56"/>
  <c r="N57" i="56"/>
  <c r="R56" i="56"/>
  <c r="Q56" i="56"/>
  <c r="P56" i="56"/>
  <c r="O56" i="56"/>
  <c r="N56" i="56"/>
  <c r="R55" i="56"/>
  <c r="Q55" i="56"/>
  <c r="P55" i="56"/>
  <c r="O55" i="56"/>
  <c r="N55" i="56"/>
  <c r="R54" i="56"/>
  <c r="Q54" i="56"/>
  <c r="P54" i="56"/>
  <c r="O54" i="56"/>
  <c r="N54" i="56"/>
  <c r="R53" i="56"/>
  <c r="Q53" i="56"/>
  <c r="P53" i="56"/>
  <c r="O53" i="56"/>
  <c r="N53" i="56"/>
  <c r="R52" i="56"/>
  <c r="Q52" i="56"/>
  <c r="P52" i="56"/>
  <c r="O52" i="56"/>
  <c r="N52" i="56"/>
  <c r="R51" i="56"/>
  <c r="Q51" i="56"/>
  <c r="P51" i="56"/>
  <c r="O51" i="56"/>
  <c r="N51" i="56"/>
  <c r="R50" i="56"/>
  <c r="Q50" i="56"/>
  <c r="P50" i="56"/>
  <c r="O50" i="56"/>
  <c r="N50" i="56"/>
  <c r="R49" i="56"/>
  <c r="Q49" i="56"/>
  <c r="P49" i="56"/>
  <c r="O49" i="56"/>
  <c r="N49" i="56"/>
  <c r="R48" i="56"/>
  <c r="Q48" i="56"/>
  <c r="P48" i="56"/>
  <c r="O48" i="56"/>
  <c r="N48" i="56"/>
  <c r="R47" i="56"/>
  <c r="Q47" i="56"/>
  <c r="P47" i="56"/>
  <c r="O47" i="56"/>
  <c r="N47" i="56"/>
  <c r="R46" i="56"/>
  <c r="Q46" i="56"/>
  <c r="P46" i="56"/>
  <c r="O46" i="56"/>
  <c r="N46" i="56"/>
  <c r="R45" i="56"/>
  <c r="Q45" i="56"/>
  <c r="P45" i="56"/>
  <c r="O45" i="56"/>
  <c r="N45" i="56"/>
  <c r="R44" i="56"/>
  <c r="Q44" i="56"/>
  <c r="P44" i="56"/>
  <c r="O44" i="56"/>
  <c r="N44" i="56"/>
  <c r="R43" i="56"/>
  <c r="Q43" i="56"/>
  <c r="P43" i="56"/>
  <c r="O43" i="56"/>
  <c r="N43" i="56"/>
  <c r="R42" i="56"/>
  <c r="Q42" i="56"/>
  <c r="P42" i="56"/>
  <c r="O42" i="56"/>
  <c r="N42" i="56"/>
  <c r="R41" i="56"/>
  <c r="Q41" i="56"/>
  <c r="P41" i="56"/>
  <c r="O41" i="56"/>
  <c r="N41" i="56"/>
  <c r="R40" i="56"/>
  <c r="Q40" i="56"/>
  <c r="P40" i="56"/>
  <c r="O40" i="56"/>
  <c r="N40" i="56"/>
  <c r="R39" i="56"/>
  <c r="Q39" i="56"/>
  <c r="P39" i="56"/>
  <c r="O39" i="56"/>
  <c r="N39" i="56"/>
  <c r="R38" i="56"/>
  <c r="Q38" i="56"/>
  <c r="P38" i="56"/>
  <c r="O38" i="56"/>
  <c r="N38" i="56"/>
  <c r="R37" i="56"/>
  <c r="Q37" i="56"/>
  <c r="P37" i="56"/>
  <c r="O37" i="56"/>
  <c r="N37" i="56"/>
  <c r="R36" i="56"/>
  <c r="Q36" i="56"/>
  <c r="P36" i="56"/>
  <c r="O36" i="56"/>
  <c r="N36" i="56"/>
  <c r="R35" i="56"/>
  <c r="Q35" i="56"/>
  <c r="P35" i="56"/>
  <c r="O35" i="56"/>
  <c r="N35" i="56"/>
  <c r="R34" i="56"/>
  <c r="Q34" i="56"/>
  <c r="P34" i="56"/>
  <c r="O34" i="56"/>
  <c r="N34" i="56"/>
  <c r="R33" i="56"/>
  <c r="Q33" i="56"/>
  <c r="P33" i="56"/>
  <c r="O33" i="56"/>
  <c r="N33" i="56"/>
  <c r="R32" i="56"/>
  <c r="Q32" i="56"/>
  <c r="P32" i="56"/>
  <c r="O32" i="56"/>
  <c r="N32" i="56"/>
  <c r="R31" i="56"/>
  <c r="Q31" i="56"/>
  <c r="P31" i="56"/>
  <c r="O31" i="56"/>
  <c r="N31" i="56"/>
  <c r="R30" i="56"/>
  <c r="Q30" i="56"/>
  <c r="P30" i="56"/>
  <c r="O30" i="56"/>
  <c r="N30" i="56"/>
  <c r="R29" i="56"/>
  <c r="Q29" i="56"/>
  <c r="P29" i="56"/>
  <c r="O29" i="56"/>
  <c r="N29" i="56"/>
  <c r="R28" i="56"/>
  <c r="Q28" i="56"/>
  <c r="P28" i="56"/>
  <c r="O28" i="56"/>
  <c r="N28" i="56"/>
  <c r="R27" i="56"/>
  <c r="Q27" i="56"/>
  <c r="P27" i="56"/>
  <c r="O27" i="56"/>
  <c r="N27" i="56"/>
  <c r="R26" i="56"/>
  <c r="Q26" i="56"/>
  <c r="P26" i="56"/>
  <c r="O26" i="56"/>
  <c r="N26" i="56"/>
  <c r="R25" i="56"/>
  <c r="Q25" i="56"/>
  <c r="P25" i="56"/>
  <c r="O25" i="56"/>
  <c r="N25" i="56"/>
  <c r="R24" i="56"/>
  <c r="Q24" i="56"/>
  <c r="P24" i="56"/>
  <c r="O24" i="56"/>
  <c r="N24" i="56"/>
  <c r="R23" i="56"/>
  <c r="Q23" i="56"/>
  <c r="P23" i="56"/>
  <c r="O23" i="56"/>
  <c r="N23" i="56"/>
  <c r="R22" i="56"/>
  <c r="Q22" i="56"/>
  <c r="P22" i="56"/>
  <c r="O22" i="56"/>
  <c r="N22" i="56"/>
  <c r="R21" i="56"/>
  <c r="Q21" i="56"/>
  <c r="P21" i="56"/>
  <c r="O21" i="56"/>
  <c r="N21" i="56"/>
  <c r="R20" i="56"/>
  <c r="Q20" i="56"/>
  <c r="P20" i="56"/>
  <c r="O20" i="56"/>
  <c r="N20" i="56"/>
  <c r="R19" i="56"/>
  <c r="Q19" i="56"/>
  <c r="P19" i="56"/>
  <c r="O19" i="56"/>
  <c r="N19" i="56"/>
  <c r="R18" i="56"/>
  <c r="Q18" i="56"/>
  <c r="P18" i="56"/>
  <c r="O18" i="56"/>
  <c r="N18" i="56"/>
  <c r="R17" i="56"/>
  <c r="Q17" i="56"/>
  <c r="P17" i="56"/>
  <c r="O17" i="56"/>
  <c r="N17" i="56"/>
  <c r="R16" i="56"/>
  <c r="Q16" i="56"/>
  <c r="P16" i="56"/>
  <c r="O16" i="56"/>
  <c r="N16" i="56"/>
  <c r="R15" i="56"/>
  <c r="Q15" i="56"/>
  <c r="P15" i="56"/>
  <c r="O15" i="56"/>
  <c r="N15" i="56"/>
  <c r="R14" i="56"/>
  <c r="Q14" i="56"/>
  <c r="P14" i="56"/>
  <c r="O14" i="56"/>
  <c r="N14" i="56"/>
  <c r="R36" i="55" l="1"/>
  <c r="Q36" i="55"/>
  <c r="P36" i="55"/>
  <c r="O36" i="55"/>
  <c r="N36" i="55"/>
  <c r="R35" i="55"/>
  <c r="Q35" i="55"/>
  <c r="P35" i="55"/>
  <c r="O35" i="55"/>
  <c r="N35" i="55"/>
  <c r="R34" i="55"/>
  <c r="Q34" i="55"/>
  <c r="P34" i="55"/>
  <c r="O34" i="55"/>
  <c r="N34" i="55"/>
  <c r="R33" i="55"/>
  <c r="Q33" i="55"/>
  <c r="P33" i="55"/>
  <c r="O33" i="55"/>
  <c r="N33" i="55"/>
  <c r="R32" i="55"/>
  <c r="Q32" i="55"/>
  <c r="P32" i="55"/>
  <c r="O32" i="55"/>
  <c r="N32" i="55"/>
  <c r="R31" i="55"/>
  <c r="Q31" i="55"/>
  <c r="P31" i="55"/>
  <c r="O31" i="55"/>
  <c r="N31" i="55"/>
  <c r="R30" i="55"/>
  <c r="Q30" i="55"/>
  <c r="P30" i="55"/>
  <c r="O30" i="55"/>
  <c r="N30" i="55"/>
  <c r="R29" i="55"/>
  <c r="Q29" i="55"/>
  <c r="P29" i="55"/>
  <c r="O29" i="55"/>
  <c r="N29" i="55"/>
  <c r="R28" i="55"/>
  <c r="Q28" i="55"/>
  <c r="P28" i="55"/>
  <c r="O28" i="55"/>
  <c r="N28" i="55"/>
  <c r="R27" i="55"/>
  <c r="Q27" i="55"/>
  <c r="P27" i="55"/>
  <c r="O27" i="55"/>
  <c r="N27" i="55"/>
  <c r="R26" i="55"/>
  <c r="Q26" i="55"/>
  <c r="P26" i="55"/>
  <c r="O26" i="55"/>
  <c r="N26" i="55"/>
  <c r="R25" i="55"/>
  <c r="Q25" i="55"/>
  <c r="P25" i="55"/>
  <c r="O25" i="55"/>
  <c r="N25" i="55"/>
  <c r="R24" i="55"/>
  <c r="Q24" i="55"/>
  <c r="P24" i="55"/>
  <c r="O24" i="55"/>
  <c r="N24" i="55"/>
  <c r="R23" i="55"/>
  <c r="Q23" i="55"/>
  <c r="P23" i="55"/>
  <c r="O23" i="55"/>
  <c r="N23" i="55"/>
  <c r="R22" i="55"/>
  <c r="Q22" i="55"/>
  <c r="P22" i="55"/>
  <c r="O22" i="55"/>
  <c r="N22" i="55"/>
  <c r="R21" i="55"/>
  <c r="Q21" i="55"/>
  <c r="P21" i="55"/>
  <c r="O21" i="55"/>
  <c r="N21" i="55"/>
  <c r="R20" i="55"/>
  <c r="Q20" i="55"/>
  <c r="P20" i="55"/>
  <c r="O20" i="55"/>
  <c r="N20" i="55"/>
  <c r="R19" i="55"/>
  <c r="Q19" i="55"/>
  <c r="P19" i="55"/>
  <c r="O19" i="55"/>
  <c r="N19" i="55"/>
  <c r="R18" i="55"/>
  <c r="Q18" i="55"/>
  <c r="P18" i="55"/>
  <c r="O18" i="55"/>
  <c r="N18" i="55"/>
  <c r="R17" i="55"/>
  <c r="Q17" i="55"/>
  <c r="P17" i="55"/>
  <c r="O17" i="55"/>
  <c r="N17" i="55"/>
  <c r="R16" i="55"/>
  <c r="Q16" i="55"/>
  <c r="P16" i="55"/>
  <c r="O16" i="55"/>
  <c r="N16" i="55"/>
  <c r="R15" i="55"/>
  <c r="Q15" i="55"/>
  <c r="P15" i="55"/>
  <c r="O15" i="55"/>
  <c r="N15" i="55"/>
  <c r="R14" i="55"/>
  <c r="Q14" i="55"/>
  <c r="P14" i="55"/>
  <c r="O14" i="55"/>
  <c r="N14" i="55"/>
  <c r="R83" i="84" l="1"/>
  <c r="Q83" i="84"/>
  <c r="P83" i="84"/>
  <c r="O83" i="84"/>
  <c r="N83" i="84"/>
  <c r="R82" i="84"/>
  <c r="Q82" i="84"/>
  <c r="P82" i="84"/>
  <c r="O82" i="84"/>
  <c r="N82" i="84"/>
  <c r="R81" i="84"/>
  <c r="Q81" i="84"/>
  <c r="P81" i="84"/>
  <c r="O81" i="84"/>
  <c r="N81" i="84"/>
  <c r="R80" i="84"/>
  <c r="Q80" i="84"/>
  <c r="P80" i="84"/>
  <c r="O80" i="84"/>
  <c r="N80" i="84"/>
  <c r="R79" i="84"/>
  <c r="Q79" i="84"/>
  <c r="P79" i="84"/>
  <c r="O79" i="84"/>
  <c r="N79" i="84"/>
  <c r="R78" i="84"/>
  <c r="Q78" i="84"/>
  <c r="P78" i="84"/>
  <c r="O78" i="84"/>
  <c r="N78" i="84"/>
  <c r="R77" i="84"/>
  <c r="Q77" i="84"/>
  <c r="P77" i="84"/>
  <c r="O77" i="84"/>
  <c r="N77" i="84"/>
  <c r="R76" i="84"/>
  <c r="Q76" i="84"/>
  <c r="P76" i="84"/>
  <c r="O76" i="84"/>
  <c r="N76" i="84"/>
  <c r="R75" i="84"/>
  <c r="Q75" i="84"/>
  <c r="P75" i="84"/>
  <c r="O75" i="84"/>
  <c r="N75" i="84"/>
  <c r="R74" i="84"/>
  <c r="Q74" i="84"/>
  <c r="P74" i="84"/>
  <c r="O74" i="84"/>
  <c r="N74" i="84"/>
  <c r="R73" i="84"/>
  <c r="Q73" i="84"/>
  <c r="P73" i="84"/>
  <c r="O73" i="84"/>
  <c r="N73" i="84"/>
  <c r="R72" i="84"/>
  <c r="Q72" i="84"/>
  <c r="P72" i="84"/>
  <c r="O72" i="84"/>
  <c r="N72" i="84"/>
  <c r="R71" i="84"/>
  <c r="Q71" i="84"/>
  <c r="P71" i="84"/>
  <c r="O71" i="84"/>
  <c r="N71" i="84"/>
  <c r="R70" i="84"/>
  <c r="Q70" i="84"/>
  <c r="P70" i="84"/>
  <c r="O70" i="84"/>
  <c r="N70" i="84"/>
  <c r="R69" i="84"/>
  <c r="Q69" i="84"/>
  <c r="P69" i="84"/>
  <c r="O69" i="84"/>
  <c r="N69" i="84"/>
  <c r="R68" i="84"/>
  <c r="Q68" i="84"/>
  <c r="P68" i="84"/>
  <c r="O68" i="84"/>
  <c r="N68" i="84"/>
  <c r="R67" i="84"/>
  <c r="Q67" i="84"/>
  <c r="P67" i="84"/>
  <c r="O67" i="84"/>
  <c r="N67" i="84"/>
  <c r="R66" i="84"/>
  <c r="Q66" i="84"/>
  <c r="P66" i="84"/>
  <c r="O66" i="84"/>
  <c r="N66" i="84"/>
  <c r="R65" i="84"/>
  <c r="Q65" i="84"/>
  <c r="P65" i="84"/>
  <c r="O65" i="84"/>
  <c r="N65" i="84"/>
  <c r="R64" i="84"/>
  <c r="Q64" i="84"/>
  <c r="P64" i="84"/>
  <c r="O64" i="84"/>
  <c r="N64" i="84"/>
  <c r="R63" i="84"/>
  <c r="Q63" i="84"/>
  <c r="P63" i="84"/>
  <c r="O63" i="84"/>
  <c r="N63" i="84"/>
  <c r="R62" i="84"/>
  <c r="Q62" i="84"/>
  <c r="P62" i="84"/>
  <c r="O62" i="84"/>
  <c r="N62" i="84"/>
  <c r="R61" i="84"/>
  <c r="Q61" i="84"/>
  <c r="P61" i="84"/>
  <c r="O61" i="84"/>
  <c r="N61" i="84"/>
  <c r="R60" i="84"/>
  <c r="Q60" i="84"/>
  <c r="P60" i="84"/>
  <c r="O60" i="84"/>
  <c r="N60" i="84"/>
  <c r="R59" i="84"/>
  <c r="Q59" i="84"/>
  <c r="P59" i="84"/>
  <c r="O59" i="84"/>
  <c r="N59" i="84"/>
  <c r="R58" i="84"/>
  <c r="Q58" i="84"/>
  <c r="P58" i="84"/>
  <c r="O58" i="84"/>
  <c r="N58" i="84"/>
  <c r="R57" i="84"/>
  <c r="Q57" i="84"/>
  <c r="P57" i="84"/>
  <c r="O57" i="84"/>
  <c r="N57" i="84"/>
  <c r="R56" i="84"/>
  <c r="Q56" i="84"/>
  <c r="P56" i="84"/>
  <c r="O56" i="84"/>
  <c r="N56" i="84"/>
  <c r="R55" i="84"/>
  <c r="Q55" i="84"/>
  <c r="P55" i="84"/>
  <c r="O55" i="84"/>
  <c r="N55" i="84"/>
  <c r="R54" i="84"/>
  <c r="Q54" i="84"/>
  <c r="P54" i="84"/>
  <c r="O54" i="84"/>
  <c r="N54" i="84"/>
  <c r="R53" i="84"/>
  <c r="Q53" i="84"/>
  <c r="P53" i="84"/>
  <c r="O53" i="84"/>
  <c r="N53" i="84"/>
  <c r="R52" i="84"/>
  <c r="Q52" i="84"/>
  <c r="P52" i="84"/>
  <c r="O52" i="84"/>
  <c r="N52" i="84"/>
  <c r="R51" i="84"/>
  <c r="Q51" i="84"/>
  <c r="P51" i="84"/>
  <c r="O51" i="84"/>
  <c r="N51" i="84"/>
  <c r="R50" i="84"/>
  <c r="Q50" i="84"/>
  <c r="P50" i="84"/>
  <c r="O50" i="84"/>
  <c r="N50" i="84"/>
  <c r="R49" i="84"/>
  <c r="Q49" i="84"/>
  <c r="P49" i="84"/>
  <c r="O49" i="84"/>
  <c r="N49" i="84"/>
  <c r="R48" i="84"/>
  <c r="Q48" i="84"/>
  <c r="P48" i="84"/>
  <c r="O48" i="84"/>
  <c r="N48" i="84"/>
  <c r="R47" i="84"/>
  <c r="Q47" i="84"/>
  <c r="P47" i="84"/>
  <c r="O47" i="84"/>
  <c r="N47" i="84"/>
  <c r="R46" i="84"/>
  <c r="Q46" i="84"/>
  <c r="P46" i="84"/>
  <c r="O46" i="84"/>
  <c r="N46" i="84"/>
  <c r="R45" i="84"/>
  <c r="Q45" i="84"/>
  <c r="P45" i="84"/>
  <c r="O45" i="84"/>
  <c r="N45" i="84"/>
  <c r="R44" i="84"/>
  <c r="Q44" i="84"/>
  <c r="P44" i="84"/>
  <c r="O44" i="84"/>
  <c r="N44" i="84"/>
  <c r="R43" i="84"/>
  <c r="Q43" i="84"/>
  <c r="P43" i="84"/>
  <c r="O43" i="84"/>
  <c r="N43" i="84"/>
  <c r="R42" i="84"/>
  <c r="Q42" i="84"/>
  <c r="P42" i="84"/>
  <c r="O42" i="84"/>
  <c r="N42" i="84"/>
  <c r="R41" i="84"/>
  <c r="Q41" i="84"/>
  <c r="P41" i="84"/>
  <c r="O41" i="84"/>
  <c r="N41" i="84"/>
  <c r="R40" i="84"/>
  <c r="Q40" i="84"/>
  <c r="P40" i="84"/>
  <c r="O40" i="84"/>
  <c r="N40" i="84"/>
  <c r="R39" i="84"/>
  <c r="Q39" i="84"/>
  <c r="P39" i="84"/>
  <c r="O39" i="84"/>
  <c r="N39" i="84"/>
  <c r="R38" i="84"/>
  <c r="Q38" i="84"/>
  <c r="P38" i="84"/>
  <c r="O38" i="84"/>
  <c r="N38" i="84"/>
  <c r="R37" i="84"/>
  <c r="Q37" i="84"/>
  <c r="P37" i="84"/>
  <c r="O37" i="84"/>
  <c r="N37" i="84"/>
  <c r="R36" i="84"/>
  <c r="Q36" i="84"/>
  <c r="P36" i="84"/>
  <c r="O36" i="84"/>
  <c r="N36" i="84"/>
  <c r="R35" i="84"/>
  <c r="Q35" i="84"/>
  <c r="P35" i="84"/>
  <c r="O35" i="84"/>
  <c r="N35" i="84"/>
  <c r="R34" i="84"/>
  <c r="Q34" i="84"/>
  <c r="P34" i="84"/>
  <c r="O34" i="84"/>
  <c r="N34" i="84"/>
  <c r="R33" i="84"/>
  <c r="Q33" i="84"/>
  <c r="P33" i="84"/>
  <c r="O33" i="84"/>
  <c r="N33" i="84"/>
  <c r="R32" i="84"/>
  <c r="Q32" i="84"/>
  <c r="P32" i="84"/>
  <c r="O32" i="84"/>
  <c r="N32" i="84"/>
  <c r="R31" i="84"/>
  <c r="Q31" i="84"/>
  <c r="P31" i="84"/>
  <c r="O31" i="84"/>
  <c r="N31" i="84"/>
  <c r="R30" i="84"/>
  <c r="Q30" i="84"/>
  <c r="P30" i="84"/>
  <c r="O30" i="84"/>
  <c r="N30" i="84"/>
  <c r="R29" i="84"/>
  <c r="Q29" i="84"/>
  <c r="P29" i="84"/>
  <c r="O29" i="84"/>
  <c r="N29" i="84"/>
  <c r="R28" i="84"/>
  <c r="Q28" i="84"/>
  <c r="P28" i="84"/>
  <c r="O28" i="84"/>
  <c r="N28" i="84"/>
  <c r="R27" i="84"/>
  <c r="Q27" i="84"/>
  <c r="P27" i="84"/>
  <c r="O27" i="84"/>
  <c r="N27" i="84"/>
  <c r="R26" i="84"/>
  <c r="Q26" i="84"/>
  <c r="P26" i="84"/>
  <c r="O26" i="84"/>
  <c r="N26" i="84"/>
  <c r="R25" i="84"/>
  <c r="Q25" i="84"/>
  <c r="P25" i="84"/>
  <c r="O25" i="84"/>
  <c r="N25" i="84"/>
  <c r="R24" i="84"/>
  <c r="Q24" i="84"/>
  <c r="P24" i="84"/>
  <c r="O24" i="84"/>
  <c r="N24" i="84"/>
  <c r="R23" i="84"/>
  <c r="Q23" i="84"/>
  <c r="P23" i="84"/>
  <c r="O23" i="84"/>
  <c r="N23" i="84"/>
  <c r="R22" i="84"/>
  <c r="Q22" i="84"/>
  <c r="P22" i="84"/>
  <c r="O22" i="84"/>
  <c r="N22" i="84"/>
  <c r="R21" i="84"/>
  <c r="Q21" i="84"/>
  <c r="P21" i="84"/>
  <c r="O21" i="84"/>
  <c r="N21" i="84"/>
  <c r="R20" i="84"/>
  <c r="Q20" i="84"/>
  <c r="P20" i="84"/>
  <c r="O20" i="84"/>
  <c r="N20" i="84"/>
  <c r="R19" i="84"/>
  <c r="Q19" i="84"/>
  <c r="P19" i="84"/>
  <c r="O19" i="84"/>
  <c r="N19" i="84"/>
  <c r="R18" i="84"/>
  <c r="Q18" i="84"/>
  <c r="P18" i="84"/>
  <c r="O18" i="84"/>
  <c r="N18" i="84"/>
  <c r="R17" i="84"/>
  <c r="Q17" i="84"/>
  <c r="P17" i="84"/>
  <c r="O17" i="84"/>
  <c r="N17" i="84"/>
  <c r="R16" i="84"/>
  <c r="Q16" i="84"/>
  <c r="P16" i="84"/>
  <c r="O16" i="84"/>
  <c r="N16" i="84"/>
  <c r="R15" i="84"/>
  <c r="Q15" i="84"/>
  <c r="P15" i="84"/>
  <c r="O15" i="84"/>
  <c r="N15" i="84"/>
  <c r="R14" i="84"/>
  <c r="Q14" i="84"/>
  <c r="P14" i="84"/>
  <c r="O14" i="84"/>
  <c r="N14" i="84"/>
  <c r="R13" i="84"/>
  <c r="Q13" i="84"/>
  <c r="P13" i="84"/>
  <c r="O13" i="84"/>
  <c r="N13" i="84"/>
  <c r="R12" i="84"/>
  <c r="Q12" i="84"/>
  <c r="P12" i="84"/>
  <c r="O12" i="84"/>
  <c r="N12" i="84"/>
  <c r="R31" i="78" l="1"/>
  <c r="Q31" i="78"/>
  <c r="P31" i="78"/>
  <c r="O31" i="78"/>
  <c r="N31" i="78"/>
  <c r="R30" i="78"/>
  <c r="Q30" i="78"/>
  <c r="P30" i="78"/>
  <c r="O30" i="78"/>
  <c r="N30" i="78"/>
  <c r="R29" i="78"/>
  <c r="Q29" i="78"/>
  <c r="P29" i="78"/>
  <c r="O29" i="78"/>
  <c r="N29" i="78"/>
  <c r="R28" i="78"/>
  <c r="Q28" i="78"/>
  <c r="P28" i="78"/>
  <c r="O28" i="78"/>
  <c r="N28" i="78"/>
  <c r="R27" i="78"/>
  <c r="Q27" i="78"/>
  <c r="P27" i="78"/>
  <c r="O27" i="78"/>
  <c r="N27" i="78"/>
  <c r="R26" i="78"/>
  <c r="Q26" i="78"/>
  <c r="P26" i="78"/>
  <c r="O26" i="78"/>
  <c r="N26" i="78"/>
  <c r="R25" i="78"/>
  <c r="Q25" i="78"/>
  <c r="P25" i="78"/>
  <c r="O25" i="78"/>
  <c r="N25" i="78"/>
  <c r="R24" i="78"/>
  <c r="Q24" i="78"/>
  <c r="P24" i="78"/>
  <c r="O24" i="78"/>
  <c r="N24" i="78"/>
  <c r="R23" i="78"/>
  <c r="Q23" i="78"/>
  <c r="P23" i="78"/>
  <c r="O23" i="78"/>
  <c r="N23" i="78"/>
  <c r="R22" i="78"/>
  <c r="Q22" i="78"/>
  <c r="P22" i="78"/>
  <c r="O22" i="78"/>
  <c r="N22" i="78"/>
  <c r="R21" i="78"/>
  <c r="Q21" i="78"/>
  <c r="P21" i="78"/>
  <c r="O21" i="78"/>
  <c r="N21" i="78"/>
  <c r="R20" i="78"/>
  <c r="Q20" i="78"/>
  <c r="P20" i="78"/>
  <c r="O20" i="78"/>
  <c r="N20" i="78"/>
  <c r="R19" i="78"/>
  <c r="Q19" i="78"/>
  <c r="P19" i="78"/>
  <c r="O19" i="78"/>
  <c r="N19" i="78"/>
  <c r="R18" i="78"/>
  <c r="Q18" i="78"/>
  <c r="P18" i="78"/>
  <c r="O18" i="78"/>
  <c r="N18" i="78"/>
  <c r="R17" i="78"/>
  <c r="Q17" i="78"/>
  <c r="P17" i="78"/>
  <c r="O17" i="78"/>
  <c r="N17" i="78"/>
  <c r="R16" i="78"/>
  <c r="Q16" i="78"/>
  <c r="P16" i="78"/>
  <c r="O16" i="78"/>
  <c r="N16" i="78"/>
  <c r="R15" i="78"/>
  <c r="Q15" i="78"/>
  <c r="P15" i="78"/>
  <c r="O15" i="78"/>
  <c r="N15" i="78"/>
  <c r="R14" i="78"/>
  <c r="Q14" i="78"/>
  <c r="P14" i="78"/>
  <c r="O14" i="78"/>
  <c r="N14" i="78"/>
  <c r="R13" i="78"/>
  <c r="Q13" i="78"/>
  <c r="P13" i="78"/>
  <c r="O13" i="78"/>
  <c r="N13" i="78"/>
  <c r="R12" i="78"/>
  <c r="Q12" i="78"/>
  <c r="P12" i="78"/>
  <c r="O12" i="78"/>
  <c r="N12" i="78"/>
  <c r="R165" i="76" l="1"/>
  <c r="R168" i="76" s="1"/>
  <c r="Q165" i="76"/>
  <c r="Q168" i="76" s="1"/>
  <c r="P165" i="76"/>
  <c r="P168" i="76" s="1"/>
  <c r="O165" i="76"/>
  <c r="O168" i="76" s="1"/>
  <c r="N165" i="76"/>
  <c r="N168" i="76" s="1"/>
  <c r="M165" i="76"/>
  <c r="M168" i="76" s="1"/>
  <c r="L165" i="76"/>
  <c r="L168" i="76" s="1"/>
  <c r="K165" i="76"/>
  <c r="K168" i="76" s="1"/>
  <c r="J165" i="76"/>
  <c r="J168" i="76" s="1"/>
  <c r="I165" i="76"/>
  <c r="I168" i="76" s="1"/>
  <c r="H165" i="76"/>
  <c r="H168" i="76" s="1"/>
  <c r="G165" i="76"/>
  <c r="G168" i="76" s="1"/>
  <c r="F165" i="76"/>
  <c r="F168" i="76" s="1"/>
  <c r="E165" i="76"/>
  <c r="E168" i="76" s="1"/>
  <c r="D165" i="76"/>
  <c r="D168" i="76" s="1"/>
  <c r="R164" i="76"/>
  <c r="R167" i="76" s="1"/>
  <c r="Q164" i="76"/>
  <c r="Q167" i="76" s="1"/>
  <c r="P164" i="76"/>
  <c r="P167" i="76" s="1"/>
  <c r="O164" i="76"/>
  <c r="N164" i="76"/>
  <c r="N167" i="76" s="1"/>
  <c r="M164" i="76"/>
  <c r="M167" i="76" s="1"/>
  <c r="L164" i="76"/>
  <c r="L167" i="76" s="1"/>
  <c r="K164" i="76"/>
  <c r="K167" i="76" s="1"/>
  <c r="J164" i="76"/>
  <c r="J167" i="76" s="1"/>
  <c r="I164" i="76"/>
  <c r="I167" i="76" s="1"/>
  <c r="H164" i="76"/>
  <c r="H167" i="76" s="1"/>
  <c r="G164" i="76"/>
  <c r="G167" i="76" s="1"/>
  <c r="F164" i="76"/>
  <c r="F167" i="76" s="1"/>
  <c r="E164" i="76"/>
  <c r="E167" i="76" s="1"/>
  <c r="D164" i="76"/>
  <c r="D167" i="76" s="1"/>
  <c r="R163" i="76"/>
  <c r="R171" i="76" s="1"/>
  <c r="Q163" i="76"/>
  <c r="Q171" i="76" s="1"/>
  <c r="P163" i="76"/>
  <c r="P171" i="76" s="1"/>
  <c r="O163" i="76"/>
  <c r="N163" i="76"/>
  <c r="M163" i="76"/>
  <c r="L163" i="76"/>
  <c r="K163" i="76"/>
  <c r="K166" i="76" s="1"/>
  <c r="J163" i="76"/>
  <c r="J171" i="76" s="1"/>
  <c r="I163" i="76"/>
  <c r="I171" i="76" s="1"/>
  <c r="H163" i="76"/>
  <c r="H171" i="76" s="1"/>
  <c r="G163" i="76"/>
  <c r="G166" i="76" s="1"/>
  <c r="F163" i="76"/>
  <c r="F171" i="76" s="1"/>
  <c r="E163" i="76"/>
  <c r="E171" i="76" s="1"/>
  <c r="D163" i="76"/>
  <c r="D171" i="76" s="1"/>
  <c r="R142" i="76"/>
  <c r="Q142" i="76"/>
  <c r="P142" i="76"/>
  <c r="O142" i="76"/>
  <c r="N142" i="76"/>
  <c r="R141" i="76"/>
  <c r="Q141" i="76"/>
  <c r="P141" i="76"/>
  <c r="O141" i="76"/>
  <c r="N141" i="76"/>
  <c r="R140" i="76"/>
  <c r="Q140" i="76"/>
  <c r="P140" i="76"/>
  <c r="O140" i="76"/>
  <c r="N140" i="76"/>
  <c r="R139" i="76"/>
  <c r="Q139" i="76"/>
  <c r="P139" i="76"/>
  <c r="O139" i="76"/>
  <c r="N139" i="76"/>
  <c r="R138" i="76"/>
  <c r="Q138" i="76"/>
  <c r="P138" i="76"/>
  <c r="O138" i="76"/>
  <c r="N138" i="76"/>
  <c r="R137" i="76"/>
  <c r="Q137" i="76"/>
  <c r="P137" i="76"/>
  <c r="O137" i="76"/>
  <c r="N137" i="76"/>
  <c r="R136" i="76"/>
  <c r="Q136" i="76"/>
  <c r="P136" i="76"/>
  <c r="O136" i="76"/>
  <c r="N136" i="76"/>
  <c r="R135" i="76"/>
  <c r="Q135" i="76"/>
  <c r="P135" i="76"/>
  <c r="O135" i="76"/>
  <c r="N135" i="76"/>
  <c r="R134" i="76"/>
  <c r="Q134" i="76"/>
  <c r="P134" i="76"/>
  <c r="O134" i="76"/>
  <c r="N134" i="76"/>
  <c r="R133" i="76"/>
  <c r="Q133" i="76"/>
  <c r="P133" i="76"/>
  <c r="O133" i="76"/>
  <c r="N133" i="76"/>
  <c r="R132" i="76"/>
  <c r="Q132" i="76"/>
  <c r="P132" i="76"/>
  <c r="O132" i="76"/>
  <c r="N132" i="76"/>
  <c r="R131" i="76"/>
  <c r="Q131" i="76"/>
  <c r="P131" i="76"/>
  <c r="O131" i="76"/>
  <c r="N131" i="76"/>
  <c r="R130" i="76"/>
  <c r="Q130" i="76"/>
  <c r="P130" i="76"/>
  <c r="O130" i="76"/>
  <c r="N130" i="76"/>
  <c r="R129" i="76"/>
  <c r="Q129" i="76"/>
  <c r="P129" i="76"/>
  <c r="O129" i="76"/>
  <c r="N129" i="76"/>
  <c r="R128" i="76"/>
  <c r="Q128" i="76"/>
  <c r="P128" i="76"/>
  <c r="O128" i="76"/>
  <c r="N128" i="76"/>
  <c r="R127" i="76"/>
  <c r="Q127" i="76"/>
  <c r="P127" i="76"/>
  <c r="O127" i="76"/>
  <c r="N127" i="76"/>
  <c r="R126" i="76"/>
  <c r="Q126" i="76"/>
  <c r="P126" i="76"/>
  <c r="O126" i="76"/>
  <c r="N126" i="76"/>
  <c r="R125" i="76"/>
  <c r="Q125" i="76"/>
  <c r="P125" i="76"/>
  <c r="O125" i="76"/>
  <c r="N125" i="76"/>
  <c r="R124" i="76"/>
  <c r="Q124" i="76"/>
  <c r="P124" i="76"/>
  <c r="O124" i="76"/>
  <c r="N124" i="76"/>
  <c r="R123" i="76"/>
  <c r="Q123" i="76"/>
  <c r="P123" i="76"/>
  <c r="O123" i="76"/>
  <c r="N123" i="76"/>
  <c r="R122" i="76"/>
  <c r="Q122" i="76"/>
  <c r="P122" i="76"/>
  <c r="O122" i="76"/>
  <c r="N122" i="76"/>
  <c r="R121" i="76"/>
  <c r="Q121" i="76"/>
  <c r="P121" i="76"/>
  <c r="O121" i="76"/>
  <c r="N121" i="76"/>
  <c r="R120" i="76"/>
  <c r="Q120" i="76"/>
  <c r="P120" i="76"/>
  <c r="O120" i="76"/>
  <c r="N120" i="76"/>
  <c r="R119" i="76"/>
  <c r="Q119" i="76"/>
  <c r="P119" i="76"/>
  <c r="O119" i="76"/>
  <c r="N119" i="76"/>
  <c r="R118" i="76"/>
  <c r="Q118" i="76"/>
  <c r="P118" i="76"/>
  <c r="O118" i="76"/>
  <c r="N118" i="76"/>
  <c r="R117" i="76"/>
  <c r="Q117" i="76"/>
  <c r="P117" i="76"/>
  <c r="O117" i="76"/>
  <c r="N117" i="76"/>
  <c r="R116" i="76"/>
  <c r="Q116" i="76"/>
  <c r="P116" i="76"/>
  <c r="O116" i="76"/>
  <c r="N116" i="76"/>
  <c r="R115" i="76"/>
  <c r="Q115" i="76"/>
  <c r="P115" i="76"/>
  <c r="O115" i="76"/>
  <c r="N115" i="76"/>
  <c r="R114" i="76"/>
  <c r="Q114" i="76"/>
  <c r="P114" i="76"/>
  <c r="O114" i="76"/>
  <c r="N114" i="76"/>
  <c r="R113" i="76"/>
  <c r="Q113" i="76"/>
  <c r="P113" i="76"/>
  <c r="O113" i="76"/>
  <c r="N113" i="76"/>
  <c r="R112" i="76"/>
  <c r="Q112" i="76"/>
  <c r="P112" i="76"/>
  <c r="O112" i="76"/>
  <c r="N112" i="76"/>
  <c r="R111" i="76"/>
  <c r="Q111" i="76"/>
  <c r="P111" i="76"/>
  <c r="O111" i="76"/>
  <c r="N111" i="76"/>
  <c r="R110" i="76"/>
  <c r="Q110" i="76"/>
  <c r="P110" i="76"/>
  <c r="O110" i="76"/>
  <c r="N110" i="76"/>
  <c r="R109" i="76"/>
  <c r="Q109" i="76"/>
  <c r="P109" i="76"/>
  <c r="O109" i="76"/>
  <c r="N109" i="76"/>
  <c r="R108" i="76"/>
  <c r="Q108" i="76"/>
  <c r="P108" i="76"/>
  <c r="O108" i="76"/>
  <c r="N108" i="76"/>
  <c r="R107" i="76"/>
  <c r="Q107" i="76"/>
  <c r="P107" i="76"/>
  <c r="O107" i="76"/>
  <c r="N107" i="76"/>
  <c r="R106" i="76"/>
  <c r="Q106" i="76"/>
  <c r="P106" i="76"/>
  <c r="O106" i="76"/>
  <c r="N106" i="76"/>
  <c r="R105" i="76"/>
  <c r="Q105" i="76"/>
  <c r="P105" i="76"/>
  <c r="O105" i="76"/>
  <c r="N105" i="76"/>
  <c r="R104" i="76"/>
  <c r="Q104" i="76"/>
  <c r="P104" i="76"/>
  <c r="O104" i="76"/>
  <c r="N104" i="76"/>
  <c r="R103" i="76"/>
  <c r="Q103" i="76"/>
  <c r="P103" i="76"/>
  <c r="O103" i="76"/>
  <c r="N103" i="76"/>
  <c r="R102" i="76"/>
  <c r="Q102" i="76"/>
  <c r="P102" i="76"/>
  <c r="O102" i="76"/>
  <c r="N102" i="76"/>
  <c r="R101" i="76"/>
  <c r="Q101" i="76"/>
  <c r="P101" i="76"/>
  <c r="O101" i="76"/>
  <c r="N101" i="76"/>
  <c r="R100" i="76"/>
  <c r="Q100" i="76"/>
  <c r="P100" i="76"/>
  <c r="O100" i="76"/>
  <c r="N100" i="76"/>
  <c r="R99" i="76"/>
  <c r="Q99" i="76"/>
  <c r="P99" i="76"/>
  <c r="O99" i="76"/>
  <c r="N99" i="76"/>
  <c r="R98" i="76"/>
  <c r="Q98" i="76"/>
  <c r="P98" i="76"/>
  <c r="O98" i="76"/>
  <c r="N98" i="76"/>
  <c r="R97" i="76"/>
  <c r="Q97" i="76"/>
  <c r="P97" i="76"/>
  <c r="O97" i="76"/>
  <c r="N97" i="76"/>
  <c r="R96" i="76"/>
  <c r="Q96" i="76"/>
  <c r="P96" i="76"/>
  <c r="O96" i="76"/>
  <c r="N96" i="76"/>
  <c r="R95" i="76"/>
  <c r="Q95" i="76"/>
  <c r="P95" i="76"/>
  <c r="O95" i="76"/>
  <c r="N95" i="76"/>
  <c r="R94" i="76"/>
  <c r="Q94" i="76"/>
  <c r="P94" i="76"/>
  <c r="O94" i="76"/>
  <c r="N94" i="76"/>
  <c r="R93" i="76"/>
  <c r="Q93" i="76"/>
  <c r="P93" i="76"/>
  <c r="O93" i="76"/>
  <c r="N93" i="76"/>
  <c r="R92" i="76"/>
  <c r="Q92" i="76"/>
  <c r="P92" i="76"/>
  <c r="O92" i="76"/>
  <c r="N92" i="76"/>
  <c r="R91" i="76"/>
  <c r="Q91" i="76"/>
  <c r="P91" i="76"/>
  <c r="O91" i="76"/>
  <c r="N91" i="76"/>
  <c r="R90" i="76"/>
  <c r="Q90" i="76"/>
  <c r="P90" i="76"/>
  <c r="O90" i="76"/>
  <c r="N90" i="76"/>
  <c r="R89" i="76"/>
  <c r="Q89" i="76"/>
  <c r="P89" i="76"/>
  <c r="O89" i="76"/>
  <c r="N89" i="76"/>
  <c r="R88" i="76"/>
  <c r="Q88" i="76"/>
  <c r="P88" i="76"/>
  <c r="O88" i="76"/>
  <c r="N88" i="76"/>
  <c r="R87" i="76"/>
  <c r="Q87" i="76"/>
  <c r="P87" i="76"/>
  <c r="O87" i="76"/>
  <c r="N87" i="76"/>
  <c r="R86" i="76"/>
  <c r="Q86" i="76"/>
  <c r="P86" i="76"/>
  <c r="O86" i="76"/>
  <c r="N86" i="76"/>
  <c r="R85" i="76"/>
  <c r="Q85" i="76"/>
  <c r="P85" i="76"/>
  <c r="O85" i="76"/>
  <c r="N85" i="76"/>
  <c r="R84" i="76"/>
  <c r="Q84" i="76"/>
  <c r="P84" i="76"/>
  <c r="O84" i="76"/>
  <c r="N84" i="76"/>
  <c r="R83" i="76"/>
  <c r="Q83" i="76"/>
  <c r="P83" i="76"/>
  <c r="O83" i="76"/>
  <c r="N83" i="76"/>
  <c r="R82" i="76"/>
  <c r="Q82" i="76"/>
  <c r="P82" i="76"/>
  <c r="O82" i="76"/>
  <c r="N82" i="76"/>
  <c r="R81" i="76"/>
  <c r="Q81" i="76"/>
  <c r="P81" i="76"/>
  <c r="O81" i="76"/>
  <c r="N81" i="76"/>
  <c r="R80" i="76"/>
  <c r="Q80" i="76"/>
  <c r="P80" i="76"/>
  <c r="O80" i="76"/>
  <c r="N80" i="76"/>
  <c r="R79" i="76"/>
  <c r="Q79" i="76"/>
  <c r="P79" i="76"/>
  <c r="O79" i="76"/>
  <c r="N79" i="76"/>
  <c r="R78" i="76"/>
  <c r="Q78" i="76"/>
  <c r="P78" i="76"/>
  <c r="O78" i="76"/>
  <c r="N78" i="76"/>
  <c r="R77" i="76"/>
  <c r="Q77" i="76"/>
  <c r="P77" i="76"/>
  <c r="O77" i="76"/>
  <c r="N77" i="76"/>
  <c r="R76" i="76"/>
  <c r="Q76" i="76"/>
  <c r="P76" i="76"/>
  <c r="O76" i="76"/>
  <c r="N76" i="76"/>
  <c r="R75" i="76"/>
  <c r="Q75" i="76"/>
  <c r="P75" i="76"/>
  <c r="O75" i="76"/>
  <c r="N75" i="76"/>
  <c r="R74" i="76"/>
  <c r="Q74" i="76"/>
  <c r="P74" i="76"/>
  <c r="O74" i="76"/>
  <c r="N74" i="76"/>
  <c r="R73" i="76"/>
  <c r="Q73" i="76"/>
  <c r="P73" i="76"/>
  <c r="O73" i="76"/>
  <c r="N73" i="76"/>
  <c r="R72" i="76"/>
  <c r="Q72" i="76"/>
  <c r="P72" i="76"/>
  <c r="O72" i="76"/>
  <c r="N72" i="76"/>
  <c r="R71" i="76"/>
  <c r="Q71" i="76"/>
  <c r="P71" i="76"/>
  <c r="O71" i="76"/>
  <c r="N71" i="76"/>
  <c r="R70" i="76"/>
  <c r="Q70" i="76"/>
  <c r="P70" i="76"/>
  <c r="O70" i="76"/>
  <c r="N70" i="76"/>
  <c r="R69" i="76"/>
  <c r="Q69" i="76"/>
  <c r="P69" i="76"/>
  <c r="O69" i="76"/>
  <c r="N69" i="76"/>
  <c r="R68" i="76"/>
  <c r="Q68" i="76"/>
  <c r="P68" i="76"/>
  <c r="O68" i="76"/>
  <c r="N68" i="76"/>
  <c r="R67" i="76"/>
  <c r="Q67" i="76"/>
  <c r="P67" i="76"/>
  <c r="O67" i="76"/>
  <c r="N67" i="76"/>
  <c r="R66" i="76"/>
  <c r="Q66" i="76"/>
  <c r="P66" i="76"/>
  <c r="O66" i="76"/>
  <c r="N66" i="76"/>
  <c r="R65" i="76"/>
  <c r="Q65" i="76"/>
  <c r="P65" i="76"/>
  <c r="O65" i="76"/>
  <c r="N65" i="76"/>
  <c r="R64" i="76"/>
  <c r="Q64" i="76"/>
  <c r="P64" i="76"/>
  <c r="O64" i="76"/>
  <c r="N64" i="76"/>
  <c r="R63" i="76"/>
  <c r="Q63" i="76"/>
  <c r="P63" i="76"/>
  <c r="O63" i="76"/>
  <c r="N63" i="76"/>
  <c r="R62" i="76"/>
  <c r="Q62" i="76"/>
  <c r="P62" i="76"/>
  <c r="O62" i="76"/>
  <c r="N62" i="76"/>
  <c r="R61" i="76"/>
  <c r="Q61" i="76"/>
  <c r="P61" i="76"/>
  <c r="O61" i="76"/>
  <c r="N61" i="76"/>
  <c r="R60" i="76"/>
  <c r="Q60" i="76"/>
  <c r="P60" i="76"/>
  <c r="O60" i="76"/>
  <c r="N60" i="76"/>
  <c r="R59" i="76"/>
  <c r="Q59" i="76"/>
  <c r="P59" i="76"/>
  <c r="O59" i="76"/>
  <c r="N59" i="76"/>
  <c r="R58" i="76"/>
  <c r="Q58" i="76"/>
  <c r="P58" i="76"/>
  <c r="O58" i="76"/>
  <c r="N58" i="76"/>
  <c r="R57" i="76"/>
  <c r="Q57" i="76"/>
  <c r="P57" i="76"/>
  <c r="O57" i="76"/>
  <c r="N57" i="76"/>
  <c r="R56" i="76"/>
  <c r="Q56" i="76"/>
  <c r="P56" i="76"/>
  <c r="O56" i="76"/>
  <c r="N56" i="76"/>
  <c r="R55" i="76"/>
  <c r="Q55" i="76"/>
  <c r="P55" i="76"/>
  <c r="O55" i="76"/>
  <c r="N55" i="76"/>
  <c r="R54" i="76"/>
  <c r="Q54" i="76"/>
  <c r="P54" i="76"/>
  <c r="O54" i="76"/>
  <c r="N54" i="76"/>
  <c r="R53" i="76"/>
  <c r="Q53" i="76"/>
  <c r="P53" i="76"/>
  <c r="O53" i="76"/>
  <c r="N53" i="76"/>
  <c r="R52" i="76"/>
  <c r="Q52" i="76"/>
  <c r="P52" i="76"/>
  <c r="O52" i="76"/>
  <c r="N52" i="76"/>
  <c r="R51" i="76"/>
  <c r="Q51" i="76"/>
  <c r="P51" i="76"/>
  <c r="O51" i="76"/>
  <c r="N51" i="76"/>
  <c r="R50" i="76"/>
  <c r="Q50" i="76"/>
  <c r="P50" i="76"/>
  <c r="O50" i="76"/>
  <c r="N50" i="76"/>
  <c r="R49" i="76"/>
  <c r="Q49" i="76"/>
  <c r="P49" i="76"/>
  <c r="O49" i="76"/>
  <c r="N49" i="76"/>
  <c r="R48" i="76"/>
  <c r="Q48" i="76"/>
  <c r="P48" i="76"/>
  <c r="O48" i="76"/>
  <c r="N48" i="76"/>
  <c r="R47" i="76"/>
  <c r="Q47" i="76"/>
  <c r="P47" i="76"/>
  <c r="O47" i="76"/>
  <c r="N47" i="76"/>
  <c r="R46" i="76"/>
  <c r="Q46" i="76"/>
  <c r="P46" i="76"/>
  <c r="O46" i="76"/>
  <c r="N46" i="76"/>
  <c r="R45" i="76"/>
  <c r="Q45" i="76"/>
  <c r="P45" i="76"/>
  <c r="O45" i="76"/>
  <c r="N45" i="76"/>
  <c r="R44" i="76"/>
  <c r="Q44" i="76"/>
  <c r="P44" i="76"/>
  <c r="O44" i="76"/>
  <c r="N44" i="76"/>
  <c r="R43" i="76"/>
  <c r="Q43" i="76"/>
  <c r="P43" i="76"/>
  <c r="O43" i="76"/>
  <c r="N43" i="76"/>
  <c r="R42" i="76"/>
  <c r="Q42" i="76"/>
  <c r="P42" i="76"/>
  <c r="O42" i="76"/>
  <c r="N42" i="76"/>
  <c r="R41" i="76"/>
  <c r="Q41" i="76"/>
  <c r="P41" i="76"/>
  <c r="O41" i="76"/>
  <c r="N41" i="76"/>
  <c r="R40" i="76"/>
  <c r="Q40" i="76"/>
  <c r="P40" i="76"/>
  <c r="O40" i="76"/>
  <c r="N40" i="76"/>
  <c r="R39" i="76"/>
  <c r="Q39" i="76"/>
  <c r="P39" i="76"/>
  <c r="O39" i="76"/>
  <c r="N39" i="76"/>
  <c r="R38" i="76"/>
  <c r="Q38" i="76"/>
  <c r="P38" i="76"/>
  <c r="O38" i="76"/>
  <c r="N38" i="76"/>
  <c r="R37" i="76"/>
  <c r="Q37" i="76"/>
  <c r="P37" i="76"/>
  <c r="O37" i="76"/>
  <c r="N37" i="76"/>
  <c r="R36" i="76"/>
  <c r="Q36" i="76"/>
  <c r="P36" i="76"/>
  <c r="O36" i="76"/>
  <c r="N36" i="76"/>
  <c r="R35" i="76"/>
  <c r="Q35" i="76"/>
  <c r="P35" i="76"/>
  <c r="O35" i="76"/>
  <c r="N35" i="76"/>
  <c r="R34" i="76"/>
  <c r="Q34" i="76"/>
  <c r="P34" i="76"/>
  <c r="O34" i="76"/>
  <c r="N34" i="76"/>
  <c r="R33" i="76"/>
  <c r="Q33" i="76"/>
  <c r="P33" i="76"/>
  <c r="O33" i="76"/>
  <c r="N33" i="76"/>
  <c r="R32" i="76"/>
  <c r="Q32" i="76"/>
  <c r="P32" i="76"/>
  <c r="O32" i="76"/>
  <c r="N32" i="76"/>
  <c r="R31" i="76"/>
  <c r="Q31" i="76"/>
  <c r="P31" i="76"/>
  <c r="O31" i="76"/>
  <c r="N31" i="76"/>
  <c r="R30" i="76"/>
  <c r="Q30" i="76"/>
  <c r="P30" i="76"/>
  <c r="O30" i="76"/>
  <c r="N30" i="76"/>
  <c r="R29" i="76"/>
  <c r="Q29" i="76"/>
  <c r="P29" i="76"/>
  <c r="O29" i="76"/>
  <c r="N29" i="76"/>
  <c r="R28" i="76"/>
  <c r="Q28" i="76"/>
  <c r="P28" i="76"/>
  <c r="O28" i="76"/>
  <c r="N28" i="76"/>
  <c r="R27" i="76"/>
  <c r="Q27" i="76"/>
  <c r="P27" i="76"/>
  <c r="O27" i="76"/>
  <c r="N27" i="76"/>
  <c r="R26" i="76"/>
  <c r="Q26" i="76"/>
  <c r="P26" i="76"/>
  <c r="O26" i="76"/>
  <c r="N26" i="76"/>
  <c r="R25" i="76"/>
  <c r="Q25" i="76"/>
  <c r="P25" i="76"/>
  <c r="O25" i="76"/>
  <c r="N25" i="76"/>
  <c r="R24" i="76"/>
  <c r="Q24" i="76"/>
  <c r="P24" i="76"/>
  <c r="O24" i="76"/>
  <c r="N24" i="76"/>
  <c r="R23" i="76"/>
  <c r="Q23" i="76"/>
  <c r="P23" i="76"/>
  <c r="O23" i="76"/>
  <c r="N23" i="76"/>
  <c r="R22" i="76"/>
  <c r="Q22" i="76"/>
  <c r="P22" i="76"/>
  <c r="O22" i="76"/>
  <c r="N22" i="76"/>
  <c r="R21" i="76"/>
  <c r="Q21" i="76"/>
  <c r="P21" i="76"/>
  <c r="O21" i="76"/>
  <c r="N21" i="76"/>
  <c r="R20" i="76"/>
  <c r="Q20" i="76"/>
  <c r="P20" i="76"/>
  <c r="O20" i="76"/>
  <c r="N20" i="76"/>
  <c r="R19" i="76"/>
  <c r="Q19" i="76"/>
  <c r="P19" i="76"/>
  <c r="O19" i="76"/>
  <c r="N19" i="76"/>
  <c r="R18" i="76"/>
  <c r="Q18" i="76"/>
  <c r="P18" i="76"/>
  <c r="O18" i="76"/>
  <c r="N18" i="76"/>
  <c r="R17" i="76"/>
  <c r="Q17" i="76"/>
  <c r="P17" i="76"/>
  <c r="O17" i="76"/>
  <c r="N17" i="76"/>
  <c r="R16" i="76"/>
  <c r="Q16" i="76"/>
  <c r="P16" i="76"/>
  <c r="O16" i="76"/>
  <c r="N16" i="76"/>
  <c r="R15" i="76"/>
  <c r="Q15" i="76"/>
  <c r="P15" i="76"/>
  <c r="O15" i="76"/>
  <c r="N15" i="76"/>
  <c r="R14" i="76"/>
  <c r="H148" i="76" s="1"/>
  <c r="H149" i="76" s="1"/>
  <c r="S162" i="76" s="1"/>
  <c r="Q14" i="76"/>
  <c r="G148" i="76" s="1"/>
  <c r="G149" i="76" s="1"/>
  <c r="S161" i="76" s="1"/>
  <c r="P14" i="76"/>
  <c r="F148" i="76" s="1"/>
  <c r="F149" i="76" s="1"/>
  <c r="S160" i="76" s="1"/>
  <c r="O14" i="76"/>
  <c r="E148" i="76" s="1"/>
  <c r="E149" i="76" s="1"/>
  <c r="S159" i="76" s="1"/>
  <c r="N14" i="76"/>
  <c r="D148" i="76" s="1"/>
  <c r="D149" i="76" s="1"/>
  <c r="S158" i="76" s="1"/>
  <c r="O167" i="76" l="1"/>
  <c r="O166" i="76"/>
  <c r="D166" i="76"/>
  <c r="H166" i="76"/>
  <c r="L166" i="76"/>
  <c r="L171" i="76" s="1"/>
  <c r="P166" i="76"/>
  <c r="G171" i="76"/>
  <c r="K171" i="76"/>
  <c r="O171" i="76"/>
  <c r="E166" i="76"/>
  <c r="I166" i="76"/>
  <c r="M166" i="76"/>
  <c r="M171" i="76" s="1"/>
  <c r="Q166" i="76"/>
  <c r="F166" i="76"/>
  <c r="J166" i="76"/>
  <c r="N166" i="76"/>
  <c r="N171" i="76" s="1"/>
  <c r="R166" i="76"/>
  <c r="R54" i="73" l="1"/>
  <c r="R57" i="73" s="1"/>
  <c r="Q54" i="73"/>
  <c r="Q57" i="73" s="1"/>
  <c r="P54" i="73"/>
  <c r="P57" i="73" s="1"/>
  <c r="O54" i="73"/>
  <c r="O57" i="73" s="1"/>
  <c r="N54" i="73"/>
  <c r="N57" i="73" s="1"/>
  <c r="M54" i="73"/>
  <c r="M57" i="73" s="1"/>
  <c r="L54" i="73"/>
  <c r="L57" i="73" s="1"/>
  <c r="K54" i="73"/>
  <c r="K57" i="73" s="1"/>
  <c r="J54" i="73"/>
  <c r="J57" i="73" s="1"/>
  <c r="I54" i="73"/>
  <c r="I57" i="73" s="1"/>
  <c r="H54" i="73"/>
  <c r="H57" i="73" s="1"/>
  <c r="G54" i="73"/>
  <c r="G57" i="73" s="1"/>
  <c r="F54" i="73"/>
  <c r="F57" i="73" s="1"/>
  <c r="E54" i="73"/>
  <c r="E57" i="73" s="1"/>
  <c r="D54" i="73"/>
  <c r="D57" i="73" s="1"/>
  <c r="R53" i="73"/>
  <c r="R56" i="73" s="1"/>
  <c r="Q53" i="73"/>
  <c r="P53" i="73"/>
  <c r="O53" i="73"/>
  <c r="O56" i="73" s="1"/>
  <c r="N53" i="73"/>
  <c r="N56" i="73" s="1"/>
  <c r="M53" i="73"/>
  <c r="M56" i="73" s="1"/>
  <c r="L53" i="73"/>
  <c r="L56" i="73" s="1"/>
  <c r="K53" i="73"/>
  <c r="K56" i="73" s="1"/>
  <c r="J53" i="73"/>
  <c r="J56" i="73" s="1"/>
  <c r="I53" i="73"/>
  <c r="I56" i="73" s="1"/>
  <c r="H53" i="73"/>
  <c r="G53" i="73"/>
  <c r="G56" i="73" s="1"/>
  <c r="F53" i="73"/>
  <c r="F56" i="73" s="1"/>
  <c r="E53" i="73"/>
  <c r="E56" i="73" s="1"/>
  <c r="D53" i="73"/>
  <c r="D56" i="73" s="1"/>
  <c r="R52" i="73"/>
  <c r="R60" i="73" s="1"/>
  <c r="Q52" i="73"/>
  <c r="P52" i="73"/>
  <c r="O52" i="73"/>
  <c r="O55" i="73" s="1"/>
  <c r="N52" i="73"/>
  <c r="N60" i="73" s="1"/>
  <c r="M52" i="73"/>
  <c r="M60" i="73" s="1"/>
  <c r="L52" i="73"/>
  <c r="L60" i="73" s="1"/>
  <c r="K52" i="73"/>
  <c r="K55" i="73" s="1"/>
  <c r="J52" i="73"/>
  <c r="J60" i="73" s="1"/>
  <c r="I52" i="73"/>
  <c r="I60" i="73" s="1"/>
  <c r="H52" i="73"/>
  <c r="G52" i="73"/>
  <c r="G55" i="73" s="1"/>
  <c r="F52" i="73"/>
  <c r="E52" i="73"/>
  <c r="D52" i="73"/>
  <c r="R31" i="73"/>
  <c r="Q31" i="73"/>
  <c r="P31" i="73"/>
  <c r="O31" i="73"/>
  <c r="N31" i="73"/>
  <c r="R30" i="73"/>
  <c r="Q30" i="73"/>
  <c r="P30" i="73"/>
  <c r="O30" i="73"/>
  <c r="N30" i="73"/>
  <c r="R29" i="73"/>
  <c r="Q29" i="73"/>
  <c r="P29" i="73"/>
  <c r="O29" i="73"/>
  <c r="N29" i="73"/>
  <c r="R28" i="73"/>
  <c r="Q28" i="73"/>
  <c r="P28" i="73"/>
  <c r="O28" i="73"/>
  <c r="N28" i="73"/>
  <c r="R27" i="73"/>
  <c r="Q27" i="73"/>
  <c r="P27" i="73"/>
  <c r="O27" i="73"/>
  <c r="N27" i="73"/>
  <c r="R26" i="73"/>
  <c r="Q26" i="73"/>
  <c r="P26" i="73"/>
  <c r="O26" i="73"/>
  <c r="N26" i="73"/>
  <c r="R25" i="73"/>
  <c r="Q25" i="73"/>
  <c r="P25" i="73"/>
  <c r="O25" i="73"/>
  <c r="N25" i="73"/>
  <c r="R24" i="73"/>
  <c r="Q24" i="73"/>
  <c r="P24" i="73"/>
  <c r="O24" i="73"/>
  <c r="N24" i="73"/>
  <c r="R23" i="73"/>
  <c r="Q23" i="73"/>
  <c r="P23" i="73"/>
  <c r="O23" i="73"/>
  <c r="N23" i="73"/>
  <c r="R22" i="73"/>
  <c r="Q22" i="73"/>
  <c r="P22" i="73"/>
  <c r="O22" i="73"/>
  <c r="N22" i="73"/>
  <c r="R21" i="73"/>
  <c r="Q21" i="73"/>
  <c r="P21" i="73"/>
  <c r="O21" i="73"/>
  <c r="N21" i="73"/>
  <c r="R20" i="73"/>
  <c r="Q20" i="73"/>
  <c r="P20" i="73"/>
  <c r="O20" i="73"/>
  <c r="N20" i="73"/>
  <c r="R19" i="73"/>
  <c r="Q19" i="73"/>
  <c r="P19" i="73"/>
  <c r="O19" i="73"/>
  <c r="N19" i="73"/>
  <c r="R18" i="73"/>
  <c r="Q18" i="73"/>
  <c r="P18" i="73"/>
  <c r="O18" i="73"/>
  <c r="N18" i="73"/>
  <c r="R17" i="73"/>
  <c r="Q17" i="73"/>
  <c r="P17" i="73"/>
  <c r="O17" i="73"/>
  <c r="N17" i="73"/>
  <c r="R16" i="73"/>
  <c r="Q16" i="73"/>
  <c r="P16" i="73"/>
  <c r="O16" i="73"/>
  <c r="N16" i="73"/>
  <c r="R15" i="73"/>
  <c r="Q15" i="73"/>
  <c r="P15" i="73"/>
  <c r="O15" i="73"/>
  <c r="N15" i="73"/>
  <c r="R14" i="73"/>
  <c r="H37" i="73" s="1"/>
  <c r="H38" i="73" s="1"/>
  <c r="S51" i="73" s="1"/>
  <c r="Q14" i="73"/>
  <c r="G37" i="73" s="1"/>
  <c r="G38" i="73" s="1"/>
  <c r="S50" i="73" s="1"/>
  <c r="P14" i="73"/>
  <c r="F37" i="73" s="1"/>
  <c r="F38" i="73" s="1"/>
  <c r="S49" i="73" s="1"/>
  <c r="O14" i="73"/>
  <c r="E37" i="73" s="1"/>
  <c r="E38" i="73" s="1"/>
  <c r="S48" i="73" s="1"/>
  <c r="N14" i="73"/>
  <c r="D37" i="73" s="1"/>
  <c r="D38" i="73" s="1"/>
  <c r="S47" i="73" s="1"/>
  <c r="Q56" i="73" l="1"/>
  <c r="H56" i="73"/>
  <c r="P56" i="73"/>
  <c r="P60" i="73" s="1"/>
  <c r="D55" i="73"/>
  <c r="D60" i="73" s="1"/>
  <c r="H55" i="73"/>
  <c r="H60" i="73" s="1"/>
  <c r="L55" i="73"/>
  <c r="P55" i="73"/>
  <c r="G60" i="73"/>
  <c r="K60" i="73"/>
  <c r="O60" i="73"/>
  <c r="E55" i="73"/>
  <c r="E60" i="73" s="1"/>
  <c r="I55" i="73"/>
  <c r="M55" i="73"/>
  <c r="Q55" i="73"/>
  <c r="Q60" i="73" s="1"/>
  <c r="F55" i="73"/>
  <c r="F60" i="73" s="1"/>
  <c r="J55" i="73"/>
  <c r="N55" i="73"/>
  <c r="R55" i="73"/>
  <c r="R46" i="71" l="1"/>
  <c r="R49" i="71" s="1"/>
  <c r="Q46" i="71"/>
  <c r="Q49" i="71" s="1"/>
  <c r="P46" i="71"/>
  <c r="P49" i="71" s="1"/>
  <c r="O46" i="71"/>
  <c r="O49" i="71" s="1"/>
  <c r="N46" i="71"/>
  <c r="N49" i="71" s="1"/>
  <c r="L46" i="71"/>
  <c r="L49" i="71" s="1"/>
  <c r="K46" i="71"/>
  <c r="K49" i="71" s="1"/>
  <c r="J46" i="71"/>
  <c r="J49" i="71" s="1"/>
  <c r="I46" i="71"/>
  <c r="I49" i="71" s="1"/>
  <c r="H46" i="71"/>
  <c r="H49" i="71" s="1"/>
  <c r="G46" i="71"/>
  <c r="G49" i="71" s="1"/>
  <c r="F46" i="71"/>
  <c r="F49" i="71" s="1"/>
  <c r="E46" i="71"/>
  <c r="E49" i="71" s="1"/>
  <c r="D46" i="71"/>
  <c r="D49" i="71" s="1"/>
  <c r="R45" i="71"/>
  <c r="R48" i="71" s="1"/>
  <c r="Q45" i="71"/>
  <c r="P45" i="71"/>
  <c r="P48" i="71" s="1"/>
  <c r="O45" i="71"/>
  <c r="N45" i="71"/>
  <c r="L45" i="71"/>
  <c r="K45" i="71"/>
  <c r="K48" i="71" s="1"/>
  <c r="J45" i="71"/>
  <c r="I45" i="71"/>
  <c r="H45" i="71"/>
  <c r="H48" i="71" s="1"/>
  <c r="G45" i="71"/>
  <c r="G48" i="71" s="1"/>
  <c r="F45" i="71"/>
  <c r="E45" i="71"/>
  <c r="D45" i="71"/>
  <c r="D48" i="71" s="1"/>
  <c r="R44" i="71"/>
  <c r="R52" i="71" s="1"/>
  <c r="Q44" i="71"/>
  <c r="P44" i="71"/>
  <c r="O44" i="71"/>
  <c r="N44" i="71"/>
  <c r="L44" i="71"/>
  <c r="K44" i="71"/>
  <c r="K47" i="71" s="1"/>
  <c r="J44" i="71"/>
  <c r="J47" i="71" s="1"/>
  <c r="I44" i="71"/>
  <c r="H44" i="71"/>
  <c r="G44" i="71"/>
  <c r="F44" i="71"/>
  <c r="E44" i="71"/>
  <c r="D44" i="71"/>
  <c r="H29" i="71"/>
  <c r="H30" i="71" s="1"/>
  <c r="T43" i="71" s="1"/>
  <c r="F29" i="71"/>
  <c r="F30" i="71" s="1"/>
  <c r="T41" i="71" s="1"/>
  <c r="E29" i="71"/>
  <c r="E30" i="71" s="1"/>
  <c r="T40" i="71" s="1"/>
  <c r="R23" i="71"/>
  <c r="Q23" i="71"/>
  <c r="P23" i="71"/>
  <c r="O23" i="71"/>
  <c r="N23" i="71"/>
  <c r="R22" i="71"/>
  <c r="Q22" i="71"/>
  <c r="P22" i="71"/>
  <c r="O22" i="71"/>
  <c r="N22" i="71"/>
  <c r="R21" i="71"/>
  <c r="Q21" i="71"/>
  <c r="P21" i="71"/>
  <c r="O21" i="71"/>
  <c r="N21" i="71"/>
  <c r="R20" i="71"/>
  <c r="Q20" i="71"/>
  <c r="P20" i="71"/>
  <c r="O20" i="71"/>
  <c r="N20" i="71"/>
  <c r="R19" i="71"/>
  <c r="Q19" i="71"/>
  <c r="P19" i="71"/>
  <c r="O19" i="71"/>
  <c r="N19" i="71"/>
  <c r="R18" i="71"/>
  <c r="Q18" i="71"/>
  <c r="P18" i="71"/>
  <c r="O18" i="71"/>
  <c r="N18" i="71"/>
  <c r="R17" i="71"/>
  <c r="Q17" i="71"/>
  <c r="P17" i="71"/>
  <c r="O17" i="71"/>
  <c r="N17" i="71"/>
  <c r="R16" i="71"/>
  <c r="Q16" i="71"/>
  <c r="P16" i="71"/>
  <c r="O16" i="71"/>
  <c r="N16" i="71"/>
  <c r="D29" i="71" s="1"/>
  <c r="D30" i="71" s="1"/>
  <c r="T39" i="71" s="1"/>
  <c r="R15" i="71"/>
  <c r="Q15" i="71"/>
  <c r="P15" i="71"/>
  <c r="O15" i="71"/>
  <c r="N15" i="71"/>
  <c r="R14" i="71"/>
  <c r="Q14" i="71"/>
  <c r="G29" i="71" s="1"/>
  <c r="G30" i="71" s="1"/>
  <c r="T42" i="71" s="1"/>
  <c r="P14" i="71"/>
  <c r="O14" i="71"/>
  <c r="N14" i="71"/>
  <c r="O47" i="71" l="1"/>
  <c r="Q48" i="71"/>
  <c r="F47" i="71"/>
  <c r="N48" i="71"/>
  <c r="N52" i="71" s="1"/>
  <c r="L48" i="71"/>
  <c r="L52" i="71" s="1"/>
  <c r="G47" i="71"/>
  <c r="P47" i="71"/>
  <c r="E48" i="71"/>
  <c r="I48" i="71"/>
  <c r="Q52" i="71"/>
  <c r="F48" i="71"/>
  <c r="J48" i="71"/>
  <c r="J52" i="71" s="1"/>
  <c r="O48" i="71"/>
  <c r="O52" i="71" s="1"/>
  <c r="D47" i="71"/>
  <c r="D52" i="71" s="1"/>
  <c r="H47" i="71"/>
  <c r="H52" i="71" s="1"/>
  <c r="L47" i="71"/>
  <c r="Q47" i="71"/>
  <c r="F52" i="71"/>
  <c r="E47" i="71"/>
  <c r="E52" i="71" s="1"/>
  <c r="I47" i="71"/>
  <c r="I52" i="71" s="1"/>
  <c r="N47" i="71"/>
  <c r="R47" i="71"/>
  <c r="G52" i="71"/>
  <c r="K52" i="71"/>
  <c r="P52" i="71"/>
  <c r="O64" i="70" l="1"/>
  <c r="G64" i="70"/>
  <c r="R63" i="70"/>
  <c r="N63" i="70"/>
  <c r="Q62" i="70"/>
  <c r="M62" i="70"/>
  <c r="I62" i="70"/>
  <c r="R61" i="70"/>
  <c r="R64" i="70" s="1"/>
  <c r="Q61" i="70"/>
  <c r="Q64" i="70" s="1"/>
  <c r="P61" i="70"/>
  <c r="O61" i="70"/>
  <c r="N61" i="70"/>
  <c r="N64" i="70" s="1"/>
  <c r="M61" i="70"/>
  <c r="M64" i="70" s="1"/>
  <c r="L61" i="70"/>
  <c r="K61" i="70"/>
  <c r="J61" i="70"/>
  <c r="J64" i="70" s="1"/>
  <c r="I61" i="70"/>
  <c r="I64" i="70" s="1"/>
  <c r="H61" i="70"/>
  <c r="H64" i="70" s="1"/>
  <c r="G61" i="70"/>
  <c r="F61" i="70"/>
  <c r="F64" i="70" s="1"/>
  <c r="E61" i="70"/>
  <c r="E64" i="70" s="1"/>
  <c r="D61" i="70"/>
  <c r="D64" i="70" s="1"/>
  <c r="R60" i="70"/>
  <c r="Q60" i="70"/>
  <c r="Q63" i="70" s="1"/>
  <c r="P60" i="70"/>
  <c r="P63" i="70" s="1"/>
  <c r="O60" i="70"/>
  <c r="N60" i="70"/>
  <c r="M60" i="70"/>
  <c r="M63" i="70" s="1"/>
  <c r="L60" i="70"/>
  <c r="L63" i="70" s="1"/>
  <c r="K60" i="70"/>
  <c r="K63" i="70" s="1"/>
  <c r="J60" i="70"/>
  <c r="I60" i="70"/>
  <c r="I63" i="70" s="1"/>
  <c r="H60" i="70"/>
  <c r="G60" i="70"/>
  <c r="F60" i="70"/>
  <c r="E60" i="70"/>
  <c r="E63" i="70" s="1"/>
  <c r="D60" i="70"/>
  <c r="R59" i="70"/>
  <c r="R67" i="70" s="1"/>
  <c r="Q59" i="70"/>
  <c r="Q67" i="70" s="1"/>
  <c r="P59" i="70"/>
  <c r="O59" i="70"/>
  <c r="O62" i="70" s="1"/>
  <c r="N59" i="70"/>
  <c r="M59" i="70"/>
  <c r="L59" i="70"/>
  <c r="L62" i="70" s="1"/>
  <c r="K59" i="70"/>
  <c r="K62" i="70" s="1"/>
  <c r="J59" i="70"/>
  <c r="I59" i="70"/>
  <c r="H59" i="70"/>
  <c r="H62" i="70" s="1"/>
  <c r="G59" i="70"/>
  <c r="G62" i="70" s="1"/>
  <c r="F59" i="70"/>
  <c r="E59" i="70"/>
  <c r="D59" i="70"/>
  <c r="D62" i="70" s="1"/>
  <c r="R38" i="70"/>
  <c r="Q38" i="70"/>
  <c r="P38" i="70"/>
  <c r="O38" i="70"/>
  <c r="N38" i="70"/>
  <c r="R37" i="70"/>
  <c r="Q37" i="70"/>
  <c r="P37" i="70"/>
  <c r="O37" i="70"/>
  <c r="N37" i="70"/>
  <c r="R36" i="70"/>
  <c r="Q36" i="70"/>
  <c r="P36" i="70"/>
  <c r="O36" i="70"/>
  <c r="N36" i="70"/>
  <c r="R35" i="70"/>
  <c r="Q35" i="70"/>
  <c r="P35" i="70"/>
  <c r="O35" i="70"/>
  <c r="N35" i="70"/>
  <c r="R34" i="70"/>
  <c r="Q34" i="70"/>
  <c r="P34" i="70"/>
  <c r="O34" i="70"/>
  <c r="N34" i="70"/>
  <c r="R33" i="70"/>
  <c r="Q33" i="70"/>
  <c r="P33" i="70"/>
  <c r="O33" i="70"/>
  <c r="N33" i="70"/>
  <c r="R32" i="70"/>
  <c r="Q32" i="70"/>
  <c r="P32" i="70"/>
  <c r="O32" i="70"/>
  <c r="N32" i="70"/>
  <c r="R31" i="70"/>
  <c r="Q31" i="70"/>
  <c r="P31" i="70"/>
  <c r="O31" i="70"/>
  <c r="N31" i="70"/>
  <c r="R30" i="70"/>
  <c r="Q30" i="70"/>
  <c r="P30" i="70"/>
  <c r="O30" i="70"/>
  <c r="N30" i="70"/>
  <c r="R29" i="70"/>
  <c r="Q29" i="70"/>
  <c r="P29" i="70"/>
  <c r="O29" i="70"/>
  <c r="N29" i="70"/>
  <c r="R28" i="70"/>
  <c r="Q28" i="70"/>
  <c r="P28" i="70"/>
  <c r="O28" i="70"/>
  <c r="N28" i="70"/>
  <c r="R27" i="70"/>
  <c r="Q27" i="70"/>
  <c r="P27" i="70"/>
  <c r="O27" i="70"/>
  <c r="N27" i="70"/>
  <c r="R26" i="70"/>
  <c r="Q26" i="70"/>
  <c r="P26" i="70"/>
  <c r="O26" i="70"/>
  <c r="N26" i="70"/>
  <c r="R25" i="70"/>
  <c r="Q25" i="70"/>
  <c r="P25" i="70"/>
  <c r="O25" i="70"/>
  <c r="N25" i="70"/>
  <c r="R24" i="70"/>
  <c r="Q24" i="70"/>
  <c r="P24" i="70"/>
  <c r="O24" i="70"/>
  <c r="N24" i="70"/>
  <c r="R23" i="70"/>
  <c r="Q23" i="70"/>
  <c r="P23" i="70"/>
  <c r="O23" i="70"/>
  <c r="N23" i="70"/>
  <c r="R22" i="70"/>
  <c r="Q22" i="70"/>
  <c r="P22" i="70"/>
  <c r="O22" i="70"/>
  <c r="N22" i="70"/>
  <c r="R21" i="70"/>
  <c r="Q21" i="70"/>
  <c r="P21" i="70"/>
  <c r="O21" i="70"/>
  <c r="N21" i="70"/>
  <c r="R20" i="70"/>
  <c r="Q20" i="70"/>
  <c r="P20" i="70"/>
  <c r="O20" i="70"/>
  <c r="N20" i="70"/>
  <c r="R19" i="70"/>
  <c r="Q19" i="70"/>
  <c r="P19" i="70"/>
  <c r="O19" i="70"/>
  <c r="N19" i="70"/>
  <c r="R18" i="70"/>
  <c r="Q18" i="70"/>
  <c r="P18" i="70"/>
  <c r="O18" i="70"/>
  <c r="N18" i="70"/>
  <c r="R17" i="70"/>
  <c r="Q17" i="70"/>
  <c r="P17" i="70"/>
  <c r="O17" i="70"/>
  <c r="N17" i="70"/>
  <c r="R16" i="70"/>
  <c r="Q16" i="70"/>
  <c r="P16" i="70"/>
  <c r="O16" i="70"/>
  <c r="N16" i="70"/>
  <c r="R15" i="70"/>
  <c r="Q15" i="70"/>
  <c r="P15" i="70"/>
  <c r="O15" i="70"/>
  <c r="E44" i="70" s="1"/>
  <c r="E45" i="70" s="1"/>
  <c r="S55" i="70" s="1"/>
  <c r="N15" i="70"/>
  <c r="R14" i="70"/>
  <c r="H44" i="70" s="1"/>
  <c r="H45" i="70" s="1"/>
  <c r="S58" i="70" s="1"/>
  <c r="J63" i="70" s="1"/>
  <c r="Q14" i="70"/>
  <c r="G44" i="70" s="1"/>
  <c r="G45" i="70" s="1"/>
  <c r="S57" i="70" s="1"/>
  <c r="P14" i="70"/>
  <c r="F44" i="70" s="1"/>
  <c r="F45" i="70" s="1"/>
  <c r="S56" i="70" s="1"/>
  <c r="F63" i="70" s="1"/>
  <c r="O14" i="70"/>
  <c r="N14" i="70"/>
  <c r="D44" i="70" s="1"/>
  <c r="D45" i="70" s="1"/>
  <c r="S54" i="70" s="1"/>
  <c r="G63" i="70" l="1"/>
  <c r="G67" i="70" s="1"/>
  <c r="O63" i="70"/>
  <c r="L64" i="70"/>
  <c r="P64" i="70"/>
  <c r="P67" i="70"/>
  <c r="K64" i="70"/>
  <c r="E62" i="70"/>
  <c r="E67" i="70" s="1"/>
  <c r="D63" i="70"/>
  <c r="D67" i="70" s="1"/>
  <c r="H63" i="70"/>
  <c r="H67" i="70" s="1"/>
  <c r="L67" i="70"/>
  <c r="J62" i="70"/>
  <c r="J67" i="70" s="1"/>
  <c r="R62" i="70"/>
  <c r="I67" i="70"/>
  <c r="P62" i="70"/>
  <c r="K67" i="70"/>
  <c r="O67" i="70"/>
  <c r="F62" i="70"/>
  <c r="F67" i="70" s="1"/>
  <c r="N62" i="70"/>
  <c r="N67" i="70" s="1"/>
  <c r="M67" i="70"/>
  <c r="R57" i="69" l="1"/>
  <c r="R60" i="69" s="1"/>
  <c r="Q57" i="69"/>
  <c r="P57" i="69"/>
  <c r="O57" i="69"/>
  <c r="N57" i="69"/>
  <c r="M57" i="69"/>
  <c r="L57" i="69"/>
  <c r="K57" i="69"/>
  <c r="J57" i="69"/>
  <c r="J60" i="69" s="1"/>
  <c r="I57" i="69"/>
  <c r="I60" i="69" s="1"/>
  <c r="H57" i="69"/>
  <c r="H60" i="69" s="1"/>
  <c r="G57" i="69"/>
  <c r="F57" i="69"/>
  <c r="E57" i="69"/>
  <c r="E60" i="69" s="1"/>
  <c r="D57" i="69"/>
  <c r="D60" i="69" s="1"/>
  <c r="R56" i="69"/>
  <c r="R59" i="69" s="1"/>
  <c r="Q56" i="69"/>
  <c r="P56" i="69"/>
  <c r="O56" i="69"/>
  <c r="O59" i="69" s="1"/>
  <c r="N56" i="69"/>
  <c r="N59" i="69" s="1"/>
  <c r="M56" i="69"/>
  <c r="M59" i="69" s="1"/>
  <c r="L56" i="69"/>
  <c r="L59" i="69" s="1"/>
  <c r="K56" i="69"/>
  <c r="K59" i="69" s="1"/>
  <c r="J56" i="69"/>
  <c r="J59" i="69" s="1"/>
  <c r="I56" i="69"/>
  <c r="I59" i="69" s="1"/>
  <c r="H56" i="69"/>
  <c r="H59" i="69" s="1"/>
  <c r="G56" i="69"/>
  <c r="G59" i="69" s="1"/>
  <c r="F56" i="69"/>
  <c r="F59" i="69" s="1"/>
  <c r="E56" i="69"/>
  <c r="E59" i="69" s="1"/>
  <c r="D56" i="69"/>
  <c r="D59" i="69" s="1"/>
  <c r="R55" i="69"/>
  <c r="R63" i="69" s="1"/>
  <c r="Q55" i="69"/>
  <c r="P55" i="69"/>
  <c r="O55" i="69"/>
  <c r="O58" i="69" s="1"/>
  <c r="N55" i="69"/>
  <c r="M55" i="69"/>
  <c r="L55" i="69"/>
  <c r="K55" i="69"/>
  <c r="K58" i="69" s="1"/>
  <c r="J55" i="69"/>
  <c r="J63" i="69" s="1"/>
  <c r="I55" i="69"/>
  <c r="I63" i="69" s="1"/>
  <c r="H55" i="69"/>
  <c r="H63" i="69" s="1"/>
  <c r="G55" i="69"/>
  <c r="G58" i="69" s="1"/>
  <c r="F55" i="69"/>
  <c r="E55" i="69"/>
  <c r="D55" i="69"/>
  <c r="H40" i="69"/>
  <c r="H41" i="69" s="1"/>
  <c r="S54" i="69" s="1"/>
  <c r="R34" i="69"/>
  <c r="Q34" i="69"/>
  <c r="P34" i="69"/>
  <c r="O34" i="69"/>
  <c r="N34" i="69"/>
  <c r="R33" i="69"/>
  <c r="Q33" i="69"/>
  <c r="P33" i="69"/>
  <c r="O33" i="69"/>
  <c r="N33" i="69"/>
  <c r="R32" i="69"/>
  <c r="Q32" i="69"/>
  <c r="P32" i="69"/>
  <c r="O32" i="69"/>
  <c r="N32" i="69"/>
  <c r="R31" i="69"/>
  <c r="Q31" i="69"/>
  <c r="P31" i="69"/>
  <c r="O31" i="69"/>
  <c r="N31" i="69"/>
  <c r="R30" i="69"/>
  <c r="Q30" i="69"/>
  <c r="P30" i="69"/>
  <c r="O30" i="69"/>
  <c r="N30" i="69"/>
  <c r="R29" i="69"/>
  <c r="Q29" i="69"/>
  <c r="P29" i="69"/>
  <c r="O29" i="69"/>
  <c r="N29" i="69"/>
  <c r="R28" i="69"/>
  <c r="Q28" i="69"/>
  <c r="P28" i="69"/>
  <c r="O28" i="69"/>
  <c r="N28" i="69"/>
  <c r="R27" i="69"/>
  <c r="Q27" i="69"/>
  <c r="P27" i="69"/>
  <c r="O27" i="69"/>
  <c r="N27" i="69"/>
  <c r="R26" i="69"/>
  <c r="Q26" i="69"/>
  <c r="P26" i="69"/>
  <c r="O26" i="69"/>
  <c r="N26" i="69"/>
  <c r="R25" i="69"/>
  <c r="Q25" i="69"/>
  <c r="P25" i="69"/>
  <c r="O25" i="69"/>
  <c r="N25" i="69"/>
  <c r="R24" i="69"/>
  <c r="Q24" i="69"/>
  <c r="P24" i="69"/>
  <c r="O24" i="69"/>
  <c r="N24" i="69"/>
  <c r="R23" i="69"/>
  <c r="Q23" i="69"/>
  <c r="P23" i="69"/>
  <c r="O23" i="69"/>
  <c r="N23" i="69"/>
  <c r="R22" i="69"/>
  <c r="Q22" i="69"/>
  <c r="P22" i="69"/>
  <c r="O22" i="69"/>
  <c r="N22" i="69"/>
  <c r="R21" i="69"/>
  <c r="Q21" i="69"/>
  <c r="P21" i="69"/>
  <c r="O21" i="69"/>
  <c r="N21" i="69"/>
  <c r="R20" i="69"/>
  <c r="Q20" i="69"/>
  <c r="P20" i="69"/>
  <c r="O20" i="69"/>
  <c r="N20" i="69"/>
  <c r="R19" i="69"/>
  <c r="Q19" i="69"/>
  <c r="P19" i="69"/>
  <c r="O19" i="69"/>
  <c r="N19" i="69"/>
  <c r="R18" i="69"/>
  <c r="Q18" i="69"/>
  <c r="P18" i="69"/>
  <c r="O18" i="69"/>
  <c r="N18" i="69"/>
  <c r="R17" i="69"/>
  <c r="Q17" i="69"/>
  <c r="P17" i="69"/>
  <c r="O17" i="69"/>
  <c r="N17" i="69"/>
  <c r="R16" i="69"/>
  <c r="Q16" i="69"/>
  <c r="P16" i="69"/>
  <c r="O16" i="69"/>
  <c r="N16" i="69"/>
  <c r="R15" i="69"/>
  <c r="Q15" i="69"/>
  <c r="G40" i="69" s="1"/>
  <c r="G41" i="69" s="1"/>
  <c r="S53" i="69" s="1"/>
  <c r="P15" i="69"/>
  <c r="O15" i="69"/>
  <c r="N15" i="69"/>
  <c r="R14" i="69"/>
  <c r="Q14" i="69"/>
  <c r="P14" i="69"/>
  <c r="F40" i="69" s="1"/>
  <c r="F41" i="69" s="1"/>
  <c r="S52" i="69" s="1"/>
  <c r="O14" i="69"/>
  <c r="E40" i="69" s="1"/>
  <c r="E41" i="69" s="1"/>
  <c r="S51" i="69" s="1"/>
  <c r="N14" i="69"/>
  <c r="D40" i="69" s="1"/>
  <c r="D41" i="69" s="1"/>
  <c r="S50" i="69" s="1"/>
  <c r="G60" i="69" l="1"/>
  <c r="K60" i="69"/>
  <c r="O60" i="69"/>
  <c r="F63" i="69"/>
  <c r="L60" i="69"/>
  <c r="P60" i="69"/>
  <c r="Q60" i="69"/>
  <c r="Q63" i="69" s="1"/>
  <c r="P59" i="69"/>
  <c r="M60" i="69"/>
  <c r="P63" i="69"/>
  <c r="Q59" i="69"/>
  <c r="F60" i="69"/>
  <c r="N60" i="69"/>
  <c r="D58" i="69"/>
  <c r="D63" i="69" s="1"/>
  <c r="H58" i="69"/>
  <c r="L58" i="69"/>
  <c r="L63" i="69" s="1"/>
  <c r="P58" i="69"/>
  <c r="G63" i="69"/>
  <c r="K63" i="69"/>
  <c r="O63" i="69"/>
  <c r="E58" i="69"/>
  <c r="E63" i="69" s="1"/>
  <c r="I58" i="69"/>
  <c r="M58" i="69"/>
  <c r="M63" i="69" s="1"/>
  <c r="Q58" i="69"/>
  <c r="F58" i="69"/>
  <c r="J58" i="69"/>
  <c r="N58" i="69"/>
  <c r="N63" i="69" s="1"/>
  <c r="R58" i="69"/>
  <c r="R74" i="67" l="1"/>
  <c r="Q74" i="67"/>
  <c r="P74" i="67"/>
  <c r="O74" i="67"/>
  <c r="N74" i="67"/>
  <c r="R73" i="67"/>
  <c r="Q73" i="67"/>
  <c r="P73" i="67"/>
  <c r="O73" i="67"/>
  <c r="N73" i="67"/>
  <c r="R72" i="67"/>
  <c r="Q72" i="67"/>
  <c r="P72" i="67"/>
  <c r="O72" i="67"/>
  <c r="N72" i="67"/>
  <c r="R71" i="67"/>
  <c r="Q71" i="67"/>
  <c r="P71" i="67"/>
  <c r="O71" i="67"/>
  <c r="N71" i="67"/>
  <c r="R70" i="67"/>
  <c r="Q70" i="67"/>
  <c r="P70" i="67"/>
  <c r="O70" i="67"/>
  <c r="N70" i="67"/>
  <c r="R69" i="67"/>
  <c r="Q69" i="67"/>
  <c r="P69" i="67"/>
  <c r="O69" i="67"/>
  <c r="N69" i="67"/>
  <c r="R68" i="67"/>
  <c r="Q68" i="67"/>
  <c r="P68" i="67"/>
  <c r="O68" i="67"/>
  <c r="N68" i="67"/>
  <c r="R67" i="67"/>
  <c r="Q67" i="67"/>
  <c r="P67" i="67"/>
  <c r="O67" i="67"/>
  <c r="N67" i="67"/>
  <c r="R66" i="67"/>
  <c r="Q66" i="67"/>
  <c r="P66" i="67"/>
  <c r="O66" i="67"/>
  <c r="N66" i="67"/>
  <c r="R65" i="67"/>
  <c r="Q65" i="67"/>
  <c r="P65" i="67"/>
  <c r="O65" i="67"/>
  <c r="N65" i="67"/>
  <c r="R64" i="67"/>
  <c r="Q64" i="67"/>
  <c r="P64" i="67"/>
  <c r="O64" i="67"/>
  <c r="N64" i="67"/>
  <c r="R63" i="67"/>
  <c r="Q63" i="67"/>
  <c r="P63" i="67"/>
  <c r="O63" i="67"/>
  <c r="N63" i="67"/>
  <c r="R62" i="67"/>
  <c r="Q62" i="67"/>
  <c r="P62" i="67"/>
  <c r="O62" i="67"/>
  <c r="N62" i="67"/>
  <c r="R61" i="67"/>
  <c r="Q61" i="67"/>
  <c r="P61" i="67"/>
  <c r="O61" i="67"/>
  <c r="N61" i="67"/>
  <c r="R60" i="67"/>
  <c r="Q60" i="67"/>
  <c r="P60" i="67"/>
  <c r="O60" i="67"/>
  <c r="N60" i="67"/>
  <c r="R59" i="67"/>
  <c r="Q59" i="67"/>
  <c r="P59" i="67"/>
  <c r="O59" i="67"/>
  <c r="N59" i="67"/>
  <c r="R58" i="67"/>
  <c r="Q58" i="67"/>
  <c r="P58" i="67"/>
  <c r="O58" i="67"/>
  <c r="N58" i="67"/>
  <c r="R57" i="67"/>
  <c r="Q57" i="67"/>
  <c r="P57" i="67"/>
  <c r="O57" i="67"/>
  <c r="N57" i="67"/>
  <c r="R56" i="67"/>
  <c r="Q56" i="67"/>
  <c r="P56" i="67"/>
  <c r="O56" i="67"/>
  <c r="N56" i="67"/>
  <c r="R55" i="67"/>
  <c r="Q55" i="67"/>
  <c r="P55" i="67"/>
  <c r="O55" i="67"/>
  <c r="N55" i="67"/>
  <c r="R54" i="67"/>
  <c r="Q54" i="67"/>
  <c r="P54" i="67"/>
  <c r="O54" i="67"/>
  <c r="N54" i="67"/>
  <c r="R53" i="67"/>
  <c r="Q53" i="67"/>
  <c r="P53" i="67"/>
  <c r="O53" i="67"/>
  <c r="N53" i="67"/>
  <c r="R52" i="67"/>
  <c r="Q52" i="67"/>
  <c r="P52" i="67"/>
  <c r="O52" i="67"/>
  <c r="N52" i="67"/>
  <c r="R51" i="67"/>
  <c r="Q51" i="67"/>
  <c r="P51" i="67"/>
  <c r="O51" i="67"/>
  <c r="N51" i="67"/>
  <c r="R50" i="67"/>
  <c r="Q50" i="67"/>
  <c r="P50" i="67"/>
  <c r="O50" i="67"/>
  <c r="N50" i="67"/>
  <c r="R49" i="67"/>
  <c r="Q49" i="67"/>
  <c r="P49" i="67"/>
  <c r="O49" i="67"/>
  <c r="N49" i="67"/>
  <c r="R48" i="67"/>
  <c r="Q48" i="67"/>
  <c r="P48" i="67"/>
  <c r="O48" i="67"/>
  <c r="N48" i="67"/>
  <c r="R47" i="67"/>
  <c r="Q47" i="67"/>
  <c r="P47" i="67"/>
  <c r="O47" i="67"/>
  <c r="N47" i="67"/>
  <c r="R46" i="67"/>
  <c r="Q46" i="67"/>
  <c r="P46" i="67"/>
  <c r="O46" i="67"/>
  <c r="N46" i="67"/>
  <c r="R45" i="67"/>
  <c r="Q45" i="67"/>
  <c r="P45" i="67"/>
  <c r="O45" i="67"/>
  <c r="N45" i="67"/>
  <c r="R44" i="67"/>
  <c r="Q44" i="67"/>
  <c r="P44" i="67"/>
  <c r="O44" i="67"/>
  <c r="N44" i="67"/>
  <c r="R43" i="67"/>
  <c r="Q43" i="67"/>
  <c r="P43" i="67"/>
  <c r="O43" i="67"/>
  <c r="N43" i="67"/>
  <c r="R42" i="67"/>
  <c r="Q42" i="67"/>
  <c r="P42" i="67"/>
  <c r="O42" i="67"/>
  <c r="N42" i="67"/>
  <c r="R41" i="67"/>
  <c r="Q41" i="67"/>
  <c r="P41" i="67"/>
  <c r="O41" i="67"/>
  <c r="N41" i="67"/>
  <c r="R40" i="67"/>
  <c r="Q40" i="67"/>
  <c r="P40" i="67"/>
  <c r="O40" i="67"/>
  <c r="N40" i="67"/>
  <c r="R39" i="67"/>
  <c r="Q39" i="67"/>
  <c r="P39" i="67"/>
  <c r="O39" i="67"/>
  <c r="N39" i="67"/>
  <c r="R38" i="67"/>
  <c r="Q38" i="67"/>
  <c r="P38" i="67"/>
  <c r="O38" i="67"/>
  <c r="N38" i="67"/>
  <c r="R37" i="67"/>
  <c r="Q37" i="67"/>
  <c r="P37" i="67"/>
  <c r="O37" i="67"/>
  <c r="N37" i="67"/>
  <c r="R36" i="67"/>
  <c r="Q36" i="67"/>
  <c r="P36" i="67"/>
  <c r="O36" i="67"/>
  <c r="N36" i="67"/>
  <c r="R35" i="67"/>
  <c r="Q35" i="67"/>
  <c r="P35" i="67"/>
  <c r="O35" i="67"/>
  <c r="N35" i="67"/>
  <c r="R34" i="67"/>
  <c r="Q34" i="67"/>
  <c r="P34" i="67"/>
  <c r="O34" i="67"/>
  <c r="N34" i="67"/>
  <c r="R33" i="67"/>
  <c r="Q33" i="67"/>
  <c r="P33" i="67"/>
  <c r="O33" i="67"/>
  <c r="N33" i="67"/>
  <c r="R32" i="67"/>
  <c r="Q32" i="67"/>
  <c r="P32" i="67"/>
  <c r="O32" i="67"/>
  <c r="N32" i="67"/>
  <c r="R31" i="67"/>
  <c r="Q31" i="67"/>
  <c r="P31" i="67"/>
  <c r="O31" i="67"/>
  <c r="N31" i="67"/>
  <c r="R30" i="67"/>
  <c r="Q30" i="67"/>
  <c r="P30" i="67"/>
  <c r="O30" i="67"/>
  <c r="N30" i="67"/>
  <c r="R29" i="67"/>
  <c r="Q29" i="67"/>
  <c r="P29" i="67"/>
  <c r="O29" i="67"/>
  <c r="N29" i="67"/>
  <c r="R28" i="67"/>
  <c r="Q28" i="67"/>
  <c r="P28" i="67"/>
  <c r="O28" i="67"/>
  <c r="N28" i="67"/>
  <c r="R27" i="67"/>
  <c r="Q27" i="67"/>
  <c r="P27" i="67"/>
  <c r="O27" i="67"/>
  <c r="N27" i="67"/>
  <c r="R26" i="67"/>
  <c r="Q26" i="67"/>
  <c r="P26" i="67"/>
  <c r="O26" i="67"/>
  <c r="N26" i="67"/>
  <c r="R25" i="67"/>
  <c r="Q25" i="67"/>
  <c r="P25" i="67"/>
  <c r="O25" i="67"/>
  <c r="N25" i="67"/>
  <c r="R24" i="67"/>
  <c r="Q24" i="67"/>
  <c r="P24" i="67"/>
  <c r="O24" i="67"/>
  <c r="N24" i="67"/>
  <c r="R23" i="67"/>
  <c r="Q23" i="67"/>
  <c r="P23" i="67"/>
  <c r="O23" i="67"/>
  <c r="N23" i="67"/>
  <c r="R22" i="67"/>
  <c r="Q22" i="67"/>
  <c r="P22" i="67"/>
  <c r="O22" i="67"/>
  <c r="N22" i="67"/>
  <c r="R21" i="67"/>
  <c r="Q21" i="67"/>
  <c r="P21" i="67"/>
  <c r="O21" i="67"/>
  <c r="N21" i="67"/>
  <c r="R20" i="67"/>
  <c r="Q20" i="67"/>
  <c r="P20" i="67"/>
  <c r="O20" i="67"/>
  <c r="N20" i="67"/>
  <c r="R19" i="67"/>
  <c r="Q19" i="67"/>
  <c r="P19" i="67"/>
  <c r="O19" i="67"/>
  <c r="N19" i="67"/>
  <c r="R18" i="67"/>
  <c r="Q18" i="67"/>
  <c r="P18" i="67"/>
  <c r="O18" i="67"/>
  <c r="N18" i="67"/>
  <c r="R17" i="67"/>
  <c r="Q17" i="67"/>
  <c r="P17" i="67"/>
  <c r="O17" i="67"/>
  <c r="N17" i="67"/>
  <c r="R16" i="67"/>
  <c r="Q16" i="67"/>
  <c r="P16" i="67"/>
  <c r="O16" i="67"/>
  <c r="N16" i="67"/>
  <c r="R15" i="67"/>
  <c r="Q15" i="67"/>
  <c r="P15" i="67"/>
  <c r="O15" i="67"/>
  <c r="N15" i="67"/>
  <c r="R14" i="67"/>
  <c r="Q14" i="67"/>
  <c r="P14" i="67"/>
  <c r="O14" i="67"/>
  <c r="N14" i="67"/>
  <c r="Q44" i="66" l="1"/>
  <c r="O44" i="66"/>
  <c r="M44" i="66"/>
  <c r="K44" i="66"/>
  <c r="I44" i="66"/>
  <c r="G44" i="66"/>
  <c r="E44" i="66"/>
  <c r="R43" i="66"/>
  <c r="P43" i="66"/>
  <c r="N43" i="66"/>
  <c r="L43" i="66"/>
  <c r="J43" i="66"/>
  <c r="Q42" i="66"/>
  <c r="O42" i="66"/>
  <c r="M42" i="66"/>
  <c r="K42" i="66"/>
  <c r="I42" i="66"/>
  <c r="G42" i="66"/>
  <c r="E42" i="66"/>
  <c r="R41" i="66"/>
  <c r="R44" i="66" s="1"/>
  <c r="Q41" i="66"/>
  <c r="P41" i="66"/>
  <c r="P44" i="66" s="1"/>
  <c r="O41" i="66"/>
  <c r="N41" i="66"/>
  <c r="N44" i="66" s="1"/>
  <c r="M41" i="66"/>
  <c r="L41" i="66"/>
  <c r="L44" i="66" s="1"/>
  <c r="K41" i="66"/>
  <c r="J41" i="66"/>
  <c r="J44" i="66" s="1"/>
  <c r="I41" i="66"/>
  <c r="H41" i="66"/>
  <c r="G41" i="66"/>
  <c r="F41" i="66"/>
  <c r="F44" i="66" s="1"/>
  <c r="E41" i="66"/>
  <c r="D41" i="66"/>
  <c r="D44" i="66" s="1"/>
  <c r="R40" i="66"/>
  <c r="Q40" i="66"/>
  <c r="Q43" i="66" s="1"/>
  <c r="P40" i="66"/>
  <c r="O40" i="66"/>
  <c r="N40" i="66"/>
  <c r="M40" i="66"/>
  <c r="M43" i="66" s="1"/>
  <c r="L40" i="66"/>
  <c r="K40" i="66"/>
  <c r="K43" i="66" s="1"/>
  <c r="J40" i="66"/>
  <c r="I40" i="66"/>
  <c r="I43" i="66" s="1"/>
  <c r="H40" i="66"/>
  <c r="G40" i="66"/>
  <c r="F40" i="66"/>
  <c r="E40" i="66"/>
  <c r="E43" i="66" s="1"/>
  <c r="D40" i="66"/>
  <c r="R39" i="66"/>
  <c r="R47" i="66" s="1"/>
  <c r="Q39" i="66"/>
  <c r="Q47" i="66" s="1"/>
  <c r="P39" i="66"/>
  <c r="P47" i="66" s="1"/>
  <c r="O39" i="66"/>
  <c r="N39" i="66"/>
  <c r="N42" i="66" s="1"/>
  <c r="M39" i="66"/>
  <c r="M47" i="66" s="1"/>
  <c r="L39" i="66"/>
  <c r="L47" i="66" s="1"/>
  <c r="K39" i="66"/>
  <c r="K47" i="66" s="1"/>
  <c r="J39" i="66"/>
  <c r="J42" i="66" s="1"/>
  <c r="I39" i="66"/>
  <c r="H39" i="66"/>
  <c r="G39" i="66"/>
  <c r="F39" i="66"/>
  <c r="F42" i="66" s="1"/>
  <c r="E39" i="66"/>
  <c r="D39" i="66"/>
  <c r="R18" i="66"/>
  <c r="Q18" i="66"/>
  <c r="P18" i="66"/>
  <c r="O18" i="66"/>
  <c r="N18" i="66"/>
  <c r="R17" i="66"/>
  <c r="Q17" i="66"/>
  <c r="P17" i="66"/>
  <c r="O17" i="66"/>
  <c r="N17" i="66"/>
  <c r="R16" i="66"/>
  <c r="Q16" i="66"/>
  <c r="P16" i="66"/>
  <c r="O16" i="66"/>
  <c r="N16" i="66"/>
  <c r="R15" i="66"/>
  <c r="Q15" i="66"/>
  <c r="G24" i="66" s="1"/>
  <c r="G25" i="66" s="1"/>
  <c r="S37" i="66" s="1"/>
  <c r="P15" i="66"/>
  <c r="O15" i="66"/>
  <c r="E24" i="66" s="1"/>
  <c r="E25" i="66" s="1"/>
  <c r="S35" i="66" s="1"/>
  <c r="N15" i="66"/>
  <c r="R14" i="66"/>
  <c r="H24" i="66" s="1"/>
  <c r="H25" i="66" s="1"/>
  <c r="S38" i="66" s="1"/>
  <c r="Q14" i="66"/>
  <c r="P14" i="66"/>
  <c r="F24" i="66" s="1"/>
  <c r="F25" i="66" s="1"/>
  <c r="S36" i="66" s="1"/>
  <c r="O14" i="66"/>
  <c r="N14" i="66"/>
  <c r="D24" i="66" s="1"/>
  <c r="D25" i="66" s="1"/>
  <c r="S34" i="66" s="1"/>
  <c r="E47" i="66" l="1"/>
  <c r="I47" i="66"/>
  <c r="G43" i="66"/>
  <c r="O43" i="66"/>
  <c r="H44" i="66"/>
  <c r="H47" i="66" s="1"/>
  <c r="F43" i="66"/>
  <c r="F47" i="66" s="1"/>
  <c r="H43" i="66"/>
  <c r="D43" i="66"/>
  <c r="G47" i="66"/>
  <c r="O47" i="66"/>
  <c r="J47" i="66"/>
  <c r="N47" i="66"/>
  <c r="D42" i="66"/>
  <c r="D47" i="66" s="1"/>
  <c r="H42" i="66"/>
  <c r="L42" i="66"/>
  <c r="P42" i="66"/>
  <c r="R42" i="66"/>
  <c r="R142" i="65" l="1"/>
  <c r="Q142" i="65"/>
  <c r="P142" i="65"/>
  <c r="O142" i="65"/>
  <c r="N142" i="65"/>
  <c r="R141" i="65"/>
  <c r="Q141" i="65"/>
  <c r="P141" i="65"/>
  <c r="O141" i="65"/>
  <c r="N141" i="65"/>
  <c r="R140" i="65"/>
  <c r="Q140" i="65"/>
  <c r="P140" i="65"/>
  <c r="O140" i="65"/>
  <c r="N140" i="65"/>
  <c r="R139" i="65"/>
  <c r="Q139" i="65"/>
  <c r="P139" i="65"/>
  <c r="O139" i="65"/>
  <c r="N139" i="65"/>
  <c r="R138" i="65"/>
  <c r="Q138" i="65"/>
  <c r="P138" i="65"/>
  <c r="O138" i="65"/>
  <c r="N138" i="65"/>
  <c r="R137" i="65"/>
  <c r="Q137" i="65"/>
  <c r="P137" i="65"/>
  <c r="O137" i="65"/>
  <c r="N137" i="65"/>
  <c r="R136" i="65"/>
  <c r="Q136" i="65"/>
  <c r="P136" i="65"/>
  <c r="O136" i="65"/>
  <c r="N136" i="65"/>
  <c r="R135" i="65"/>
  <c r="Q135" i="65"/>
  <c r="P135" i="65"/>
  <c r="O135" i="65"/>
  <c r="N135" i="65"/>
  <c r="R134" i="65"/>
  <c r="Q134" i="65"/>
  <c r="P134" i="65"/>
  <c r="O134" i="65"/>
  <c r="N134" i="65"/>
  <c r="R133" i="65"/>
  <c r="Q133" i="65"/>
  <c r="P133" i="65"/>
  <c r="O133" i="65"/>
  <c r="N133" i="65"/>
  <c r="R132" i="65"/>
  <c r="Q132" i="65"/>
  <c r="P132" i="65"/>
  <c r="O132" i="65"/>
  <c r="N132" i="65"/>
  <c r="R131" i="65"/>
  <c r="Q131" i="65"/>
  <c r="P131" i="65"/>
  <c r="O131" i="65"/>
  <c r="N131" i="65"/>
  <c r="R130" i="65"/>
  <c r="Q130" i="65"/>
  <c r="P130" i="65"/>
  <c r="O130" i="65"/>
  <c r="N130" i="65"/>
  <c r="R129" i="65"/>
  <c r="Q129" i="65"/>
  <c r="P129" i="65"/>
  <c r="O129" i="65"/>
  <c r="N129" i="65"/>
  <c r="R128" i="65"/>
  <c r="Q128" i="65"/>
  <c r="P128" i="65"/>
  <c r="O128" i="65"/>
  <c r="N128" i="65"/>
  <c r="R127" i="65"/>
  <c r="Q127" i="65"/>
  <c r="P127" i="65"/>
  <c r="O127" i="65"/>
  <c r="N127" i="65"/>
  <c r="R126" i="65"/>
  <c r="Q126" i="65"/>
  <c r="P126" i="65"/>
  <c r="O126" i="65"/>
  <c r="N126" i="65"/>
  <c r="R125" i="65"/>
  <c r="Q125" i="65"/>
  <c r="P125" i="65"/>
  <c r="O125" i="65"/>
  <c r="N125" i="65"/>
  <c r="R124" i="65"/>
  <c r="Q124" i="65"/>
  <c r="P124" i="65"/>
  <c r="O124" i="65"/>
  <c r="N124" i="65"/>
  <c r="R123" i="65"/>
  <c r="Q123" i="65"/>
  <c r="P123" i="65"/>
  <c r="O123" i="65"/>
  <c r="N123" i="65"/>
  <c r="R122" i="65"/>
  <c r="Q122" i="65"/>
  <c r="P122" i="65"/>
  <c r="O122" i="65"/>
  <c r="N122" i="65"/>
  <c r="R121" i="65"/>
  <c r="Q121" i="65"/>
  <c r="P121" i="65"/>
  <c r="O121" i="65"/>
  <c r="N121" i="65"/>
  <c r="R120" i="65"/>
  <c r="Q120" i="65"/>
  <c r="P120" i="65"/>
  <c r="O120" i="65"/>
  <c r="N120" i="65"/>
  <c r="R119" i="65"/>
  <c r="Q119" i="65"/>
  <c r="P119" i="65"/>
  <c r="O119" i="65"/>
  <c r="N119" i="65"/>
  <c r="R118" i="65"/>
  <c r="Q118" i="65"/>
  <c r="P118" i="65"/>
  <c r="O118" i="65"/>
  <c r="N118" i="65"/>
  <c r="R117" i="65"/>
  <c r="Q117" i="65"/>
  <c r="P117" i="65"/>
  <c r="O117" i="65"/>
  <c r="N117" i="65"/>
  <c r="R116" i="65"/>
  <c r="Q116" i="65"/>
  <c r="P116" i="65"/>
  <c r="O116" i="65"/>
  <c r="N116" i="65"/>
  <c r="R115" i="65"/>
  <c r="Q115" i="65"/>
  <c r="P115" i="65"/>
  <c r="O115" i="65"/>
  <c r="N115" i="65"/>
  <c r="R114" i="65"/>
  <c r="Q114" i="65"/>
  <c r="P114" i="65"/>
  <c r="O114" i="65"/>
  <c r="N114" i="65"/>
  <c r="R113" i="65"/>
  <c r="Q113" i="65"/>
  <c r="P113" i="65"/>
  <c r="O113" i="65"/>
  <c r="N113" i="65"/>
  <c r="R112" i="65"/>
  <c r="Q112" i="65"/>
  <c r="P112" i="65"/>
  <c r="O112" i="65"/>
  <c r="N112" i="65"/>
  <c r="R111" i="65"/>
  <c r="Q111" i="65"/>
  <c r="P111" i="65"/>
  <c r="O111" i="65"/>
  <c r="N111" i="65"/>
  <c r="R110" i="65"/>
  <c r="Q110" i="65"/>
  <c r="P110" i="65"/>
  <c r="O110" i="65"/>
  <c r="N110" i="65"/>
  <c r="R109" i="65"/>
  <c r="Q109" i="65"/>
  <c r="P109" i="65"/>
  <c r="O109" i="65"/>
  <c r="N109" i="65"/>
  <c r="R108" i="65"/>
  <c r="Q108" i="65"/>
  <c r="P108" i="65"/>
  <c r="O108" i="65"/>
  <c r="N108" i="65"/>
  <c r="R107" i="65"/>
  <c r="Q107" i="65"/>
  <c r="P107" i="65"/>
  <c r="O107" i="65"/>
  <c r="N107" i="65"/>
  <c r="R106" i="65"/>
  <c r="Q106" i="65"/>
  <c r="P106" i="65"/>
  <c r="O106" i="65"/>
  <c r="N106" i="65"/>
  <c r="R105" i="65"/>
  <c r="Q105" i="65"/>
  <c r="P105" i="65"/>
  <c r="O105" i="65"/>
  <c r="N105" i="65"/>
  <c r="R104" i="65"/>
  <c r="Q104" i="65"/>
  <c r="P104" i="65"/>
  <c r="O104" i="65"/>
  <c r="N104" i="65"/>
  <c r="R103" i="65"/>
  <c r="Q103" i="65"/>
  <c r="P103" i="65"/>
  <c r="O103" i="65"/>
  <c r="N103" i="65"/>
  <c r="R102" i="65"/>
  <c r="Q102" i="65"/>
  <c r="P102" i="65"/>
  <c r="O102" i="65"/>
  <c r="N102" i="65"/>
  <c r="R101" i="65"/>
  <c r="Q101" i="65"/>
  <c r="P101" i="65"/>
  <c r="O101" i="65"/>
  <c r="N101" i="65"/>
  <c r="R100" i="65"/>
  <c r="Q100" i="65"/>
  <c r="P100" i="65"/>
  <c r="O100" i="65"/>
  <c r="N100" i="65"/>
  <c r="R99" i="65"/>
  <c r="Q99" i="65"/>
  <c r="P99" i="65"/>
  <c r="O99" i="65"/>
  <c r="N99" i="65"/>
  <c r="R98" i="65"/>
  <c r="Q98" i="65"/>
  <c r="P98" i="65"/>
  <c r="O98" i="65"/>
  <c r="N98" i="65"/>
  <c r="R97" i="65"/>
  <c r="Q97" i="65"/>
  <c r="P97" i="65"/>
  <c r="O97" i="65"/>
  <c r="N97" i="65"/>
  <c r="R96" i="65"/>
  <c r="Q96" i="65"/>
  <c r="P96" i="65"/>
  <c r="O96" i="65"/>
  <c r="N96" i="65"/>
  <c r="R95" i="65"/>
  <c r="Q95" i="65"/>
  <c r="P95" i="65"/>
  <c r="O95" i="65"/>
  <c r="N95" i="65"/>
  <c r="R94" i="65"/>
  <c r="Q94" i="65"/>
  <c r="P94" i="65"/>
  <c r="O94" i="65"/>
  <c r="N94" i="65"/>
  <c r="R93" i="65"/>
  <c r="Q93" i="65"/>
  <c r="P93" i="65"/>
  <c r="O93" i="65"/>
  <c r="N93" i="65"/>
  <c r="R92" i="65"/>
  <c r="Q92" i="65"/>
  <c r="P92" i="65"/>
  <c r="O92" i="65"/>
  <c r="N92" i="65"/>
  <c r="R91" i="65"/>
  <c r="Q91" i="65"/>
  <c r="P91" i="65"/>
  <c r="O91" i="65"/>
  <c r="N91" i="65"/>
  <c r="R90" i="65"/>
  <c r="Q90" i="65"/>
  <c r="P90" i="65"/>
  <c r="O90" i="65"/>
  <c r="N90" i="65"/>
  <c r="R89" i="65"/>
  <c r="Q89" i="65"/>
  <c r="P89" i="65"/>
  <c r="O89" i="65"/>
  <c r="N89" i="65"/>
  <c r="R88" i="65"/>
  <c r="Q88" i="65"/>
  <c r="P88" i="65"/>
  <c r="O88" i="65"/>
  <c r="N88" i="65"/>
  <c r="R87" i="65"/>
  <c r="Q87" i="65"/>
  <c r="P87" i="65"/>
  <c r="O87" i="65"/>
  <c r="N87" i="65"/>
  <c r="R86" i="65"/>
  <c r="Q86" i="65"/>
  <c r="P86" i="65"/>
  <c r="O86" i="65"/>
  <c r="N86" i="65"/>
  <c r="R85" i="65"/>
  <c r="Q85" i="65"/>
  <c r="P85" i="65"/>
  <c r="O85" i="65"/>
  <c r="N85" i="65"/>
  <c r="R84" i="65"/>
  <c r="Q84" i="65"/>
  <c r="P84" i="65"/>
  <c r="O84" i="65"/>
  <c r="N84" i="65"/>
  <c r="R83" i="65"/>
  <c r="Q83" i="65"/>
  <c r="P83" i="65"/>
  <c r="O83" i="65"/>
  <c r="N83" i="65"/>
  <c r="R82" i="65"/>
  <c r="Q82" i="65"/>
  <c r="P82" i="65"/>
  <c r="O82" i="65"/>
  <c r="N82" i="65"/>
  <c r="R81" i="65"/>
  <c r="Q81" i="65"/>
  <c r="P81" i="65"/>
  <c r="O81" i="65"/>
  <c r="N81" i="65"/>
  <c r="R80" i="65"/>
  <c r="Q80" i="65"/>
  <c r="P80" i="65"/>
  <c r="O80" i="65"/>
  <c r="N80" i="65"/>
  <c r="R79" i="65"/>
  <c r="Q79" i="65"/>
  <c r="P79" i="65"/>
  <c r="O79" i="65"/>
  <c r="N79" i="65"/>
  <c r="R78" i="65"/>
  <c r="Q78" i="65"/>
  <c r="P78" i="65"/>
  <c r="O78" i="65"/>
  <c r="N78" i="65"/>
  <c r="R77" i="65"/>
  <c r="Q77" i="65"/>
  <c r="P77" i="65"/>
  <c r="O77" i="65"/>
  <c r="N77" i="65"/>
  <c r="R76" i="65"/>
  <c r="Q76" i="65"/>
  <c r="P76" i="65"/>
  <c r="O76" i="65"/>
  <c r="N76" i="65"/>
  <c r="R75" i="65"/>
  <c r="Q75" i="65"/>
  <c r="P75" i="65"/>
  <c r="O75" i="65"/>
  <c r="N75" i="65"/>
  <c r="R74" i="65"/>
  <c r="Q74" i="65"/>
  <c r="P74" i="65"/>
  <c r="O74" i="65"/>
  <c r="N74" i="65"/>
  <c r="R73" i="65"/>
  <c r="Q73" i="65"/>
  <c r="P73" i="65"/>
  <c r="O73" i="65"/>
  <c r="N73" i="65"/>
  <c r="R72" i="65"/>
  <c r="Q72" i="65"/>
  <c r="P72" i="65"/>
  <c r="O72" i="65"/>
  <c r="N72" i="65"/>
  <c r="R71" i="65"/>
  <c r="Q71" i="65"/>
  <c r="P71" i="65"/>
  <c r="O71" i="65"/>
  <c r="N71" i="65"/>
  <c r="R70" i="65"/>
  <c r="Q70" i="65"/>
  <c r="P70" i="65"/>
  <c r="O70" i="65"/>
  <c r="N70" i="65"/>
  <c r="R69" i="65"/>
  <c r="Q69" i="65"/>
  <c r="P69" i="65"/>
  <c r="O69" i="65"/>
  <c r="N69" i="65"/>
  <c r="R68" i="65"/>
  <c r="Q68" i="65"/>
  <c r="P68" i="65"/>
  <c r="O68" i="65"/>
  <c r="N68" i="65"/>
  <c r="R67" i="65"/>
  <c r="Q67" i="65"/>
  <c r="P67" i="65"/>
  <c r="O67" i="65"/>
  <c r="N67" i="65"/>
  <c r="R66" i="65"/>
  <c r="Q66" i="65"/>
  <c r="P66" i="65"/>
  <c r="O66" i="65"/>
  <c r="N66" i="65"/>
  <c r="R65" i="65"/>
  <c r="Q65" i="65"/>
  <c r="P65" i="65"/>
  <c r="O65" i="65"/>
  <c r="N65" i="65"/>
  <c r="R64" i="65"/>
  <c r="Q64" i="65"/>
  <c r="P64" i="65"/>
  <c r="O64" i="65"/>
  <c r="N64" i="65"/>
  <c r="R63" i="65"/>
  <c r="Q63" i="65"/>
  <c r="P63" i="65"/>
  <c r="O63" i="65"/>
  <c r="N63" i="65"/>
  <c r="R62" i="65"/>
  <c r="Q62" i="65"/>
  <c r="P62" i="65"/>
  <c r="O62" i="65"/>
  <c r="N62" i="65"/>
  <c r="R61" i="65"/>
  <c r="Q61" i="65"/>
  <c r="P61" i="65"/>
  <c r="O61" i="65"/>
  <c r="N61" i="65"/>
  <c r="R60" i="65"/>
  <c r="Q60" i="65"/>
  <c r="P60" i="65"/>
  <c r="O60" i="65"/>
  <c r="N60" i="65"/>
  <c r="R59" i="65"/>
  <c r="Q59" i="65"/>
  <c r="P59" i="65"/>
  <c r="O59" i="65"/>
  <c r="N59" i="65"/>
  <c r="R58" i="65"/>
  <c r="Q58" i="65"/>
  <c r="P58" i="65"/>
  <c r="O58" i="65"/>
  <c r="N58" i="65"/>
  <c r="R57" i="65"/>
  <c r="Q57" i="65"/>
  <c r="P57" i="65"/>
  <c r="O57" i="65"/>
  <c r="N57" i="65"/>
  <c r="R56" i="65"/>
  <c r="Q56" i="65"/>
  <c r="P56" i="65"/>
  <c r="O56" i="65"/>
  <c r="N56" i="65"/>
  <c r="R55" i="65"/>
  <c r="Q55" i="65"/>
  <c r="P55" i="65"/>
  <c r="O55" i="65"/>
  <c r="N55" i="65"/>
  <c r="R54" i="65"/>
  <c r="Q54" i="65"/>
  <c r="P54" i="65"/>
  <c r="O54" i="65"/>
  <c r="N54" i="65"/>
  <c r="R53" i="65"/>
  <c r="Q53" i="65"/>
  <c r="P53" i="65"/>
  <c r="O53" i="65"/>
  <c r="N53" i="65"/>
  <c r="R52" i="65"/>
  <c r="Q52" i="65"/>
  <c r="P52" i="65"/>
  <c r="O52" i="65"/>
  <c r="N52" i="65"/>
  <c r="R51" i="65"/>
  <c r="Q51" i="65"/>
  <c r="P51" i="65"/>
  <c r="O51" i="65"/>
  <c r="N51" i="65"/>
  <c r="R50" i="65"/>
  <c r="Q50" i="65"/>
  <c r="P50" i="65"/>
  <c r="O50" i="65"/>
  <c r="N50" i="65"/>
  <c r="R49" i="65"/>
  <c r="Q49" i="65"/>
  <c r="P49" i="65"/>
  <c r="O49" i="65"/>
  <c r="N49" i="65"/>
  <c r="R48" i="65"/>
  <c r="Q48" i="65"/>
  <c r="P48" i="65"/>
  <c r="O48" i="65"/>
  <c r="N48" i="65"/>
  <c r="R47" i="65"/>
  <c r="Q47" i="65"/>
  <c r="P47" i="65"/>
  <c r="O47" i="65"/>
  <c r="N47" i="65"/>
  <c r="R46" i="65"/>
  <c r="Q46" i="65"/>
  <c r="P46" i="65"/>
  <c r="O46" i="65"/>
  <c r="N46" i="65"/>
  <c r="R45" i="65"/>
  <c r="Q45" i="65"/>
  <c r="P45" i="65"/>
  <c r="O45" i="65"/>
  <c r="N45" i="65"/>
  <c r="R44" i="65"/>
  <c r="Q44" i="65"/>
  <c r="P44" i="65"/>
  <c r="O44" i="65"/>
  <c r="N44" i="65"/>
  <c r="R43" i="65"/>
  <c r="Q43" i="65"/>
  <c r="P43" i="65"/>
  <c r="O43" i="65"/>
  <c r="N43" i="65"/>
  <c r="R42" i="65"/>
  <c r="Q42" i="65"/>
  <c r="P42" i="65"/>
  <c r="O42" i="65"/>
  <c r="N42" i="65"/>
  <c r="R41" i="65"/>
  <c r="Q41" i="65"/>
  <c r="P41" i="65"/>
  <c r="O41" i="65"/>
  <c r="N41" i="65"/>
  <c r="R40" i="65"/>
  <c r="Q40" i="65"/>
  <c r="P40" i="65"/>
  <c r="O40" i="65"/>
  <c r="N40" i="65"/>
  <c r="R39" i="65"/>
  <c r="Q39" i="65"/>
  <c r="P39" i="65"/>
  <c r="O39" i="65"/>
  <c r="N39" i="65"/>
  <c r="R38" i="65"/>
  <c r="Q38" i="65"/>
  <c r="P38" i="65"/>
  <c r="O38" i="65"/>
  <c r="N38" i="65"/>
  <c r="R37" i="65"/>
  <c r="Q37" i="65"/>
  <c r="P37" i="65"/>
  <c r="O37" i="65"/>
  <c r="N37" i="65"/>
  <c r="R36" i="65"/>
  <c r="Q36" i="65"/>
  <c r="P36" i="65"/>
  <c r="O36" i="65"/>
  <c r="N36" i="65"/>
  <c r="R35" i="65"/>
  <c r="Q35" i="65"/>
  <c r="P35" i="65"/>
  <c r="O35" i="65"/>
  <c r="N35" i="65"/>
  <c r="R34" i="65"/>
  <c r="Q34" i="65"/>
  <c r="P34" i="65"/>
  <c r="O34" i="65"/>
  <c r="N34" i="65"/>
  <c r="R33" i="65"/>
  <c r="Q33" i="65"/>
  <c r="P33" i="65"/>
  <c r="O33" i="65"/>
  <c r="N33" i="65"/>
  <c r="R32" i="65"/>
  <c r="Q32" i="65"/>
  <c r="P32" i="65"/>
  <c r="O32" i="65"/>
  <c r="N32" i="65"/>
  <c r="R31" i="65"/>
  <c r="Q31" i="65"/>
  <c r="P31" i="65"/>
  <c r="O31" i="65"/>
  <c r="N31" i="65"/>
  <c r="R30" i="65"/>
  <c r="Q30" i="65"/>
  <c r="P30" i="65"/>
  <c r="O30" i="65"/>
  <c r="N30" i="65"/>
  <c r="R29" i="65"/>
  <c r="Q29" i="65"/>
  <c r="P29" i="65"/>
  <c r="O29" i="65"/>
  <c r="N29" i="65"/>
  <c r="R28" i="65"/>
  <c r="Q28" i="65"/>
  <c r="P28" i="65"/>
  <c r="O28" i="65"/>
  <c r="N28" i="65"/>
  <c r="R27" i="65"/>
  <c r="Q27" i="65"/>
  <c r="P27" i="65"/>
  <c r="O27" i="65"/>
  <c r="N27" i="65"/>
  <c r="R26" i="65"/>
  <c r="Q26" i="65"/>
  <c r="P26" i="65"/>
  <c r="O26" i="65"/>
  <c r="N26" i="65"/>
  <c r="R25" i="65"/>
  <c r="Q25" i="65"/>
  <c r="P25" i="65"/>
  <c r="O25" i="65"/>
  <c r="N25" i="65"/>
  <c r="R24" i="65"/>
  <c r="Q24" i="65"/>
  <c r="P24" i="65"/>
  <c r="O24" i="65"/>
  <c r="N24" i="65"/>
  <c r="R23" i="65"/>
  <c r="Q23" i="65"/>
  <c r="P23" i="65"/>
  <c r="O23" i="65"/>
  <c r="N23" i="65"/>
  <c r="R22" i="65"/>
  <c r="Q22" i="65"/>
  <c r="P22" i="65"/>
  <c r="O22" i="65"/>
  <c r="N22" i="65"/>
  <c r="R21" i="65"/>
  <c r="Q21" i="65"/>
  <c r="P21" i="65"/>
  <c r="O21" i="65"/>
  <c r="N21" i="65"/>
  <c r="R20" i="65"/>
  <c r="Q20" i="65"/>
  <c r="P20" i="65"/>
  <c r="O20" i="65"/>
  <c r="N20" i="65"/>
  <c r="R19" i="65"/>
  <c r="Q19" i="65"/>
  <c r="P19" i="65"/>
  <c r="O19" i="65"/>
  <c r="N19" i="65"/>
  <c r="R18" i="65"/>
  <c r="Q18" i="65"/>
  <c r="P18" i="65"/>
  <c r="O18" i="65"/>
  <c r="N18" i="65"/>
  <c r="R17" i="65"/>
  <c r="Q17" i="65"/>
  <c r="P17" i="65"/>
  <c r="O17" i="65"/>
  <c r="N17" i="65"/>
  <c r="R16" i="65"/>
  <c r="Q16" i="65"/>
  <c r="P16" i="65"/>
  <c r="O16" i="65"/>
  <c r="N16" i="65"/>
  <c r="R15" i="65"/>
  <c r="Q15" i="65"/>
  <c r="P15" i="65"/>
  <c r="O15" i="65"/>
  <c r="N15" i="65"/>
  <c r="R14" i="65"/>
  <c r="Q14" i="65"/>
  <c r="P14" i="65"/>
  <c r="O14" i="65"/>
  <c r="N14" i="65"/>
  <c r="R165" i="64" l="1"/>
  <c r="R168" i="64" s="1"/>
  <c r="Q165" i="64"/>
  <c r="Q168" i="64" s="1"/>
  <c r="P165" i="64"/>
  <c r="P168" i="64" s="1"/>
  <c r="O165" i="64"/>
  <c r="O168" i="64" s="1"/>
  <c r="N165" i="64"/>
  <c r="N168" i="64" s="1"/>
  <c r="M165" i="64"/>
  <c r="L165" i="64"/>
  <c r="K165" i="64"/>
  <c r="K168" i="64" s="1"/>
  <c r="J165" i="64"/>
  <c r="J168" i="64" s="1"/>
  <c r="I165" i="64"/>
  <c r="I168" i="64" s="1"/>
  <c r="H165" i="64"/>
  <c r="H168" i="64" s="1"/>
  <c r="G165" i="64"/>
  <c r="G168" i="64" s="1"/>
  <c r="F165" i="64"/>
  <c r="F168" i="64" s="1"/>
  <c r="E165" i="64"/>
  <c r="E168" i="64" s="1"/>
  <c r="D165" i="64"/>
  <c r="D168" i="64" s="1"/>
  <c r="R164" i="64"/>
  <c r="R167" i="64" s="1"/>
  <c r="Q164" i="64"/>
  <c r="Q167" i="64" s="1"/>
  <c r="P164" i="64"/>
  <c r="P167" i="64" s="1"/>
  <c r="O164" i="64"/>
  <c r="O167" i="64" s="1"/>
  <c r="N164" i="64"/>
  <c r="N167" i="64" s="1"/>
  <c r="M164" i="64"/>
  <c r="M167" i="64" s="1"/>
  <c r="L164" i="64"/>
  <c r="L167" i="64" s="1"/>
  <c r="K164" i="64"/>
  <c r="K167" i="64" s="1"/>
  <c r="J164" i="64"/>
  <c r="J167" i="64" s="1"/>
  <c r="I164" i="64"/>
  <c r="I167" i="64" s="1"/>
  <c r="H164" i="64"/>
  <c r="H167" i="64" s="1"/>
  <c r="G164" i="64"/>
  <c r="G167" i="64" s="1"/>
  <c r="F164" i="64"/>
  <c r="F167" i="64" s="1"/>
  <c r="E164" i="64"/>
  <c r="E167" i="64" s="1"/>
  <c r="D164" i="64"/>
  <c r="D167" i="64" s="1"/>
  <c r="R163" i="64"/>
  <c r="R171" i="64" s="1"/>
  <c r="Q163" i="64"/>
  <c r="Q171" i="64" s="1"/>
  <c r="P163" i="64"/>
  <c r="O163" i="64"/>
  <c r="N163" i="64"/>
  <c r="N171" i="64" s="1"/>
  <c r="M163" i="64"/>
  <c r="L163" i="64"/>
  <c r="K163" i="64"/>
  <c r="K166" i="64" s="1"/>
  <c r="J163" i="64"/>
  <c r="I163" i="64"/>
  <c r="H163" i="64"/>
  <c r="G163" i="64"/>
  <c r="F163" i="64"/>
  <c r="E163" i="64"/>
  <c r="D163" i="64"/>
  <c r="H148" i="64"/>
  <c r="H149" i="64" s="1"/>
  <c r="S162" i="64" s="1"/>
  <c r="R142" i="64"/>
  <c r="Q142" i="64"/>
  <c r="P142" i="64"/>
  <c r="O142" i="64"/>
  <c r="N142" i="64"/>
  <c r="R141" i="64"/>
  <c r="Q141" i="64"/>
  <c r="P141" i="64"/>
  <c r="O141" i="64"/>
  <c r="N141" i="64"/>
  <c r="R140" i="64"/>
  <c r="Q140" i="64"/>
  <c r="P140" i="64"/>
  <c r="O140" i="64"/>
  <c r="N140" i="64"/>
  <c r="R139" i="64"/>
  <c r="Q139" i="64"/>
  <c r="P139" i="64"/>
  <c r="O139" i="64"/>
  <c r="N139" i="64"/>
  <c r="R138" i="64"/>
  <c r="Q138" i="64"/>
  <c r="P138" i="64"/>
  <c r="O138" i="64"/>
  <c r="N138" i="64"/>
  <c r="R137" i="64"/>
  <c r="Q137" i="64"/>
  <c r="P137" i="64"/>
  <c r="O137" i="64"/>
  <c r="N137" i="64"/>
  <c r="R136" i="64"/>
  <c r="Q136" i="64"/>
  <c r="P136" i="64"/>
  <c r="O136" i="64"/>
  <c r="N136" i="64"/>
  <c r="R135" i="64"/>
  <c r="Q135" i="64"/>
  <c r="P135" i="64"/>
  <c r="O135" i="64"/>
  <c r="N135" i="64"/>
  <c r="R134" i="64"/>
  <c r="Q134" i="64"/>
  <c r="P134" i="64"/>
  <c r="O134" i="64"/>
  <c r="N134" i="64"/>
  <c r="R133" i="64"/>
  <c r="Q133" i="64"/>
  <c r="P133" i="64"/>
  <c r="O133" i="64"/>
  <c r="N133" i="64"/>
  <c r="R132" i="64"/>
  <c r="Q132" i="64"/>
  <c r="P132" i="64"/>
  <c r="O132" i="64"/>
  <c r="N132" i="64"/>
  <c r="R131" i="64"/>
  <c r="Q131" i="64"/>
  <c r="P131" i="64"/>
  <c r="O131" i="64"/>
  <c r="N131" i="64"/>
  <c r="R130" i="64"/>
  <c r="Q130" i="64"/>
  <c r="P130" i="64"/>
  <c r="O130" i="64"/>
  <c r="N130" i="64"/>
  <c r="R129" i="64"/>
  <c r="Q129" i="64"/>
  <c r="P129" i="64"/>
  <c r="O129" i="64"/>
  <c r="N129" i="64"/>
  <c r="R128" i="64"/>
  <c r="Q128" i="64"/>
  <c r="P128" i="64"/>
  <c r="O128" i="64"/>
  <c r="N128" i="64"/>
  <c r="R127" i="64"/>
  <c r="Q127" i="64"/>
  <c r="P127" i="64"/>
  <c r="O127" i="64"/>
  <c r="N127" i="64"/>
  <c r="R126" i="64"/>
  <c r="Q126" i="64"/>
  <c r="P126" i="64"/>
  <c r="O126" i="64"/>
  <c r="N126" i="64"/>
  <c r="R125" i="64"/>
  <c r="Q125" i="64"/>
  <c r="P125" i="64"/>
  <c r="O125" i="64"/>
  <c r="N125" i="64"/>
  <c r="R124" i="64"/>
  <c r="Q124" i="64"/>
  <c r="P124" i="64"/>
  <c r="O124" i="64"/>
  <c r="N124" i="64"/>
  <c r="R123" i="64"/>
  <c r="Q123" i="64"/>
  <c r="P123" i="64"/>
  <c r="O123" i="64"/>
  <c r="N123" i="64"/>
  <c r="R122" i="64"/>
  <c r="Q122" i="64"/>
  <c r="P122" i="64"/>
  <c r="O122" i="64"/>
  <c r="N122" i="64"/>
  <c r="R121" i="64"/>
  <c r="Q121" i="64"/>
  <c r="P121" i="64"/>
  <c r="O121" i="64"/>
  <c r="N121" i="64"/>
  <c r="R120" i="64"/>
  <c r="Q120" i="64"/>
  <c r="P120" i="64"/>
  <c r="O120" i="64"/>
  <c r="N120" i="64"/>
  <c r="R119" i="64"/>
  <c r="Q119" i="64"/>
  <c r="P119" i="64"/>
  <c r="O119" i="64"/>
  <c r="N119" i="64"/>
  <c r="R118" i="64"/>
  <c r="Q118" i="64"/>
  <c r="P118" i="64"/>
  <c r="O118" i="64"/>
  <c r="N118" i="64"/>
  <c r="R117" i="64"/>
  <c r="Q117" i="64"/>
  <c r="P117" i="64"/>
  <c r="O117" i="64"/>
  <c r="N117" i="64"/>
  <c r="R116" i="64"/>
  <c r="Q116" i="64"/>
  <c r="P116" i="64"/>
  <c r="O116" i="64"/>
  <c r="N116" i="64"/>
  <c r="R115" i="64"/>
  <c r="Q115" i="64"/>
  <c r="P115" i="64"/>
  <c r="O115" i="64"/>
  <c r="N115" i="64"/>
  <c r="R114" i="64"/>
  <c r="Q114" i="64"/>
  <c r="P114" i="64"/>
  <c r="O114" i="64"/>
  <c r="N114" i="64"/>
  <c r="R113" i="64"/>
  <c r="Q113" i="64"/>
  <c r="P113" i="64"/>
  <c r="O113" i="64"/>
  <c r="N113" i="64"/>
  <c r="R112" i="64"/>
  <c r="Q112" i="64"/>
  <c r="P112" i="64"/>
  <c r="O112" i="64"/>
  <c r="N112" i="64"/>
  <c r="R111" i="64"/>
  <c r="Q111" i="64"/>
  <c r="P111" i="64"/>
  <c r="O111" i="64"/>
  <c r="N111" i="64"/>
  <c r="R110" i="64"/>
  <c r="Q110" i="64"/>
  <c r="P110" i="64"/>
  <c r="O110" i="64"/>
  <c r="N110" i="64"/>
  <c r="R109" i="64"/>
  <c r="Q109" i="64"/>
  <c r="P109" i="64"/>
  <c r="O109" i="64"/>
  <c r="N109" i="64"/>
  <c r="R108" i="64"/>
  <c r="Q108" i="64"/>
  <c r="P108" i="64"/>
  <c r="O108" i="64"/>
  <c r="N108" i="64"/>
  <c r="R107" i="64"/>
  <c r="Q107" i="64"/>
  <c r="P107" i="64"/>
  <c r="O107" i="64"/>
  <c r="N107" i="64"/>
  <c r="R106" i="64"/>
  <c r="Q106" i="64"/>
  <c r="P106" i="64"/>
  <c r="O106" i="64"/>
  <c r="N106" i="64"/>
  <c r="R105" i="64"/>
  <c r="Q105" i="64"/>
  <c r="P105" i="64"/>
  <c r="O105" i="64"/>
  <c r="N105" i="64"/>
  <c r="R104" i="64"/>
  <c r="Q104" i="64"/>
  <c r="P104" i="64"/>
  <c r="O104" i="64"/>
  <c r="N104" i="64"/>
  <c r="R103" i="64"/>
  <c r="Q103" i="64"/>
  <c r="P103" i="64"/>
  <c r="O103" i="64"/>
  <c r="N103" i="64"/>
  <c r="R102" i="64"/>
  <c r="Q102" i="64"/>
  <c r="P102" i="64"/>
  <c r="O102" i="64"/>
  <c r="N102" i="64"/>
  <c r="R101" i="64"/>
  <c r="Q101" i="64"/>
  <c r="P101" i="64"/>
  <c r="O101" i="64"/>
  <c r="N101" i="64"/>
  <c r="R100" i="64"/>
  <c r="Q100" i="64"/>
  <c r="P100" i="64"/>
  <c r="O100" i="64"/>
  <c r="N100" i="64"/>
  <c r="R99" i="64"/>
  <c r="Q99" i="64"/>
  <c r="P99" i="64"/>
  <c r="O99" i="64"/>
  <c r="N99" i="64"/>
  <c r="R98" i="64"/>
  <c r="Q98" i="64"/>
  <c r="P98" i="64"/>
  <c r="O98" i="64"/>
  <c r="N98" i="64"/>
  <c r="R97" i="64"/>
  <c r="Q97" i="64"/>
  <c r="P97" i="64"/>
  <c r="O97" i="64"/>
  <c r="N97" i="64"/>
  <c r="R96" i="64"/>
  <c r="Q96" i="64"/>
  <c r="P96" i="64"/>
  <c r="O96" i="64"/>
  <c r="N96" i="64"/>
  <c r="R95" i="64"/>
  <c r="Q95" i="64"/>
  <c r="P95" i="64"/>
  <c r="O95" i="64"/>
  <c r="N95" i="64"/>
  <c r="R94" i="64"/>
  <c r="Q94" i="64"/>
  <c r="P94" i="64"/>
  <c r="O94" i="64"/>
  <c r="N94" i="64"/>
  <c r="R93" i="64"/>
  <c r="Q93" i="64"/>
  <c r="P93" i="64"/>
  <c r="O93" i="64"/>
  <c r="N93" i="64"/>
  <c r="R92" i="64"/>
  <c r="Q92" i="64"/>
  <c r="P92" i="64"/>
  <c r="O92" i="64"/>
  <c r="N92" i="64"/>
  <c r="R91" i="64"/>
  <c r="Q91" i="64"/>
  <c r="P91" i="64"/>
  <c r="O91" i="64"/>
  <c r="N91" i="64"/>
  <c r="R90" i="64"/>
  <c r="Q90" i="64"/>
  <c r="P90" i="64"/>
  <c r="O90" i="64"/>
  <c r="N90" i="64"/>
  <c r="R89" i="64"/>
  <c r="Q89" i="64"/>
  <c r="P89" i="64"/>
  <c r="O89" i="64"/>
  <c r="N89" i="64"/>
  <c r="R88" i="64"/>
  <c r="Q88" i="64"/>
  <c r="P88" i="64"/>
  <c r="O88" i="64"/>
  <c r="N88" i="64"/>
  <c r="R87" i="64"/>
  <c r="Q87" i="64"/>
  <c r="P87" i="64"/>
  <c r="O87" i="64"/>
  <c r="N87" i="64"/>
  <c r="R86" i="64"/>
  <c r="Q86" i="64"/>
  <c r="P86" i="64"/>
  <c r="O86" i="64"/>
  <c r="N86" i="64"/>
  <c r="R85" i="64"/>
  <c r="Q85" i="64"/>
  <c r="P85" i="64"/>
  <c r="O85" i="64"/>
  <c r="N85" i="64"/>
  <c r="R84" i="64"/>
  <c r="Q84" i="64"/>
  <c r="P84" i="64"/>
  <c r="O84" i="64"/>
  <c r="N84" i="64"/>
  <c r="R83" i="64"/>
  <c r="Q83" i="64"/>
  <c r="P83" i="64"/>
  <c r="O83" i="64"/>
  <c r="N83" i="64"/>
  <c r="R82" i="64"/>
  <c r="Q82" i="64"/>
  <c r="P82" i="64"/>
  <c r="O82" i="64"/>
  <c r="N82" i="64"/>
  <c r="R81" i="64"/>
  <c r="Q81" i="64"/>
  <c r="P81" i="64"/>
  <c r="O81" i="64"/>
  <c r="N81" i="64"/>
  <c r="R80" i="64"/>
  <c r="Q80" i="64"/>
  <c r="P80" i="64"/>
  <c r="O80" i="64"/>
  <c r="N80" i="64"/>
  <c r="R79" i="64"/>
  <c r="Q79" i="64"/>
  <c r="P79" i="64"/>
  <c r="O79" i="64"/>
  <c r="N79" i="64"/>
  <c r="R78" i="64"/>
  <c r="Q78" i="64"/>
  <c r="P78" i="64"/>
  <c r="O78" i="64"/>
  <c r="N78" i="64"/>
  <c r="R77" i="64"/>
  <c r="Q77" i="64"/>
  <c r="P77" i="64"/>
  <c r="O77" i="64"/>
  <c r="N77" i="64"/>
  <c r="R76" i="64"/>
  <c r="Q76" i="64"/>
  <c r="P76" i="64"/>
  <c r="O76" i="64"/>
  <c r="N76" i="64"/>
  <c r="R75" i="64"/>
  <c r="Q75" i="64"/>
  <c r="P75" i="64"/>
  <c r="O75" i="64"/>
  <c r="N75" i="64"/>
  <c r="R74" i="64"/>
  <c r="Q74" i="64"/>
  <c r="P74" i="64"/>
  <c r="O74" i="64"/>
  <c r="N74" i="64"/>
  <c r="R73" i="64"/>
  <c r="Q73" i="64"/>
  <c r="P73" i="64"/>
  <c r="O73" i="64"/>
  <c r="N73" i="64"/>
  <c r="R72" i="64"/>
  <c r="Q72" i="64"/>
  <c r="P72" i="64"/>
  <c r="O72" i="64"/>
  <c r="N72" i="64"/>
  <c r="R71" i="64"/>
  <c r="Q71" i="64"/>
  <c r="P71" i="64"/>
  <c r="O71" i="64"/>
  <c r="N71" i="64"/>
  <c r="R70" i="64"/>
  <c r="Q70" i="64"/>
  <c r="P70" i="64"/>
  <c r="O70" i="64"/>
  <c r="N70" i="64"/>
  <c r="R69" i="64"/>
  <c r="Q69" i="64"/>
  <c r="P69" i="64"/>
  <c r="O69" i="64"/>
  <c r="N69" i="64"/>
  <c r="R68" i="64"/>
  <c r="Q68" i="64"/>
  <c r="P68" i="64"/>
  <c r="O68" i="64"/>
  <c r="N68" i="64"/>
  <c r="R67" i="64"/>
  <c r="Q67" i="64"/>
  <c r="P67" i="64"/>
  <c r="O67" i="64"/>
  <c r="N67" i="64"/>
  <c r="R66" i="64"/>
  <c r="Q66" i="64"/>
  <c r="P66" i="64"/>
  <c r="O66" i="64"/>
  <c r="N66" i="64"/>
  <c r="R65" i="64"/>
  <c r="Q65" i="64"/>
  <c r="P65" i="64"/>
  <c r="O65" i="64"/>
  <c r="N65" i="64"/>
  <c r="R64" i="64"/>
  <c r="Q64" i="64"/>
  <c r="P64" i="64"/>
  <c r="O64" i="64"/>
  <c r="N64" i="64"/>
  <c r="R63" i="64"/>
  <c r="Q63" i="64"/>
  <c r="P63" i="64"/>
  <c r="O63" i="64"/>
  <c r="N63" i="64"/>
  <c r="R62" i="64"/>
  <c r="Q62" i="64"/>
  <c r="P62" i="64"/>
  <c r="O62" i="64"/>
  <c r="N62" i="64"/>
  <c r="R61" i="64"/>
  <c r="Q61" i="64"/>
  <c r="P61" i="64"/>
  <c r="O61" i="64"/>
  <c r="N61" i="64"/>
  <c r="R60" i="64"/>
  <c r="Q60" i="64"/>
  <c r="P60" i="64"/>
  <c r="O60" i="64"/>
  <c r="N60" i="64"/>
  <c r="R59" i="64"/>
  <c r="Q59" i="64"/>
  <c r="P59" i="64"/>
  <c r="O59" i="64"/>
  <c r="N59" i="64"/>
  <c r="R58" i="64"/>
  <c r="Q58" i="64"/>
  <c r="P58" i="64"/>
  <c r="O58" i="64"/>
  <c r="N58" i="64"/>
  <c r="R57" i="64"/>
  <c r="Q57" i="64"/>
  <c r="P57" i="64"/>
  <c r="O57" i="64"/>
  <c r="N57" i="64"/>
  <c r="R56" i="64"/>
  <c r="Q56" i="64"/>
  <c r="P56" i="64"/>
  <c r="O56" i="64"/>
  <c r="N56" i="64"/>
  <c r="R55" i="64"/>
  <c r="Q55" i="64"/>
  <c r="P55" i="64"/>
  <c r="O55" i="64"/>
  <c r="N55" i="64"/>
  <c r="R54" i="64"/>
  <c r="Q54" i="64"/>
  <c r="P54" i="64"/>
  <c r="O54" i="64"/>
  <c r="N54" i="64"/>
  <c r="R53" i="64"/>
  <c r="Q53" i="64"/>
  <c r="P53" i="64"/>
  <c r="O53" i="64"/>
  <c r="N53" i="64"/>
  <c r="R52" i="64"/>
  <c r="Q52" i="64"/>
  <c r="P52" i="64"/>
  <c r="O52" i="64"/>
  <c r="N52" i="64"/>
  <c r="R51" i="64"/>
  <c r="Q51" i="64"/>
  <c r="P51" i="64"/>
  <c r="O51" i="64"/>
  <c r="N51" i="64"/>
  <c r="R50" i="64"/>
  <c r="Q50" i="64"/>
  <c r="P50" i="64"/>
  <c r="O50" i="64"/>
  <c r="N50" i="64"/>
  <c r="R49" i="64"/>
  <c r="Q49" i="64"/>
  <c r="P49" i="64"/>
  <c r="O49" i="64"/>
  <c r="N49" i="64"/>
  <c r="R48" i="64"/>
  <c r="Q48" i="64"/>
  <c r="P48" i="64"/>
  <c r="O48" i="64"/>
  <c r="N48" i="64"/>
  <c r="R47" i="64"/>
  <c r="Q47" i="64"/>
  <c r="P47" i="64"/>
  <c r="O47" i="64"/>
  <c r="N47" i="64"/>
  <c r="R46" i="64"/>
  <c r="Q46" i="64"/>
  <c r="P46" i="64"/>
  <c r="O46" i="64"/>
  <c r="N46" i="64"/>
  <c r="R45" i="64"/>
  <c r="Q45" i="64"/>
  <c r="P45" i="64"/>
  <c r="O45" i="64"/>
  <c r="N45" i="64"/>
  <c r="R44" i="64"/>
  <c r="Q44" i="64"/>
  <c r="P44" i="64"/>
  <c r="O44" i="64"/>
  <c r="N44" i="64"/>
  <c r="R43" i="64"/>
  <c r="Q43" i="64"/>
  <c r="P43" i="64"/>
  <c r="O43" i="64"/>
  <c r="N43" i="64"/>
  <c r="R42" i="64"/>
  <c r="Q42" i="64"/>
  <c r="P42" i="64"/>
  <c r="O42" i="64"/>
  <c r="N42" i="64"/>
  <c r="R41" i="64"/>
  <c r="Q41" i="64"/>
  <c r="P41" i="64"/>
  <c r="O41" i="64"/>
  <c r="N41" i="64"/>
  <c r="R40" i="64"/>
  <c r="Q40" i="64"/>
  <c r="P40" i="64"/>
  <c r="O40" i="64"/>
  <c r="N40" i="64"/>
  <c r="R39" i="64"/>
  <c r="Q39" i="64"/>
  <c r="P39" i="64"/>
  <c r="O39" i="64"/>
  <c r="N39" i="64"/>
  <c r="R38" i="64"/>
  <c r="Q38" i="64"/>
  <c r="P38" i="64"/>
  <c r="O38" i="64"/>
  <c r="N38" i="64"/>
  <c r="R37" i="64"/>
  <c r="Q37" i="64"/>
  <c r="P37" i="64"/>
  <c r="O37" i="64"/>
  <c r="N37" i="64"/>
  <c r="R36" i="64"/>
  <c r="Q36" i="64"/>
  <c r="P36" i="64"/>
  <c r="O36" i="64"/>
  <c r="N36" i="64"/>
  <c r="R35" i="64"/>
  <c r="Q35" i="64"/>
  <c r="P35" i="64"/>
  <c r="O35" i="64"/>
  <c r="N35" i="64"/>
  <c r="R34" i="64"/>
  <c r="Q34" i="64"/>
  <c r="P34" i="64"/>
  <c r="O34" i="64"/>
  <c r="N34" i="64"/>
  <c r="R33" i="64"/>
  <c r="Q33" i="64"/>
  <c r="P33" i="64"/>
  <c r="O33" i="64"/>
  <c r="N33" i="64"/>
  <c r="R32" i="64"/>
  <c r="Q32" i="64"/>
  <c r="P32" i="64"/>
  <c r="O32" i="64"/>
  <c r="N32" i="64"/>
  <c r="R31" i="64"/>
  <c r="Q31" i="64"/>
  <c r="P31" i="64"/>
  <c r="O31" i="64"/>
  <c r="N31" i="64"/>
  <c r="R30" i="64"/>
  <c r="Q30" i="64"/>
  <c r="P30" i="64"/>
  <c r="O30" i="64"/>
  <c r="N30" i="64"/>
  <c r="R29" i="64"/>
  <c r="Q29" i="64"/>
  <c r="P29" i="64"/>
  <c r="O29" i="64"/>
  <c r="N29" i="64"/>
  <c r="R28" i="64"/>
  <c r="Q28" i="64"/>
  <c r="P28" i="64"/>
  <c r="O28" i="64"/>
  <c r="N28" i="64"/>
  <c r="R27" i="64"/>
  <c r="Q27" i="64"/>
  <c r="P27" i="64"/>
  <c r="O27" i="64"/>
  <c r="N27" i="64"/>
  <c r="R26" i="64"/>
  <c r="Q26" i="64"/>
  <c r="P26" i="64"/>
  <c r="O26" i="64"/>
  <c r="N26" i="64"/>
  <c r="R25" i="64"/>
  <c r="Q25" i="64"/>
  <c r="P25" i="64"/>
  <c r="O25" i="64"/>
  <c r="N25" i="64"/>
  <c r="R24" i="64"/>
  <c r="Q24" i="64"/>
  <c r="P24" i="64"/>
  <c r="O24" i="64"/>
  <c r="N24" i="64"/>
  <c r="R23" i="64"/>
  <c r="Q23" i="64"/>
  <c r="P23" i="64"/>
  <c r="O23" i="64"/>
  <c r="N23" i="64"/>
  <c r="R22" i="64"/>
  <c r="Q22" i="64"/>
  <c r="P22" i="64"/>
  <c r="O22" i="64"/>
  <c r="N22" i="64"/>
  <c r="R21" i="64"/>
  <c r="Q21" i="64"/>
  <c r="P21" i="64"/>
  <c r="O21" i="64"/>
  <c r="N21" i="64"/>
  <c r="R20" i="64"/>
  <c r="Q20" i="64"/>
  <c r="P20" i="64"/>
  <c r="O20" i="64"/>
  <c r="N20" i="64"/>
  <c r="R19" i="64"/>
  <c r="Q19" i="64"/>
  <c r="P19" i="64"/>
  <c r="O19" i="64"/>
  <c r="N19" i="64"/>
  <c r="R18" i="64"/>
  <c r="Q18" i="64"/>
  <c r="P18" i="64"/>
  <c r="O18" i="64"/>
  <c r="N18" i="64"/>
  <c r="R17" i="64"/>
  <c r="Q17" i="64"/>
  <c r="P17" i="64"/>
  <c r="O17" i="64"/>
  <c r="N17" i="64"/>
  <c r="R16" i="64"/>
  <c r="Q16" i="64"/>
  <c r="P16" i="64"/>
  <c r="O16" i="64"/>
  <c r="N16" i="64"/>
  <c r="R15" i="64"/>
  <c r="Q15" i="64"/>
  <c r="P15" i="64"/>
  <c r="O15" i="64"/>
  <c r="N15" i="64"/>
  <c r="R14" i="64"/>
  <c r="Q14" i="64"/>
  <c r="G148" i="64" s="1"/>
  <c r="G149" i="64" s="1"/>
  <c r="S161" i="64" s="1"/>
  <c r="P14" i="64"/>
  <c r="F148" i="64" s="1"/>
  <c r="F149" i="64" s="1"/>
  <c r="S160" i="64" s="1"/>
  <c r="O14" i="64"/>
  <c r="E148" i="64" s="1"/>
  <c r="E149" i="64" s="1"/>
  <c r="S159" i="64" s="1"/>
  <c r="N14" i="64"/>
  <c r="D148" i="64" s="1"/>
  <c r="D149" i="64" s="1"/>
  <c r="S158" i="64" s="1"/>
  <c r="P171" i="64" l="1"/>
  <c r="L168" i="64"/>
  <c r="G166" i="64"/>
  <c r="G171" i="64" s="1"/>
  <c r="O166" i="64"/>
  <c r="O171" i="64" s="1"/>
  <c r="M168" i="64"/>
  <c r="D166" i="64"/>
  <c r="D171" i="64" s="1"/>
  <c r="H166" i="64"/>
  <c r="H171" i="64" s="1"/>
  <c r="L166" i="64"/>
  <c r="L171" i="64" s="1"/>
  <c r="P166" i="64"/>
  <c r="K171" i="64"/>
  <c r="E166" i="64"/>
  <c r="E171" i="64" s="1"/>
  <c r="I166" i="64"/>
  <c r="I171" i="64" s="1"/>
  <c r="M166" i="64"/>
  <c r="M171" i="64" s="1"/>
  <c r="Q166" i="64"/>
  <c r="F166" i="64"/>
  <c r="F171" i="64" s="1"/>
  <c r="J166" i="64"/>
  <c r="J171" i="64" s="1"/>
  <c r="N166" i="64"/>
  <c r="R166" i="64"/>
  <c r="R142" i="63" l="1"/>
  <c r="Q142" i="63"/>
  <c r="P142" i="63"/>
  <c r="O142" i="63"/>
  <c r="N142" i="63"/>
  <c r="R141" i="63"/>
  <c r="Q141" i="63"/>
  <c r="P141" i="63"/>
  <c r="O141" i="63"/>
  <c r="N141" i="63"/>
  <c r="R140" i="63"/>
  <c r="Q140" i="63"/>
  <c r="P140" i="63"/>
  <c r="O140" i="63"/>
  <c r="N140" i="63"/>
  <c r="R139" i="63"/>
  <c r="Q139" i="63"/>
  <c r="P139" i="63"/>
  <c r="O139" i="63"/>
  <c r="N139" i="63"/>
  <c r="R138" i="63"/>
  <c r="Q138" i="63"/>
  <c r="P138" i="63"/>
  <c r="O138" i="63"/>
  <c r="N138" i="63"/>
  <c r="R137" i="63"/>
  <c r="Q137" i="63"/>
  <c r="P137" i="63"/>
  <c r="O137" i="63"/>
  <c r="N137" i="63"/>
  <c r="R136" i="63"/>
  <c r="Q136" i="63"/>
  <c r="P136" i="63"/>
  <c r="O136" i="63"/>
  <c r="N136" i="63"/>
  <c r="R135" i="63"/>
  <c r="Q135" i="63"/>
  <c r="P135" i="63"/>
  <c r="O135" i="63"/>
  <c r="N135" i="63"/>
  <c r="R134" i="63"/>
  <c r="Q134" i="63"/>
  <c r="P134" i="63"/>
  <c r="O134" i="63"/>
  <c r="N134" i="63"/>
  <c r="R133" i="63"/>
  <c r="Q133" i="63"/>
  <c r="P133" i="63"/>
  <c r="O133" i="63"/>
  <c r="N133" i="63"/>
  <c r="R132" i="63"/>
  <c r="Q132" i="63"/>
  <c r="P132" i="63"/>
  <c r="O132" i="63"/>
  <c r="N132" i="63"/>
  <c r="R131" i="63"/>
  <c r="Q131" i="63"/>
  <c r="P131" i="63"/>
  <c r="O131" i="63"/>
  <c r="N131" i="63"/>
  <c r="R130" i="63"/>
  <c r="Q130" i="63"/>
  <c r="P130" i="63"/>
  <c r="O130" i="63"/>
  <c r="N130" i="63"/>
  <c r="R129" i="63"/>
  <c r="Q129" i="63"/>
  <c r="P129" i="63"/>
  <c r="O129" i="63"/>
  <c r="N129" i="63"/>
  <c r="R128" i="63"/>
  <c r="Q128" i="63"/>
  <c r="P128" i="63"/>
  <c r="O128" i="63"/>
  <c r="N128" i="63"/>
  <c r="R127" i="63"/>
  <c r="Q127" i="63"/>
  <c r="P127" i="63"/>
  <c r="O127" i="63"/>
  <c r="N127" i="63"/>
  <c r="R126" i="63"/>
  <c r="Q126" i="63"/>
  <c r="P126" i="63"/>
  <c r="O126" i="63"/>
  <c r="N126" i="63"/>
  <c r="R125" i="63"/>
  <c r="Q125" i="63"/>
  <c r="P125" i="63"/>
  <c r="O125" i="63"/>
  <c r="N125" i="63"/>
  <c r="R124" i="63"/>
  <c r="Q124" i="63"/>
  <c r="P124" i="63"/>
  <c r="O124" i="63"/>
  <c r="N124" i="63"/>
  <c r="R123" i="63"/>
  <c r="Q123" i="63"/>
  <c r="P123" i="63"/>
  <c r="O123" i="63"/>
  <c r="N123" i="63"/>
  <c r="R122" i="63"/>
  <c r="Q122" i="63"/>
  <c r="P122" i="63"/>
  <c r="O122" i="63"/>
  <c r="N122" i="63"/>
  <c r="R121" i="63"/>
  <c r="Q121" i="63"/>
  <c r="P121" i="63"/>
  <c r="O121" i="63"/>
  <c r="N121" i="63"/>
  <c r="R120" i="63"/>
  <c r="Q120" i="63"/>
  <c r="P120" i="63"/>
  <c r="O120" i="63"/>
  <c r="N120" i="63"/>
  <c r="R119" i="63"/>
  <c r="Q119" i="63"/>
  <c r="P119" i="63"/>
  <c r="O119" i="63"/>
  <c r="N119" i="63"/>
  <c r="R118" i="63"/>
  <c r="Q118" i="63"/>
  <c r="P118" i="63"/>
  <c r="O118" i="63"/>
  <c r="N118" i="63"/>
  <c r="R117" i="63"/>
  <c r="Q117" i="63"/>
  <c r="P117" i="63"/>
  <c r="O117" i="63"/>
  <c r="N117" i="63"/>
  <c r="R116" i="63"/>
  <c r="Q116" i="63"/>
  <c r="P116" i="63"/>
  <c r="O116" i="63"/>
  <c r="N116" i="63"/>
  <c r="R115" i="63"/>
  <c r="Q115" i="63"/>
  <c r="P115" i="63"/>
  <c r="O115" i="63"/>
  <c r="N115" i="63"/>
  <c r="R114" i="63"/>
  <c r="Q114" i="63"/>
  <c r="P114" i="63"/>
  <c r="O114" i="63"/>
  <c r="N114" i="63"/>
  <c r="R113" i="63"/>
  <c r="Q113" i="63"/>
  <c r="P113" i="63"/>
  <c r="O113" i="63"/>
  <c r="N113" i="63"/>
  <c r="R112" i="63"/>
  <c r="Q112" i="63"/>
  <c r="P112" i="63"/>
  <c r="O112" i="63"/>
  <c r="N112" i="63"/>
  <c r="R111" i="63"/>
  <c r="Q111" i="63"/>
  <c r="P111" i="63"/>
  <c r="O111" i="63"/>
  <c r="N111" i="63"/>
  <c r="R110" i="63"/>
  <c r="Q110" i="63"/>
  <c r="P110" i="63"/>
  <c r="O110" i="63"/>
  <c r="N110" i="63"/>
  <c r="R109" i="63"/>
  <c r="Q109" i="63"/>
  <c r="P109" i="63"/>
  <c r="O109" i="63"/>
  <c r="N109" i="63"/>
  <c r="R108" i="63"/>
  <c r="Q108" i="63"/>
  <c r="P108" i="63"/>
  <c r="O108" i="63"/>
  <c r="N108" i="63"/>
  <c r="R107" i="63"/>
  <c r="Q107" i="63"/>
  <c r="P107" i="63"/>
  <c r="O107" i="63"/>
  <c r="N107" i="63"/>
  <c r="R106" i="63"/>
  <c r="Q106" i="63"/>
  <c r="P106" i="63"/>
  <c r="O106" i="63"/>
  <c r="N106" i="63"/>
  <c r="R105" i="63"/>
  <c r="Q105" i="63"/>
  <c r="P105" i="63"/>
  <c r="O105" i="63"/>
  <c r="N105" i="63"/>
  <c r="R104" i="63"/>
  <c r="Q104" i="63"/>
  <c r="P104" i="63"/>
  <c r="O104" i="63"/>
  <c r="N104" i="63"/>
  <c r="R103" i="63"/>
  <c r="Q103" i="63"/>
  <c r="P103" i="63"/>
  <c r="O103" i="63"/>
  <c r="N103" i="63"/>
  <c r="R102" i="63"/>
  <c r="Q102" i="63"/>
  <c r="P102" i="63"/>
  <c r="O102" i="63"/>
  <c r="N102" i="63"/>
  <c r="R101" i="63"/>
  <c r="Q101" i="63"/>
  <c r="P101" i="63"/>
  <c r="O101" i="63"/>
  <c r="N101" i="63"/>
  <c r="R100" i="63"/>
  <c r="Q100" i="63"/>
  <c r="P100" i="63"/>
  <c r="O100" i="63"/>
  <c r="N100" i="63"/>
  <c r="R99" i="63"/>
  <c r="Q99" i="63"/>
  <c r="P99" i="63"/>
  <c r="O99" i="63"/>
  <c r="N99" i="63"/>
  <c r="R98" i="63"/>
  <c r="Q98" i="63"/>
  <c r="P98" i="63"/>
  <c r="O98" i="63"/>
  <c r="N98" i="63"/>
  <c r="R97" i="63"/>
  <c r="Q97" i="63"/>
  <c r="P97" i="63"/>
  <c r="O97" i="63"/>
  <c r="N97" i="63"/>
  <c r="R96" i="63"/>
  <c r="Q96" i="63"/>
  <c r="P96" i="63"/>
  <c r="O96" i="63"/>
  <c r="N96" i="63"/>
  <c r="R95" i="63"/>
  <c r="Q95" i="63"/>
  <c r="P95" i="63"/>
  <c r="O95" i="63"/>
  <c r="N95" i="63"/>
  <c r="R94" i="63"/>
  <c r="Q94" i="63"/>
  <c r="P94" i="63"/>
  <c r="O94" i="63"/>
  <c r="N94" i="63"/>
  <c r="R93" i="63"/>
  <c r="Q93" i="63"/>
  <c r="P93" i="63"/>
  <c r="O93" i="63"/>
  <c r="N93" i="63"/>
  <c r="R92" i="63"/>
  <c r="Q92" i="63"/>
  <c r="P92" i="63"/>
  <c r="O92" i="63"/>
  <c r="N92" i="63"/>
  <c r="R91" i="63"/>
  <c r="Q91" i="63"/>
  <c r="P91" i="63"/>
  <c r="O91" i="63"/>
  <c r="N91" i="63"/>
  <c r="R90" i="63"/>
  <c r="Q90" i="63"/>
  <c r="P90" i="63"/>
  <c r="O90" i="63"/>
  <c r="N90" i="63"/>
  <c r="R89" i="63"/>
  <c r="Q89" i="63"/>
  <c r="P89" i="63"/>
  <c r="O89" i="63"/>
  <c r="N89" i="63"/>
  <c r="R88" i="63"/>
  <c r="Q88" i="63"/>
  <c r="P88" i="63"/>
  <c r="O88" i="63"/>
  <c r="N88" i="63"/>
  <c r="R87" i="63"/>
  <c r="Q87" i="63"/>
  <c r="P87" i="63"/>
  <c r="O87" i="63"/>
  <c r="N87" i="63"/>
  <c r="R86" i="63"/>
  <c r="Q86" i="63"/>
  <c r="P86" i="63"/>
  <c r="O86" i="63"/>
  <c r="N86" i="63"/>
  <c r="R85" i="63"/>
  <c r="Q85" i="63"/>
  <c r="P85" i="63"/>
  <c r="O85" i="63"/>
  <c r="N85" i="63"/>
  <c r="R84" i="63"/>
  <c r="Q84" i="63"/>
  <c r="P84" i="63"/>
  <c r="O84" i="63"/>
  <c r="N84" i="63"/>
  <c r="R83" i="63"/>
  <c r="Q83" i="63"/>
  <c r="P83" i="63"/>
  <c r="O83" i="63"/>
  <c r="N83" i="63"/>
  <c r="R82" i="63"/>
  <c r="Q82" i="63"/>
  <c r="P82" i="63"/>
  <c r="O82" i="63"/>
  <c r="N82" i="63"/>
  <c r="R81" i="63"/>
  <c r="Q81" i="63"/>
  <c r="P81" i="63"/>
  <c r="O81" i="63"/>
  <c r="N81" i="63"/>
  <c r="R80" i="63"/>
  <c r="Q80" i="63"/>
  <c r="P80" i="63"/>
  <c r="O80" i="63"/>
  <c r="N80" i="63"/>
  <c r="R79" i="63"/>
  <c r="Q79" i="63"/>
  <c r="P79" i="63"/>
  <c r="O79" i="63"/>
  <c r="N79" i="63"/>
  <c r="R78" i="63"/>
  <c r="Q78" i="63"/>
  <c r="P78" i="63"/>
  <c r="O78" i="63"/>
  <c r="N78" i="63"/>
  <c r="R77" i="63"/>
  <c r="Q77" i="63"/>
  <c r="P77" i="63"/>
  <c r="O77" i="63"/>
  <c r="N77" i="63"/>
  <c r="R76" i="63"/>
  <c r="Q76" i="63"/>
  <c r="P76" i="63"/>
  <c r="O76" i="63"/>
  <c r="N76" i="63"/>
  <c r="R75" i="63"/>
  <c r="Q75" i="63"/>
  <c r="P75" i="63"/>
  <c r="O75" i="63"/>
  <c r="N75" i="63"/>
  <c r="R74" i="63"/>
  <c r="Q74" i="63"/>
  <c r="P74" i="63"/>
  <c r="O74" i="63"/>
  <c r="N74" i="63"/>
  <c r="R73" i="63"/>
  <c r="Q73" i="63"/>
  <c r="P73" i="63"/>
  <c r="O73" i="63"/>
  <c r="N73" i="63"/>
  <c r="R72" i="63"/>
  <c r="Q72" i="63"/>
  <c r="P72" i="63"/>
  <c r="O72" i="63"/>
  <c r="N72" i="63"/>
  <c r="R71" i="63"/>
  <c r="Q71" i="63"/>
  <c r="P71" i="63"/>
  <c r="O71" i="63"/>
  <c r="N71" i="63"/>
  <c r="R70" i="63"/>
  <c r="Q70" i="63"/>
  <c r="P70" i="63"/>
  <c r="O70" i="63"/>
  <c r="N70" i="63"/>
  <c r="R69" i="63"/>
  <c r="Q69" i="63"/>
  <c r="P69" i="63"/>
  <c r="O69" i="63"/>
  <c r="N69" i="63"/>
  <c r="R68" i="63"/>
  <c r="Q68" i="63"/>
  <c r="P68" i="63"/>
  <c r="O68" i="63"/>
  <c r="N68" i="63"/>
  <c r="R67" i="63"/>
  <c r="Q67" i="63"/>
  <c r="P67" i="63"/>
  <c r="O67" i="63"/>
  <c r="N67" i="63"/>
  <c r="R66" i="63"/>
  <c r="Q66" i="63"/>
  <c r="P66" i="63"/>
  <c r="O66" i="63"/>
  <c r="N66" i="63"/>
  <c r="R65" i="63"/>
  <c r="Q65" i="63"/>
  <c r="P65" i="63"/>
  <c r="O65" i="63"/>
  <c r="N65" i="63"/>
  <c r="R64" i="63"/>
  <c r="Q64" i="63"/>
  <c r="P64" i="63"/>
  <c r="O64" i="63"/>
  <c r="N64" i="63"/>
  <c r="R63" i="63"/>
  <c r="Q63" i="63"/>
  <c r="P63" i="63"/>
  <c r="O63" i="63"/>
  <c r="N63" i="63"/>
  <c r="R62" i="63"/>
  <c r="Q62" i="63"/>
  <c r="P62" i="63"/>
  <c r="O62" i="63"/>
  <c r="N62" i="63"/>
  <c r="R61" i="63"/>
  <c r="Q61" i="63"/>
  <c r="P61" i="63"/>
  <c r="O61" i="63"/>
  <c r="N61" i="63"/>
  <c r="R60" i="63"/>
  <c r="Q60" i="63"/>
  <c r="P60" i="63"/>
  <c r="O60" i="63"/>
  <c r="N60" i="63"/>
  <c r="R59" i="63"/>
  <c r="Q59" i="63"/>
  <c r="P59" i="63"/>
  <c r="O59" i="63"/>
  <c r="N59" i="63"/>
  <c r="R58" i="63"/>
  <c r="Q58" i="63"/>
  <c r="P58" i="63"/>
  <c r="O58" i="63"/>
  <c r="N58" i="63"/>
  <c r="R57" i="63"/>
  <c r="Q57" i="63"/>
  <c r="P57" i="63"/>
  <c r="O57" i="63"/>
  <c r="N57" i="63"/>
  <c r="R56" i="63"/>
  <c r="Q56" i="63"/>
  <c r="P56" i="63"/>
  <c r="O56" i="63"/>
  <c r="N56" i="63"/>
  <c r="R55" i="63"/>
  <c r="Q55" i="63"/>
  <c r="P55" i="63"/>
  <c r="O55" i="63"/>
  <c r="N55" i="63"/>
  <c r="R54" i="63"/>
  <c r="Q54" i="63"/>
  <c r="P54" i="63"/>
  <c r="O54" i="63"/>
  <c r="N54" i="63"/>
  <c r="R53" i="63"/>
  <c r="Q53" i="63"/>
  <c r="P53" i="63"/>
  <c r="O53" i="63"/>
  <c r="N53" i="63"/>
  <c r="R52" i="63"/>
  <c r="Q52" i="63"/>
  <c r="P52" i="63"/>
  <c r="O52" i="63"/>
  <c r="N52" i="63"/>
  <c r="R51" i="63"/>
  <c r="Q51" i="63"/>
  <c r="P51" i="63"/>
  <c r="O51" i="63"/>
  <c r="N51" i="63"/>
  <c r="R50" i="63"/>
  <c r="Q50" i="63"/>
  <c r="P50" i="63"/>
  <c r="O50" i="63"/>
  <c r="N50" i="63"/>
  <c r="R49" i="63"/>
  <c r="Q49" i="63"/>
  <c r="P49" i="63"/>
  <c r="O49" i="63"/>
  <c r="N49" i="63"/>
  <c r="R48" i="63"/>
  <c r="Q48" i="63"/>
  <c r="P48" i="63"/>
  <c r="O48" i="63"/>
  <c r="N48" i="63"/>
  <c r="R47" i="63"/>
  <c r="Q47" i="63"/>
  <c r="P47" i="63"/>
  <c r="O47" i="63"/>
  <c r="N47" i="63"/>
  <c r="R46" i="63"/>
  <c r="Q46" i="63"/>
  <c r="P46" i="63"/>
  <c r="O46" i="63"/>
  <c r="N46" i="63"/>
  <c r="R45" i="63"/>
  <c r="Q45" i="63"/>
  <c r="P45" i="63"/>
  <c r="O45" i="63"/>
  <c r="N45" i="63"/>
  <c r="R44" i="63"/>
  <c r="Q44" i="63"/>
  <c r="P44" i="63"/>
  <c r="O44" i="63"/>
  <c r="N44" i="63"/>
  <c r="R43" i="63"/>
  <c r="Q43" i="63"/>
  <c r="P43" i="63"/>
  <c r="O43" i="63"/>
  <c r="N43" i="63"/>
  <c r="R42" i="63"/>
  <c r="Q42" i="63"/>
  <c r="P42" i="63"/>
  <c r="O42" i="63"/>
  <c r="N42" i="63"/>
  <c r="R41" i="63"/>
  <c r="Q41" i="63"/>
  <c r="P41" i="63"/>
  <c r="O41" i="63"/>
  <c r="N41" i="63"/>
  <c r="R40" i="63"/>
  <c r="Q40" i="63"/>
  <c r="P40" i="63"/>
  <c r="O40" i="63"/>
  <c r="N40" i="63"/>
  <c r="R39" i="63"/>
  <c r="Q39" i="63"/>
  <c r="P39" i="63"/>
  <c r="O39" i="63"/>
  <c r="N39" i="63"/>
  <c r="R38" i="63"/>
  <c r="Q38" i="63"/>
  <c r="P38" i="63"/>
  <c r="O38" i="63"/>
  <c r="N38" i="63"/>
  <c r="R37" i="63"/>
  <c r="Q37" i="63"/>
  <c r="P37" i="63"/>
  <c r="O37" i="63"/>
  <c r="N37" i="63"/>
  <c r="R36" i="63"/>
  <c r="Q36" i="63"/>
  <c r="P36" i="63"/>
  <c r="O36" i="63"/>
  <c r="N36" i="63"/>
  <c r="R35" i="63"/>
  <c r="Q35" i="63"/>
  <c r="P35" i="63"/>
  <c r="O35" i="63"/>
  <c r="N35" i="63"/>
  <c r="R34" i="63"/>
  <c r="Q34" i="63"/>
  <c r="P34" i="63"/>
  <c r="O34" i="63"/>
  <c r="N34" i="63"/>
  <c r="R33" i="63"/>
  <c r="Q33" i="63"/>
  <c r="P33" i="63"/>
  <c r="O33" i="63"/>
  <c r="N33" i="63"/>
  <c r="R32" i="63"/>
  <c r="Q32" i="63"/>
  <c r="P32" i="63"/>
  <c r="O32" i="63"/>
  <c r="N32" i="63"/>
  <c r="R31" i="63"/>
  <c r="Q31" i="63"/>
  <c r="P31" i="63"/>
  <c r="O31" i="63"/>
  <c r="N31" i="63"/>
  <c r="R30" i="63"/>
  <c r="Q30" i="63"/>
  <c r="P30" i="63"/>
  <c r="O30" i="63"/>
  <c r="N30" i="63"/>
  <c r="R29" i="63"/>
  <c r="Q29" i="63"/>
  <c r="P29" i="63"/>
  <c r="O29" i="63"/>
  <c r="N29" i="63"/>
  <c r="R28" i="63"/>
  <c r="Q28" i="63"/>
  <c r="P28" i="63"/>
  <c r="O28" i="63"/>
  <c r="N28" i="63"/>
  <c r="R27" i="63"/>
  <c r="Q27" i="63"/>
  <c r="P27" i="63"/>
  <c r="O27" i="63"/>
  <c r="N27" i="63"/>
  <c r="R26" i="63"/>
  <c r="Q26" i="63"/>
  <c r="P26" i="63"/>
  <c r="O26" i="63"/>
  <c r="N26" i="63"/>
  <c r="R25" i="63"/>
  <c r="Q25" i="63"/>
  <c r="P25" i="63"/>
  <c r="O25" i="63"/>
  <c r="N25" i="63"/>
  <c r="R24" i="63"/>
  <c r="Q24" i="63"/>
  <c r="P24" i="63"/>
  <c r="O24" i="63"/>
  <c r="N24" i="63"/>
  <c r="R23" i="63"/>
  <c r="Q23" i="63"/>
  <c r="P23" i="63"/>
  <c r="O23" i="63"/>
  <c r="N23" i="63"/>
  <c r="R22" i="63"/>
  <c r="Q22" i="63"/>
  <c r="P22" i="63"/>
  <c r="O22" i="63"/>
  <c r="N22" i="63"/>
  <c r="R21" i="63"/>
  <c r="Q21" i="63"/>
  <c r="P21" i="63"/>
  <c r="O21" i="63"/>
  <c r="N21" i="63"/>
  <c r="R20" i="63"/>
  <c r="Q20" i="63"/>
  <c r="P20" i="63"/>
  <c r="O20" i="63"/>
  <c r="N20" i="63"/>
  <c r="R19" i="63"/>
  <c r="Q19" i="63"/>
  <c r="P19" i="63"/>
  <c r="O19" i="63"/>
  <c r="N19" i="63"/>
  <c r="R18" i="63"/>
  <c r="Q18" i="63"/>
  <c r="P18" i="63"/>
  <c r="O18" i="63"/>
  <c r="N18" i="63"/>
  <c r="R17" i="63"/>
  <c r="Q17" i="63"/>
  <c r="P17" i="63"/>
  <c r="O17" i="63"/>
  <c r="N17" i="63"/>
  <c r="R16" i="63"/>
  <c r="Q16" i="63"/>
  <c r="P16" i="63"/>
  <c r="O16" i="63"/>
  <c r="N16" i="63"/>
  <c r="R15" i="63"/>
  <c r="Q15" i="63"/>
  <c r="P15" i="63"/>
  <c r="O15" i="63"/>
  <c r="N15" i="63"/>
  <c r="R14" i="63"/>
  <c r="Q14" i="63"/>
  <c r="P14" i="63"/>
  <c r="O14" i="63"/>
  <c r="N14" i="63"/>
  <c r="R142" i="62" l="1"/>
  <c r="Q142" i="62"/>
  <c r="P142" i="62"/>
  <c r="O142" i="62"/>
  <c r="N142" i="62"/>
  <c r="R141" i="62"/>
  <c r="Q141" i="62"/>
  <c r="P141" i="62"/>
  <c r="O141" i="62"/>
  <c r="N141" i="62"/>
  <c r="R140" i="62"/>
  <c r="Q140" i="62"/>
  <c r="P140" i="62"/>
  <c r="O140" i="62"/>
  <c r="N140" i="62"/>
  <c r="R139" i="62"/>
  <c r="Q139" i="62"/>
  <c r="P139" i="62"/>
  <c r="O139" i="62"/>
  <c r="N139" i="62"/>
  <c r="R138" i="62"/>
  <c r="Q138" i="62"/>
  <c r="P138" i="62"/>
  <c r="O138" i="62"/>
  <c r="N138" i="62"/>
  <c r="R137" i="62"/>
  <c r="Q137" i="62"/>
  <c r="P137" i="62"/>
  <c r="O137" i="62"/>
  <c r="N137" i="62"/>
  <c r="R136" i="62"/>
  <c r="Q136" i="62"/>
  <c r="P136" i="62"/>
  <c r="O136" i="62"/>
  <c r="N136" i="62"/>
  <c r="R135" i="62"/>
  <c r="Q135" i="62"/>
  <c r="P135" i="62"/>
  <c r="O135" i="62"/>
  <c r="N135" i="62"/>
  <c r="R134" i="62"/>
  <c r="Q134" i="62"/>
  <c r="P134" i="62"/>
  <c r="O134" i="62"/>
  <c r="N134" i="62"/>
  <c r="R133" i="62"/>
  <c r="Q133" i="62"/>
  <c r="P133" i="62"/>
  <c r="O133" i="62"/>
  <c r="N133" i="62"/>
  <c r="R132" i="62"/>
  <c r="Q132" i="62"/>
  <c r="P132" i="62"/>
  <c r="O132" i="62"/>
  <c r="N132" i="62"/>
  <c r="R131" i="62"/>
  <c r="Q131" i="62"/>
  <c r="P131" i="62"/>
  <c r="O131" i="62"/>
  <c r="N131" i="62"/>
  <c r="R130" i="62"/>
  <c r="Q130" i="62"/>
  <c r="P130" i="62"/>
  <c r="O130" i="62"/>
  <c r="N130" i="62"/>
  <c r="R129" i="62"/>
  <c r="Q129" i="62"/>
  <c r="P129" i="62"/>
  <c r="O129" i="62"/>
  <c r="N129" i="62"/>
  <c r="R128" i="62"/>
  <c r="Q128" i="62"/>
  <c r="P128" i="62"/>
  <c r="O128" i="62"/>
  <c r="N128" i="62"/>
  <c r="R127" i="62"/>
  <c r="Q127" i="62"/>
  <c r="P127" i="62"/>
  <c r="O127" i="62"/>
  <c r="N127" i="62"/>
  <c r="R126" i="62"/>
  <c r="Q126" i="62"/>
  <c r="P126" i="62"/>
  <c r="O126" i="62"/>
  <c r="N126" i="62"/>
  <c r="R125" i="62"/>
  <c r="Q125" i="62"/>
  <c r="P125" i="62"/>
  <c r="O125" i="62"/>
  <c r="N125" i="62"/>
  <c r="R124" i="62"/>
  <c r="Q124" i="62"/>
  <c r="P124" i="62"/>
  <c r="O124" i="62"/>
  <c r="N124" i="62"/>
  <c r="R123" i="62"/>
  <c r="Q123" i="62"/>
  <c r="P123" i="62"/>
  <c r="O123" i="62"/>
  <c r="N123" i="62"/>
  <c r="R122" i="62"/>
  <c r="Q122" i="62"/>
  <c r="P122" i="62"/>
  <c r="O122" i="62"/>
  <c r="N122" i="62"/>
  <c r="R121" i="62"/>
  <c r="Q121" i="62"/>
  <c r="P121" i="62"/>
  <c r="O121" i="62"/>
  <c r="N121" i="62"/>
  <c r="R120" i="62"/>
  <c r="Q120" i="62"/>
  <c r="P120" i="62"/>
  <c r="O120" i="62"/>
  <c r="N120" i="62"/>
  <c r="R119" i="62"/>
  <c r="Q119" i="62"/>
  <c r="P119" i="62"/>
  <c r="O119" i="62"/>
  <c r="N119" i="62"/>
  <c r="R118" i="62"/>
  <c r="Q118" i="62"/>
  <c r="P118" i="62"/>
  <c r="O118" i="62"/>
  <c r="N118" i="62"/>
  <c r="R117" i="62"/>
  <c r="Q117" i="62"/>
  <c r="P117" i="62"/>
  <c r="O117" i="62"/>
  <c r="N117" i="62"/>
  <c r="R116" i="62"/>
  <c r="Q116" i="62"/>
  <c r="P116" i="62"/>
  <c r="O116" i="62"/>
  <c r="N116" i="62"/>
  <c r="R115" i="62"/>
  <c r="Q115" i="62"/>
  <c r="P115" i="62"/>
  <c r="O115" i="62"/>
  <c r="N115" i="62"/>
  <c r="R114" i="62"/>
  <c r="Q114" i="62"/>
  <c r="P114" i="62"/>
  <c r="O114" i="62"/>
  <c r="N114" i="62"/>
  <c r="R113" i="62"/>
  <c r="Q113" i="62"/>
  <c r="P113" i="62"/>
  <c r="O113" i="62"/>
  <c r="N113" i="62"/>
  <c r="R112" i="62"/>
  <c r="Q112" i="62"/>
  <c r="P112" i="62"/>
  <c r="O112" i="62"/>
  <c r="N112" i="62"/>
  <c r="R111" i="62"/>
  <c r="Q111" i="62"/>
  <c r="P111" i="62"/>
  <c r="O111" i="62"/>
  <c r="N111" i="62"/>
  <c r="R110" i="62"/>
  <c r="Q110" i="62"/>
  <c r="P110" i="62"/>
  <c r="O110" i="62"/>
  <c r="N110" i="62"/>
  <c r="R109" i="62"/>
  <c r="Q109" i="62"/>
  <c r="P109" i="62"/>
  <c r="O109" i="62"/>
  <c r="N109" i="62"/>
  <c r="R108" i="62"/>
  <c r="Q108" i="62"/>
  <c r="P108" i="62"/>
  <c r="O108" i="62"/>
  <c r="N108" i="62"/>
  <c r="R107" i="62"/>
  <c r="Q107" i="62"/>
  <c r="P107" i="62"/>
  <c r="O107" i="62"/>
  <c r="N107" i="62"/>
  <c r="R106" i="62"/>
  <c r="Q106" i="62"/>
  <c r="P106" i="62"/>
  <c r="O106" i="62"/>
  <c r="N106" i="62"/>
  <c r="R105" i="62"/>
  <c r="Q105" i="62"/>
  <c r="P105" i="62"/>
  <c r="O105" i="62"/>
  <c r="N105" i="62"/>
  <c r="R104" i="62"/>
  <c r="Q104" i="62"/>
  <c r="P104" i="62"/>
  <c r="O104" i="62"/>
  <c r="N104" i="62"/>
  <c r="R103" i="62"/>
  <c r="Q103" i="62"/>
  <c r="P103" i="62"/>
  <c r="O103" i="62"/>
  <c r="N103" i="62"/>
  <c r="R102" i="62"/>
  <c r="Q102" i="62"/>
  <c r="P102" i="62"/>
  <c r="O102" i="62"/>
  <c r="N102" i="62"/>
  <c r="R101" i="62"/>
  <c r="Q101" i="62"/>
  <c r="P101" i="62"/>
  <c r="O101" i="62"/>
  <c r="N101" i="62"/>
  <c r="R100" i="62"/>
  <c r="Q100" i="62"/>
  <c r="P100" i="62"/>
  <c r="O100" i="62"/>
  <c r="N100" i="62"/>
  <c r="R99" i="62"/>
  <c r="Q99" i="62"/>
  <c r="P99" i="62"/>
  <c r="O99" i="62"/>
  <c r="N99" i="62"/>
  <c r="R98" i="62"/>
  <c r="Q98" i="62"/>
  <c r="P98" i="62"/>
  <c r="O98" i="62"/>
  <c r="N98" i="62"/>
  <c r="R97" i="62"/>
  <c r="Q97" i="62"/>
  <c r="P97" i="62"/>
  <c r="O97" i="62"/>
  <c r="N97" i="62"/>
  <c r="R96" i="62"/>
  <c r="Q96" i="62"/>
  <c r="P96" i="62"/>
  <c r="O96" i="62"/>
  <c r="N96" i="62"/>
  <c r="R95" i="62"/>
  <c r="Q95" i="62"/>
  <c r="P95" i="62"/>
  <c r="O95" i="62"/>
  <c r="N95" i="62"/>
  <c r="R94" i="62"/>
  <c r="Q94" i="62"/>
  <c r="P94" i="62"/>
  <c r="O94" i="62"/>
  <c r="N94" i="62"/>
  <c r="R93" i="62"/>
  <c r="Q93" i="62"/>
  <c r="P93" i="62"/>
  <c r="O93" i="62"/>
  <c r="N93" i="62"/>
  <c r="R92" i="62"/>
  <c r="Q92" i="62"/>
  <c r="P92" i="62"/>
  <c r="O92" i="62"/>
  <c r="N92" i="62"/>
  <c r="R91" i="62"/>
  <c r="Q91" i="62"/>
  <c r="P91" i="62"/>
  <c r="O91" i="62"/>
  <c r="N91" i="62"/>
  <c r="R90" i="62"/>
  <c r="Q90" i="62"/>
  <c r="P90" i="62"/>
  <c r="O90" i="62"/>
  <c r="N90" i="62"/>
  <c r="R89" i="62"/>
  <c r="Q89" i="62"/>
  <c r="P89" i="62"/>
  <c r="O89" i="62"/>
  <c r="N89" i="62"/>
  <c r="R88" i="62"/>
  <c r="Q88" i="62"/>
  <c r="P88" i="62"/>
  <c r="O88" i="62"/>
  <c r="N88" i="62"/>
  <c r="R87" i="62"/>
  <c r="Q87" i="62"/>
  <c r="P87" i="62"/>
  <c r="O87" i="62"/>
  <c r="N87" i="62"/>
  <c r="R86" i="62"/>
  <c r="Q86" i="62"/>
  <c r="P86" i="62"/>
  <c r="O86" i="62"/>
  <c r="N86" i="62"/>
  <c r="R85" i="62"/>
  <c r="Q85" i="62"/>
  <c r="P85" i="62"/>
  <c r="O85" i="62"/>
  <c r="N85" i="62"/>
  <c r="R84" i="62"/>
  <c r="Q84" i="62"/>
  <c r="P84" i="62"/>
  <c r="O84" i="62"/>
  <c r="N84" i="62"/>
  <c r="R83" i="62"/>
  <c r="Q83" i="62"/>
  <c r="P83" i="62"/>
  <c r="O83" i="62"/>
  <c r="N83" i="62"/>
  <c r="R82" i="62"/>
  <c r="Q82" i="62"/>
  <c r="P82" i="62"/>
  <c r="O82" i="62"/>
  <c r="N82" i="62"/>
  <c r="R81" i="62"/>
  <c r="Q81" i="62"/>
  <c r="P81" i="62"/>
  <c r="O81" i="62"/>
  <c r="N81" i="62"/>
  <c r="R80" i="62"/>
  <c r="Q80" i="62"/>
  <c r="P80" i="62"/>
  <c r="O80" i="62"/>
  <c r="N80" i="62"/>
  <c r="R79" i="62"/>
  <c r="Q79" i="62"/>
  <c r="P79" i="62"/>
  <c r="O79" i="62"/>
  <c r="N79" i="62"/>
  <c r="R78" i="62"/>
  <c r="Q78" i="62"/>
  <c r="P78" i="62"/>
  <c r="O78" i="62"/>
  <c r="N78" i="62"/>
  <c r="R77" i="62"/>
  <c r="Q77" i="62"/>
  <c r="P77" i="62"/>
  <c r="O77" i="62"/>
  <c r="N77" i="62"/>
  <c r="R76" i="62"/>
  <c r="Q76" i="62"/>
  <c r="P76" i="62"/>
  <c r="O76" i="62"/>
  <c r="N76" i="62"/>
  <c r="R75" i="62"/>
  <c r="Q75" i="62"/>
  <c r="P75" i="62"/>
  <c r="O75" i="62"/>
  <c r="N75" i="62"/>
  <c r="R74" i="62"/>
  <c r="Q74" i="62"/>
  <c r="P74" i="62"/>
  <c r="O74" i="62"/>
  <c r="N74" i="62"/>
  <c r="R73" i="62"/>
  <c r="Q73" i="62"/>
  <c r="P73" i="62"/>
  <c r="O73" i="62"/>
  <c r="N73" i="62"/>
  <c r="R72" i="62"/>
  <c r="Q72" i="62"/>
  <c r="P72" i="62"/>
  <c r="O72" i="62"/>
  <c r="N72" i="62"/>
  <c r="R71" i="62"/>
  <c r="Q71" i="62"/>
  <c r="P71" i="62"/>
  <c r="O71" i="62"/>
  <c r="N71" i="62"/>
  <c r="R70" i="62"/>
  <c r="Q70" i="62"/>
  <c r="P70" i="62"/>
  <c r="O70" i="62"/>
  <c r="N70" i="62"/>
  <c r="R69" i="62"/>
  <c r="Q69" i="62"/>
  <c r="P69" i="62"/>
  <c r="O69" i="62"/>
  <c r="N69" i="62"/>
  <c r="R68" i="62"/>
  <c r="Q68" i="62"/>
  <c r="P68" i="62"/>
  <c r="O68" i="62"/>
  <c r="N68" i="62"/>
  <c r="R67" i="62"/>
  <c r="Q67" i="62"/>
  <c r="P67" i="62"/>
  <c r="O67" i="62"/>
  <c r="N67" i="62"/>
  <c r="R66" i="62"/>
  <c r="Q66" i="62"/>
  <c r="P66" i="62"/>
  <c r="O66" i="62"/>
  <c r="N66" i="62"/>
  <c r="R65" i="62"/>
  <c r="Q65" i="62"/>
  <c r="P65" i="62"/>
  <c r="O65" i="62"/>
  <c r="N65" i="62"/>
  <c r="R64" i="62"/>
  <c r="Q64" i="62"/>
  <c r="P64" i="62"/>
  <c r="O64" i="62"/>
  <c r="N64" i="62"/>
  <c r="R63" i="62"/>
  <c r="Q63" i="62"/>
  <c r="P63" i="62"/>
  <c r="O63" i="62"/>
  <c r="N63" i="62"/>
  <c r="R62" i="62"/>
  <c r="Q62" i="62"/>
  <c r="P62" i="62"/>
  <c r="O62" i="62"/>
  <c r="N62" i="62"/>
  <c r="R61" i="62"/>
  <c r="Q61" i="62"/>
  <c r="P61" i="62"/>
  <c r="O61" i="62"/>
  <c r="N61" i="62"/>
  <c r="R60" i="62"/>
  <c r="Q60" i="62"/>
  <c r="P60" i="62"/>
  <c r="O60" i="62"/>
  <c r="N60" i="62"/>
  <c r="R59" i="62"/>
  <c r="Q59" i="62"/>
  <c r="P59" i="62"/>
  <c r="O59" i="62"/>
  <c r="N59" i="62"/>
  <c r="R58" i="62"/>
  <c r="Q58" i="62"/>
  <c r="P58" i="62"/>
  <c r="O58" i="62"/>
  <c r="N58" i="62"/>
  <c r="R57" i="62"/>
  <c r="Q57" i="62"/>
  <c r="P57" i="62"/>
  <c r="O57" i="62"/>
  <c r="N57" i="62"/>
  <c r="R56" i="62"/>
  <c r="Q56" i="62"/>
  <c r="P56" i="62"/>
  <c r="O56" i="62"/>
  <c r="N56" i="62"/>
  <c r="R55" i="62"/>
  <c r="Q55" i="62"/>
  <c r="P55" i="62"/>
  <c r="O55" i="62"/>
  <c r="N55" i="62"/>
  <c r="R54" i="62"/>
  <c r="Q54" i="62"/>
  <c r="P54" i="62"/>
  <c r="O54" i="62"/>
  <c r="N54" i="62"/>
  <c r="R53" i="62"/>
  <c r="Q53" i="62"/>
  <c r="P53" i="62"/>
  <c r="O53" i="62"/>
  <c r="N53" i="62"/>
  <c r="R52" i="62"/>
  <c r="Q52" i="62"/>
  <c r="P52" i="62"/>
  <c r="O52" i="62"/>
  <c r="N52" i="62"/>
  <c r="R51" i="62"/>
  <c r="Q51" i="62"/>
  <c r="P51" i="62"/>
  <c r="O51" i="62"/>
  <c r="N51" i="62"/>
  <c r="R50" i="62"/>
  <c r="Q50" i="62"/>
  <c r="P50" i="62"/>
  <c r="O50" i="62"/>
  <c r="N50" i="62"/>
  <c r="R49" i="62"/>
  <c r="Q49" i="62"/>
  <c r="P49" i="62"/>
  <c r="O49" i="62"/>
  <c r="N49" i="62"/>
  <c r="R48" i="62"/>
  <c r="Q48" i="62"/>
  <c r="P48" i="62"/>
  <c r="O48" i="62"/>
  <c r="N48" i="62"/>
  <c r="R47" i="62"/>
  <c r="Q47" i="62"/>
  <c r="P47" i="62"/>
  <c r="O47" i="62"/>
  <c r="N47" i="62"/>
  <c r="R46" i="62"/>
  <c r="Q46" i="62"/>
  <c r="P46" i="62"/>
  <c r="O46" i="62"/>
  <c r="N46" i="62"/>
  <c r="R45" i="62"/>
  <c r="Q45" i="62"/>
  <c r="P45" i="62"/>
  <c r="O45" i="62"/>
  <c r="N45" i="62"/>
  <c r="R44" i="62"/>
  <c r="Q44" i="62"/>
  <c r="P44" i="62"/>
  <c r="O44" i="62"/>
  <c r="N44" i="62"/>
  <c r="R43" i="62"/>
  <c r="Q43" i="62"/>
  <c r="P43" i="62"/>
  <c r="O43" i="62"/>
  <c r="N43" i="62"/>
  <c r="R42" i="62"/>
  <c r="Q42" i="62"/>
  <c r="P42" i="62"/>
  <c r="O42" i="62"/>
  <c r="N42" i="62"/>
  <c r="R41" i="62"/>
  <c r="Q41" i="62"/>
  <c r="P41" i="62"/>
  <c r="O41" i="62"/>
  <c r="N41" i="62"/>
  <c r="R40" i="62"/>
  <c r="Q40" i="62"/>
  <c r="P40" i="62"/>
  <c r="O40" i="62"/>
  <c r="N40" i="62"/>
  <c r="R39" i="62"/>
  <c r="Q39" i="62"/>
  <c r="P39" i="62"/>
  <c r="O39" i="62"/>
  <c r="N39" i="62"/>
  <c r="R38" i="62"/>
  <c r="Q38" i="62"/>
  <c r="P38" i="62"/>
  <c r="O38" i="62"/>
  <c r="N38" i="62"/>
  <c r="R37" i="62"/>
  <c r="Q37" i="62"/>
  <c r="P37" i="62"/>
  <c r="O37" i="62"/>
  <c r="N37" i="62"/>
  <c r="R36" i="62"/>
  <c r="Q36" i="62"/>
  <c r="P36" i="62"/>
  <c r="O36" i="62"/>
  <c r="N36" i="62"/>
  <c r="R35" i="62"/>
  <c r="Q35" i="62"/>
  <c r="P35" i="62"/>
  <c r="O35" i="62"/>
  <c r="N35" i="62"/>
  <c r="R34" i="62"/>
  <c r="Q34" i="62"/>
  <c r="P34" i="62"/>
  <c r="O34" i="62"/>
  <c r="N34" i="62"/>
  <c r="R33" i="62"/>
  <c r="Q33" i="62"/>
  <c r="P33" i="62"/>
  <c r="O33" i="62"/>
  <c r="N33" i="62"/>
  <c r="R32" i="62"/>
  <c r="Q32" i="62"/>
  <c r="P32" i="62"/>
  <c r="O32" i="62"/>
  <c r="N32" i="62"/>
  <c r="R31" i="62"/>
  <c r="Q31" i="62"/>
  <c r="P31" i="62"/>
  <c r="O31" i="62"/>
  <c r="N31" i="62"/>
  <c r="R30" i="62"/>
  <c r="Q30" i="62"/>
  <c r="P30" i="62"/>
  <c r="O30" i="62"/>
  <c r="N30" i="62"/>
  <c r="R29" i="62"/>
  <c r="Q29" i="62"/>
  <c r="P29" i="62"/>
  <c r="O29" i="62"/>
  <c r="N29" i="62"/>
  <c r="R28" i="62"/>
  <c r="Q28" i="62"/>
  <c r="P28" i="62"/>
  <c r="O28" i="62"/>
  <c r="N28" i="62"/>
  <c r="R27" i="62"/>
  <c r="Q27" i="62"/>
  <c r="P27" i="62"/>
  <c r="O27" i="62"/>
  <c r="N27" i="62"/>
  <c r="R26" i="62"/>
  <c r="Q26" i="62"/>
  <c r="P26" i="62"/>
  <c r="O26" i="62"/>
  <c r="N26" i="62"/>
  <c r="R25" i="62"/>
  <c r="Q25" i="62"/>
  <c r="P25" i="62"/>
  <c r="O25" i="62"/>
  <c r="N25" i="62"/>
  <c r="R24" i="62"/>
  <c r="Q24" i="62"/>
  <c r="P24" i="62"/>
  <c r="O24" i="62"/>
  <c r="N24" i="62"/>
  <c r="R23" i="62"/>
  <c r="Q23" i="62"/>
  <c r="P23" i="62"/>
  <c r="O23" i="62"/>
  <c r="N23" i="62"/>
  <c r="R22" i="62"/>
  <c r="Q22" i="62"/>
  <c r="P22" i="62"/>
  <c r="O22" i="62"/>
  <c r="N22" i="62"/>
  <c r="R21" i="62"/>
  <c r="Q21" i="62"/>
  <c r="P21" i="62"/>
  <c r="O21" i="62"/>
  <c r="N21" i="62"/>
  <c r="R20" i="62"/>
  <c r="Q20" i="62"/>
  <c r="P20" i="62"/>
  <c r="O20" i="62"/>
  <c r="N20" i="62"/>
  <c r="R19" i="62"/>
  <c r="Q19" i="62"/>
  <c r="P19" i="62"/>
  <c r="O19" i="62"/>
  <c r="N19" i="62"/>
  <c r="R18" i="62"/>
  <c r="Q18" i="62"/>
  <c r="P18" i="62"/>
  <c r="O18" i="62"/>
  <c r="N18" i="62"/>
  <c r="R17" i="62"/>
  <c r="Q17" i="62"/>
  <c r="P17" i="62"/>
  <c r="O17" i="62"/>
  <c r="N17" i="62"/>
  <c r="R16" i="62"/>
  <c r="Q16" i="62"/>
  <c r="P16" i="62"/>
  <c r="O16" i="62"/>
  <c r="N16" i="62"/>
  <c r="R15" i="62"/>
  <c r="Q15" i="62"/>
  <c r="P15" i="62"/>
  <c r="O15" i="62"/>
  <c r="N15" i="62"/>
  <c r="R14" i="62"/>
  <c r="Q14" i="62"/>
  <c r="P14" i="62"/>
  <c r="O14" i="62"/>
  <c r="N14" i="62"/>
  <c r="R165" i="59" l="1"/>
  <c r="R168" i="59" s="1"/>
  <c r="Q165" i="59"/>
  <c r="Q168" i="59" s="1"/>
  <c r="P165" i="59"/>
  <c r="P168" i="59" s="1"/>
  <c r="O165" i="59"/>
  <c r="O168" i="59" s="1"/>
  <c r="N165" i="59"/>
  <c r="N168" i="59" s="1"/>
  <c r="M165" i="59"/>
  <c r="M168" i="59" s="1"/>
  <c r="L165" i="59"/>
  <c r="L168" i="59" s="1"/>
  <c r="K165" i="59"/>
  <c r="K168" i="59" s="1"/>
  <c r="J165" i="59"/>
  <c r="J168" i="59" s="1"/>
  <c r="I165" i="59"/>
  <c r="I168" i="59" s="1"/>
  <c r="H165" i="59"/>
  <c r="G165" i="59"/>
  <c r="G168" i="59" s="1"/>
  <c r="F165" i="59"/>
  <c r="E165" i="59"/>
  <c r="E168" i="59" s="1"/>
  <c r="D165" i="59"/>
  <c r="D168" i="59" s="1"/>
  <c r="R164" i="59"/>
  <c r="R167" i="59" s="1"/>
  <c r="Q164" i="59"/>
  <c r="Q167" i="59" s="1"/>
  <c r="P164" i="59"/>
  <c r="P167" i="59" s="1"/>
  <c r="O164" i="59"/>
  <c r="N164" i="59"/>
  <c r="N167" i="59" s="1"/>
  <c r="M164" i="59"/>
  <c r="M167" i="59" s="1"/>
  <c r="L164" i="59"/>
  <c r="L167" i="59" s="1"/>
  <c r="K164" i="59"/>
  <c r="K167" i="59" s="1"/>
  <c r="J164" i="59"/>
  <c r="J167" i="59" s="1"/>
  <c r="I164" i="59"/>
  <c r="I167" i="59" s="1"/>
  <c r="H164" i="59"/>
  <c r="H167" i="59" s="1"/>
  <c r="G164" i="59"/>
  <c r="F164" i="59"/>
  <c r="E164" i="59"/>
  <c r="D164" i="59"/>
  <c r="R163" i="59"/>
  <c r="R171" i="59" s="1"/>
  <c r="Q163" i="59"/>
  <c r="P163" i="59"/>
  <c r="P171" i="59" s="1"/>
  <c r="O163" i="59"/>
  <c r="O166" i="59" s="1"/>
  <c r="N163" i="59"/>
  <c r="N171" i="59" s="1"/>
  <c r="M163" i="59"/>
  <c r="M171" i="59" s="1"/>
  <c r="L163" i="59"/>
  <c r="L171" i="59" s="1"/>
  <c r="K163" i="59"/>
  <c r="K166" i="59" s="1"/>
  <c r="J163" i="59"/>
  <c r="J171" i="59" s="1"/>
  <c r="I163" i="59"/>
  <c r="H163" i="59"/>
  <c r="G163" i="59"/>
  <c r="G166" i="59" s="1"/>
  <c r="F163" i="59"/>
  <c r="E163" i="59"/>
  <c r="D163" i="59"/>
  <c r="E148" i="59"/>
  <c r="E149" i="59" s="1"/>
  <c r="S159" i="59" s="1"/>
  <c r="D148" i="59"/>
  <c r="D149" i="59" s="1"/>
  <c r="S158" i="59" s="1"/>
  <c r="R143" i="59"/>
  <c r="Q143" i="59"/>
  <c r="P143" i="59"/>
  <c r="O143" i="59"/>
  <c r="N143" i="59"/>
  <c r="R142" i="59"/>
  <c r="Q142" i="59"/>
  <c r="P142" i="59"/>
  <c r="O142" i="59"/>
  <c r="N142" i="59"/>
  <c r="R141" i="59"/>
  <c r="Q141" i="59"/>
  <c r="P141" i="59"/>
  <c r="O141" i="59"/>
  <c r="N141" i="59"/>
  <c r="R140" i="59"/>
  <c r="Q140" i="59"/>
  <c r="P140" i="59"/>
  <c r="O140" i="59"/>
  <c r="N140" i="59"/>
  <c r="R139" i="59"/>
  <c r="Q139" i="59"/>
  <c r="P139" i="59"/>
  <c r="O139" i="59"/>
  <c r="N139" i="59"/>
  <c r="R138" i="59"/>
  <c r="Q138" i="59"/>
  <c r="P138" i="59"/>
  <c r="O138" i="59"/>
  <c r="N138" i="59"/>
  <c r="R137" i="59"/>
  <c r="Q137" i="59"/>
  <c r="P137" i="59"/>
  <c r="O137" i="59"/>
  <c r="N137" i="59"/>
  <c r="R136" i="59"/>
  <c r="Q136" i="59"/>
  <c r="P136" i="59"/>
  <c r="O136" i="59"/>
  <c r="N136" i="59"/>
  <c r="R135" i="59"/>
  <c r="Q135" i="59"/>
  <c r="P135" i="59"/>
  <c r="O135" i="59"/>
  <c r="N135" i="59"/>
  <c r="R134" i="59"/>
  <c r="Q134" i="59"/>
  <c r="P134" i="59"/>
  <c r="O134" i="59"/>
  <c r="N134" i="59"/>
  <c r="R133" i="59"/>
  <c r="Q133" i="59"/>
  <c r="P133" i="59"/>
  <c r="O133" i="59"/>
  <c r="N133" i="59"/>
  <c r="R132" i="59"/>
  <c r="Q132" i="59"/>
  <c r="P132" i="59"/>
  <c r="O132" i="59"/>
  <c r="N132" i="59"/>
  <c r="R131" i="59"/>
  <c r="Q131" i="59"/>
  <c r="P131" i="59"/>
  <c r="O131" i="59"/>
  <c r="N131" i="59"/>
  <c r="R130" i="59"/>
  <c r="Q130" i="59"/>
  <c r="P130" i="59"/>
  <c r="O130" i="59"/>
  <c r="N130" i="59"/>
  <c r="R129" i="59"/>
  <c r="Q129" i="59"/>
  <c r="P129" i="59"/>
  <c r="O129" i="59"/>
  <c r="N129" i="59"/>
  <c r="R128" i="59"/>
  <c r="Q128" i="59"/>
  <c r="P128" i="59"/>
  <c r="O128" i="59"/>
  <c r="N128" i="59"/>
  <c r="R127" i="59"/>
  <c r="Q127" i="59"/>
  <c r="P127" i="59"/>
  <c r="O127" i="59"/>
  <c r="N127" i="59"/>
  <c r="R126" i="59"/>
  <c r="Q126" i="59"/>
  <c r="P126" i="59"/>
  <c r="O126" i="59"/>
  <c r="N126" i="59"/>
  <c r="R125" i="59"/>
  <c r="Q125" i="59"/>
  <c r="P125" i="59"/>
  <c r="O125" i="59"/>
  <c r="N125" i="59"/>
  <c r="R124" i="59"/>
  <c r="Q124" i="59"/>
  <c r="P124" i="59"/>
  <c r="O124" i="59"/>
  <c r="N124" i="59"/>
  <c r="R123" i="59"/>
  <c r="Q123" i="59"/>
  <c r="P123" i="59"/>
  <c r="O123" i="59"/>
  <c r="N123" i="59"/>
  <c r="R122" i="59"/>
  <c r="Q122" i="59"/>
  <c r="P122" i="59"/>
  <c r="O122" i="59"/>
  <c r="N122" i="59"/>
  <c r="R121" i="59"/>
  <c r="Q121" i="59"/>
  <c r="P121" i="59"/>
  <c r="O121" i="59"/>
  <c r="N121" i="59"/>
  <c r="R120" i="59"/>
  <c r="Q120" i="59"/>
  <c r="P120" i="59"/>
  <c r="O120" i="59"/>
  <c r="N120" i="59"/>
  <c r="R119" i="59"/>
  <c r="Q119" i="59"/>
  <c r="P119" i="59"/>
  <c r="O119" i="59"/>
  <c r="N119" i="59"/>
  <c r="R118" i="59"/>
  <c r="Q118" i="59"/>
  <c r="P118" i="59"/>
  <c r="O118" i="59"/>
  <c r="N118" i="59"/>
  <c r="R117" i="59"/>
  <c r="Q117" i="59"/>
  <c r="P117" i="59"/>
  <c r="O117" i="59"/>
  <c r="N117" i="59"/>
  <c r="R116" i="59"/>
  <c r="Q116" i="59"/>
  <c r="P116" i="59"/>
  <c r="O116" i="59"/>
  <c r="N116" i="59"/>
  <c r="R115" i="59"/>
  <c r="Q115" i="59"/>
  <c r="P115" i="59"/>
  <c r="O115" i="59"/>
  <c r="N115" i="59"/>
  <c r="R114" i="59"/>
  <c r="Q114" i="59"/>
  <c r="P114" i="59"/>
  <c r="O114" i="59"/>
  <c r="N114" i="59"/>
  <c r="R113" i="59"/>
  <c r="Q113" i="59"/>
  <c r="P113" i="59"/>
  <c r="O113" i="59"/>
  <c r="N113" i="59"/>
  <c r="R112" i="59"/>
  <c r="Q112" i="59"/>
  <c r="P112" i="59"/>
  <c r="O112" i="59"/>
  <c r="N112" i="59"/>
  <c r="R111" i="59"/>
  <c r="Q111" i="59"/>
  <c r="P111" i="59"/>
  <c r="O111" i="59"/>
  <c r="N111" i="59"/>
  <c r="R110" i="59"/>
  <c r="Q110" i="59"/>
  <c r="P110" i="59"/>
  <c r="O110" i="59"/>
  <c r="N110" i="59"/>
  <c r="R109" i="59"/>
  <c r="Q109" i="59"/>
  <c r="P109" i="59"/>
  <c r="O109" i="59"/>
  <c r="N109" i="59"/>
  <c r="R108" i="59"/>
  <c r="Q108" i="59"/>
  <c r="P108" i="59"/>
  <c r="O108" i="59"/>
  <c r="N108" i="59"/>
  <c r="R107" i="59"/>
  <c r="Q107" i="59"/>
  <c r="P107" i="59"/>
  <c r="O107" i="59"/>
  <c r="N107" i="59"/>
  <c r="R106" i="59"/>
  <c r="Q106" i="59"/>
  <c r="P106" i="59"/>
  <c r="O106" i="59"/>
  <c r="N106" i="59"/>
  <c r="R105" i="59"/>
  <c r="Q105" i="59"/>
  <c r="P105" i="59"/>
  <c r="O105" i="59"/>
  <c r="N105" i="59"/>
  <c r="R104" i="59"/>
  <c r="Q104" i="59"/>
  <c r="P104" i="59"/>
  <c r="O104" i="59"/>
  <c r="N104" i="59"/>
  <c r="R103" i="59"/>
  <c r="Q103" i="59"/>
  <c r="P103" i="59"/>
  <c r="O103" i="59"/>
  <c r="N103" i="59"/>
  <c r="R102" i="59"/>
  <c r="Q102" i="59"/>
  <c r="P102" i="59"/>
  <c r="O102" i="59"/>
  <c r="N102" i="59"/>
  <c r="R101" i="59"/>
  <c r="Q101" i="59"/>
  <c r="P101" i="59"/>
  <c r="O101" i="59"/>
  <c r="N101" i="59"/>
  <c r="R100" i="59"/>
  <c r="Q100" i="59"/>
  <c r="P100" i="59"/>
  <c r="O100" i="59"/>
  <c r="N100" i="59"/>
  <c r="R99" i="59"/>
  <c r="Q99" i="59"/>
  <c r="P99" i="59"/>
  <c r="O99" i="59"/>
  <c r="N99" i="59"/>
  <c r="R98" i="59"/>
  <c r="Q98" i="59"/>
  <c r="P98" i="59"/>
  <c r="O98" i="59"/>
  <c r="N98" i="59"/>
  <c r="R97" i="59"/>
  <c r="Q97" i="59"/>
  <c r="P97" i="59"/>
  <c r="O97" i="59"/>
  <c r="N97" i="59"/>
  <c r="R96" i="59"/>
  <c r="Q96" i="59"/>
  <c r="P96" i="59"/>
  <c r="O96" i="59"/>
  <c r="N96" i="59"/>
  <c r="R95" i="59"/>
  <c r="Q95" i="59"/>
  <c r="P95" i="59"/>
  <c r="O95" i="59"/>
  <c r="N95" i="59"/>
  <c r="R94" i="59"/>
  <c r="Q94" i="59"/>
  <c r="P94" i="59"/>
  <c r="O94" i="59"/>
  <c r="N94" i="59"/>
  <c r="R93" i="59"/>
  <c r="Q93" i="59"/>
  <c r="P93" i="59"/>
  <c r="O93" i="59"/>
  <c r="N93" i="59"/>
  <c r="R92" i="59"/>
  <c r="Q92" i="59"/>
  <c r="P92" i="59"/>
  <c r="O92" i="59"/>
  <c r="N92" i="59"/>
  <c r="R91" i="59"/>
  <c r="Q91" i="59"/>
  <c r="P91" i="59"/>
  <c r="O91" i="59"/>
  <c r="N91" i="59"/>
  <c r="R90" i="59"/>
  <c r="Q90" i="59"/>
  <c r="P90" i="59"/>
  <c r="O90" i="59"/>
  <c r="N90" i="59"/>
  <c r="R89" i="59"/>
  <c r="Q89" i="59"/>
  <c r="P89" i="59"/>
  <c r="O89" i="59"/>
  <c r="N89" i="59"/>
  <c r="R88" i="59"/>
  <c r="Q88" i="59"/>
  <c r="P88" i="59"/>
  <c r="O88" i="59"/>
  <c r="N88" i="59"/>
  <c r="R87" i="59"/>
  <c r="Q87" i="59"/>
  <c r="P87" i="59"/>
  <c r="O87" i="59"/>
  <c r="N87" i="59"/>
  <c r="R86" i="59"/>
  <c r="Q86" i="59"/>
  <c r="P86" i="59"/>
  <c r="O86" i="59"/>
  <c r="N86" i="59"/>
  <c r="R85" i="59"/>
  <c r="Q85" i="59"/>
  <c r="P85" i="59"/>
  <c r="O85" i="59"/>
  <c r="N85" i="59"/>
  <c r="R84" i="59"/>
  <c r="Q84" i="59"/>
  <c r="P84" i="59"/>
  <c r="O84" i="59"/>
  <c r="N84" i="59"/>
  <c r="R83" i="59"/>
  <c r="Q83" i="59"/>
  <c r="P83" i="59"/>
  <c r="O83" i="59"/>
  <c r="N83" i="59"/>
  <c r="R82" i="59"/>
  <c r="Q82" i="59"/>
  <c r="P82" i="59"/>
  <c r="O82" i="59"/>
  <c r="N82" i="59"/>
  <c r="R81" i="59"/>
  <c r="Q81" i="59"/>
  <c r="P81" i="59"/>
  <c r="O81" i="59"/>
  <c r="N81" i="59"/>
  <c r="R80" i="59"/>
  <c r="Q80" i="59"/>
  <c r="P80" i="59"/>
  <c r="O80" i="59"/>
  <c r="N80" i="59"/>
  <c r="R79" i="59"/>
  <c r="Q79" i="59"/>
  <c r="P79" i="59"/>
  <c r="O79" i="59"/>
  <c r="N79" i="59"/>
  <c r="R78" i="59"/>
  <c r="Q78" i="59"/>
  <c r="P78" i="59"/>
  <c r="O78" i="59"/>
  <c r="N78" i="59"/>
  <c r="R77" i="59"/>
  <c r="Q77" i="59"/>
  <c r="P77" i="59"/>
  <c r="O77" i="59"/>
  <c r="N77" i="59"/>
  <c r="R76" i="59"/>
  <c r="Q76" i="59"/>
  <c r="P76" i="59"/>
  <c r="O76" i="59"/>
  <c r="N76" i="59"/>
  <c r="R75" i="59"/>
  <c r="Q75" i="59"/>
  <c r="P75" i="59"/>
  <c r="O75" i="59"/>
  <c r="N75" i="59"/>
  <c r="R74" i="59"/>
  <c r="Q74" i="59"/>
  <c r="P74" i="59"/>
  <c r="O74" i="59"/>
  <c r="N74" i="59"/>
  <c r="R73" i="59"/>
  <c r="Q73" i="59"/>
  <c r="P73" i="59"/>
  <c r="O73" i="59"/>
  <c r="N73" i="59"/>
  <c r="R72" i="59"/>
  <c r="Q72" i="59"/>
  <c r="P72" i="59"/>
  <c r="O72" i="59"/>
  <c r="N72" i="59"/>
  <c r="R71" i="59"/>
  <c r="Q71" i="59"/>
  <c r="P71" i="59"/>
  <c r="O71" i="59"/>
  <c r="N71" i="59"/>
  <c r="R70" i="59"/>
  <c r="Q70" i="59"/>
  <c r="P70" i="59"/>
  <c r="O70" i="59"/>
  <c r="N70" i="59"/>
  <c r="R69" i="59"/>
  <c r="Q69" i="59"/>
  <c r="P69" i="59"/>
  <c r="O69" i="59"/>
  <c r="N69" i="59"/>
  <c r="R68" i="59"/>
  <c r="Q68" i="59"/>
  <c r="P68" i="59"/>
  <c r="O68" i="59"/>
  <c r="N68" i="59"/>
  <c r="R67" i="59"/>
  <c r="Q67" i="59"/>
  <c r="P67" i="59"/>
  <c r="O67" i="59"/>
  <c r="N67" i="59"/>
  <c r="R66" i="59"/>
  <c r="Q66" i="59"/>
  <c r="P66" i="59"/>
  <c r="O66" i="59"/>
  <c r="N66" i="59"/>
  <c r="R65" i="59"/>
  <c r="Q65" i="59"/>
  <c r="P65" i="59"/>
  <c r="O65" i="59"/>
  <c r="N65" i="59"/>
  <c r="R64" i="59"/>
  <c r="Q64" i="59"/>
  <c r="P64" i="59"/>
  <c r="O64" i="59"/>
  <c r="N64" i="59"/>
  <c r="R63" i="59"/>
  <c r="Q63" i="59"/>
  <c r="P63" i="59"/>
  <c r="O63" i="59"/>
  <c r="N63" i="59"/>
  <c r="R62" i="59"/>
  <c r="Q62" i="59"/>
  <c r="P62" i="59"/>
  <c r="O62" i="59"/>
  <c r="N62" i="59"/>
  <c r="R61" i="59"/>
  <c r="Q61" i="59"/>
  <c r="P61" i="59"/>
  <c r="O61" i="59"/>
  <c r="N61" i="59"/>
  <c r="R60" i="59"/>
  <c r="Q60" i="59"/>
  <c r="P60" i="59"/>
  <c r="O60" i="59"/>
  <c r="N60" i="59"/>
  <c r="R59" i="59"/>
  <c r="Q59" i="59"/>
  <c r="P59" i="59"/>
  <c r="O59" i="59"/>
  <c r="N59" i="59"/>
  <c r="R58" i="59"/>
  <c r="Q58" i="59"/>
  <c r="P58" i="59"/>
  <c r="O58" i="59"/>
  <c r="N58" i="59"/>
  <c r="R57" i="59"/>
  <c r="Q57" i="59"/>
  <c r="P57" i="59"/>
  <c r="O57" i="59"/>
  <c r="N57" i="59"/>
  <c r="R56" i="59"/>
  <c r="Q56" i="59"/>
  <c r="P56" i="59"/>
  <c r="O56" i="59"/>
  <c r="N56" i="59"/>
  <c r="R55" i="59"/>
  <c r="Q55" i="59"/>
  <c r="P55" i="59"/>
  <c r="O55" i="59"/>
  <c r="N55" i="59"/>
  <c r="R54" i="59"/>
  <c r="Q54" i="59"/>
  <c r="P54" i="59"/>
  <c r="O54" i="59"/>
  <c r="N54" i="59"/>
  <c r="R53" i="59"/>
  <c r="Q53" i="59"/>
  <c r="P53" i="59"/>
  <c r="O53" i="59"/>
  <c r="N53" i="59"/>
  <c r="R52" i="59"/>
  <c r="Q52" i="59"/>
  <c r="P52" i="59"/>
  <c r="O52" i="59"/>
  <c r="N52" i="59"/>
  <c r="R51" i="59"/>
  <c r="Q51" i="59"/>
  <c r="P51" i="59"/>
  <c r="O51" i="59"/>
  <c r="N51" i="59"/>
  <c r="R50" i="59"/>
  <c r="Q50" i="59"/>
  <c r="P50" i="59"/>
  <c r="O50" i="59"/>
  <c r="N50" i="59"/>
  <c r="R49" i="59"/>
  <c r="Q49" i="59"/>
  <c r="P49" i="59"/>
  <c r="O49" i="59"/>
  <c r="N49" i="59"/>
  <c r="R48" i="59"/>
  <c r="Q48" i="59"/>
  <c r="P48" i="59"/>
  <c r="O48" i="59"/>
  <c r="N48" i="59"/>
  <c r="R47" i="59"/>
  <c r="Q47" i="59"/>
  <c r="P47" i="59"/>
  <c r="O47" i="59"/>
  <c r="N47" i="59"/>
  <c r="R46" i="59"/>
  <c r="Q46" i="59"/>
  <c r="P46" i="59"/>
  <c r="O46" i="59"/>
  <c r="N46" i="59"/>
  <c r="R45" i="59"/>
  <c r="Q45" i="59"/>
  <c r="P45" i="59"/>
  <c r="O45" i="59"/>
  <c r="N45" i="59"/>
  <c r="R44" i="59"/>
  <c r="Q44" i="59"/>
  <c r="P44" i="59"/>
  <c r="O44" i="59"/>
  <c r="N44" i="59"/>
  <c r="R43" i="59"/>
  <c r="Q43" i="59"/>
  <c r="P43" i="59"/>
  <c r="O43" i="59"/>
  <c r="N43" i="59"/>
  <c r="R42" i="59"/>
  <c r="Q42" i="59"/>
  <c r="P42" i="59"/>
  <c r="O42" i="59"/>
  <c r="N42" i="59"/>
  <c r="R41" i="59"/>
  <c r="Q41" i="59"/>
  <c r="P41" i="59"/>
  <c r="O41" i="59"/>
  <c r="N41" i="59"/>
  <c r="R40" i="59"/>
  <c r="Q40" i="59"/>
  <c r="P40" i="59"/>
  <c r="O40" i="59"/>
  <c r="N40" i="59"/>
  <c r="R39" i="59"/>
  <c r="Q39" i="59"/>
  <c r="P39" i="59"/>
  <c r="O39" i="59"/>
  <c r="N39" i="59"/>
  <c r="R38" i="59"/>
  <c r="Q38" i="59"/>
  <c r="P38" i="59"/>
  <c r="O38" i="59"/>
  <c r="N38" i="59"/>
  <c r="R37" i="59"/>
  <c r="Q37" i="59"/>
  <c r="P37" i="59"/>
  <c r="O37" i="59"/>
  <c r="N37" i="59"/>
  <c r="R36" i="59"/>
  <c r="Q36" i="59"/>
  <c r="P36" i="59"/>
  <c r="O36" i="59"/>
  <c r="N36" i="59"/>
  <c r="R35" i="59"/>
  <c r="Q35" i="59"/>
  <c r="P35" i="59"/>
  <c r="O35" i="59"/>
  <c r="N35" i="59"/>
  <c r="R34" i="59"/>
  <c r="Q34" i="59"/>
  <c r="P34" i="59"/>
  <c r="O34" i="59"/>
  <c r="N34" i="59"/>
  <c r="R33" i="59"/>
  <c r="Q33" i="59"/>
  <c r="P33" i="59"/>
  <c r="O33" i="59"/>
  <c r="N33" i="59"/>
  <c r="R32" i="59"/>
  <c r="Q32" i="59"/>
  <c r="P32" i="59"/>
  <c r="O32" i="59"/>
  <c r="N32" i="59"/>
  <c r="R31" i="59"/>
  <c r="Q31" i="59"/>
  <c r="P31" i="59"/>
  <c r="O31" i="59"/>
  <c r="N31" i="59"/>
  <c r="R30" i="59"/>
  <c r="Q30" i="59"/>
  <c r="P30" i="59"/>
  <c r="O30" i="59"/>
  <c r="N30" i="59"/>
  <c r="R29" i="59"/>
  <c r="Q29" i="59"/>
  <c r="P29" i="59"/>
  <c r="O29" i="59"/>
  <c r="N29" i="59"/>
  <c r="R28" i="59"/>
  <c r="Q28" i="59"/>
  <c r="P28" i="59"/>
  <c r="O28" i="59"/>
  <c r="N28" i="59"/>
  <c r="R27" i="59"/>
  <c r="Q27" i="59"/>
  <c r="P27" i="59"/>
  <c r="O27" i="59"/>
  <c r="N27" i="59"/>
  <c r="R26" i="59"/>
  <c r="Q26" i="59"/>
  <c r="P26" i="59"/>
  <c r="O26" i="59"/>
  <c r="N26" i="59"/>
  <c r="R25" i="59"/>
  <c r="Q25" i="59"/>
  <c r="P25" i="59"/>
  <c r="O25" i="59"/>
  <c r="N25" i="59"/>
  <c r="R24" i="59"/>
  <c r="Q24" i="59"/>
  <c r="P24" i="59"/>
  <c r="O24" i="59"/>
  <c r="N24" i="59"/>
  <c r="R23" i="59"/>
  <c r="Q23" i="59"/>
  <c r="P23" i="59"/>
  <c r="O23" i="59"/>
  <c r="N23" i="59"/>
  <c r="R22" i="59"/>
  <c r="Q22" i="59"/>
  <c r="P22" i="59"/>
  <c r="O22" i="59"/>
  <c r="N22" i="59"/>
  <c r="R21" i="59"/>
  <c r="Q21" i="59"/>
  <c r="P21" i="59"/>
  <c r="O21" i="59"/>
  <c r="N21" i="59"/>
  <c r="R20" i="59"/>
  <c r="Q20" i="59"/>
  <c r="P20" i="59"/>
  <c r="O20" i="59"/>
  <c r="N20" i="59"/>
  <c r="R19" i="59"/>
  <c r="Q19" i="59"/>
  <c r="P19" i="59"/>
  <c r="O19" i="59"/>
  <c r="N19" i="59"/>
  <c r="R18" i="59"/>
  <c r="Q18" i="59"/>
  <c r="P18" i="59"/>
  <c r="O18" i="59"/>
  <c r="N18" i="59"/>
  <c r="R17" i="59"/>
  <c r="Q17" i="59"/>
  <c r="P17" i="59"/>
  <c r="O17" i="59"/>
  <c r="N17" i="59"/>
  <c r="R16" i="59"/>
  <c r="Q16" i="59"/>
  <c r="P16" i="59"/>
  <c r="O16" i="59"/>
  <c r="N16" i="59"/>
  <c r="R15" i="59"/>
  <c r="H148" i="59" s="1"/>
  <c r="H149" i="59" s="1"/>
  <c r="S162" i="59" s="1"/>
  <c r="Q15" i="59"/>
  <c r="G148" i="59" s="1"/>
  <c r="G149" i="59" s="1"/>
  <c r="S161" i="59" s="1"/>
  <c r="P15" i="59"/>
  <c r="F148" i="59" s="1"/>
  <c r="F149" i="59" s="1"/>
  <c r="S160" i="59" s="1"/>
  <c r="O15" i="59"/>
  <c r="N15" i="59"/>
  <c r="D167" i="59" l="1"/>
  <c r="I171" i="59"/>
  <c r="F167" i="59"/>
  <c r="F168" i="59"/>
  <c r="F171" i="59"/>
  <c r="G167" i="59"/>
  <c r="G171" i="59" s="1"/>
  <c r="O167" i="59"/>
  <c r="H168" i="59"/>
  <c r="D171" i="59"/>
  <c r="H171" i="59"/>
  <c r="E167" i="59"/>
  <c r="D166" i="59"/>
  <c r="H166" i="59"/>
  <c r="L166" i="59"/>
  <c r="P166" i="59"/>
  <c r="K171" i="59"/>
  <c r="O171" i="59"/>
  <c r="E166" i="59"/>
  <c r="E171" i="59" s="1"/>
  <c r="I166" i="59"/>
  <c r="M166" i="59"/>
  <c r="Q166" i="59"/>
  <c r="Q171" i="59" s="1"/>
  <c r="F166" i="59"/>
  <c r="J166" i="59"/>
  <c r="N166" i="59"/>
  <c r="R166" i="59"/>
  <c r="R165" i="58" l="1"/>
  <c r="R168" i="58" s="1"/>
  <c r="Q165" i="58"/>
  <c r="Q168" i="58" s="1"/>
  <c r="P165" i="58"/>
  <c r="P168" i="58" s="1"/>
  <c r="O165" i="58"/>
  <c r="O168" i="58" s="1"/>
  <c r="N165" i="58"/>
  <c r="N168" i="58" s="1"/>
  <c r="M165" i="58"/>
  <c r="M168" i="58" s="1"/>
  <c r="L165" i="58"/>
  <c r="L168" i="58" s="1"/>
  <c r="K165" i="58"/>
  <c r="K168" i="58" s="1"/>
  <c r="J165" i="58"/>
  <c r="J168" i="58" s="1"/>
  <c r="I165" i="58"/>
  <c r="I168" i="58" s="1"/>
  <c r="H165" i="58"/>
  <c r="H168" i="58" s="1"/>
  <c r="G165" i="58"/>
  <c r="G168" i="58" s="1"/>
  <c r="F165" i="58"/>
  <c r="F168" i="58" s="1"/>
  <c r="E165" i="58"/>
  <c r="E168" i="58" s="1"/>
  <c r="D165" i="58"/>
  <c r="D168" i="58" s="1"/>
  <c r="R164" i="58"/>
  <c r="R167" i="58" s="1"/>
  <c r="Q164" i="58"/>
  <c r="Q167" i="58" s="1"/>
  <c r="P164" i="58"/>
  <c r="P167" i="58" s="1"/>
  <c r="O164" i="58"/>
  <c r="O167" i="58" s="1"/>
  <c r="N164" i="58"/>
  <c r="N167" i="58" s="1"/>
  <c r="M164" i="58"/>
  <c r="M167" i="58" s="1"/>
  <c r="L164" i="58"/>
  <c r="L167" i="58" s="1"/>
  <c r="K164" i="58"/>
  <c r="K167" i="58" s="1"/>
  <c r="J164" i="58"/>
  <c r="J167" i="58" s="1"/>
  <c r="I164" i="58"/>
  <c r="I167" i="58" s="1"/>
  <c r="H164" i="58"/>
  <c r="H167" i="58" s="1"/>
  <c r="G164" i="58"/>
  <c r="G167" i="58" s="1"/>
  <c r="F164" i="58"/>
  <c r="F167" i="58" s="1"/>
  <c r="E164" i="58"/>
  <c r="E167" i="58" s="1"/>
  <c r="D164" i="58"/>
  <c r="D167" i="58" s="1"/>
  <c r="R163" i="58"/>
  <c r="R171" i="58" s="1"/>
  <c r="Q163" i="58"/>
  <c r="Q171" i="58" s="1"/>
  <c r="P163" i="58"/>
  <c r="O163" i="58"/>
  <c r="O166" i="58" s="1"/>
  <c r="N163" i="58"/>
  <c r="N171" i="58" s="1"/>
  <c r="M163" i="58"/>
  <c r="M171" i="58" s="1"/>
  <c r="L163" i="58"/>
  <c r="K163" i="58"/>
  <c r="K166" i="58" s="1"/>
  <c r="J163" i="58"/>
  <c r="J171" i="58" s="1"/>
  <c r="I163" i="58"/>
  <c r="H163" i="58"/>
  <c r="G163" i="58"/>
  <c r="G166" i="58" s="1"/>
  <c r="F163" i="58"/>
  <c r="E163" i="58"/>
  <c r="D163" i="58"/>
  <c r="R142" i="58"/>
  <c r="Q142" i="58"/>
  <c r="P142" i="58"/>
  <c r="O142" i="58"/>
  <c r="N142" i="58"/>
  <c r="R141" i="58"/>
  <c r="Q141" i="58"/>
  <c r="P141" i="58"/>
  <c r="O141" i="58"/>
  <c r="N141" i="58"/>
  <c r="R140" i="58"/>
  <c r="Q140" i="58"/>
  <c r="P140" i="58"/>
  <c r="O140" i="58"/>
  <c r="N140" i="58"/>
  <c r="R139" i="58"/>
  <c r="Q139" i="58"/>
  <c r="P139" i="58"/>
  <c r="O139" i="58"/>
  <c r="N139" i="58"/>
  <c r="R138" i="58"/>
  <c r="Q138" i="58"/>
  <c r="P138" i="58"/>
  <c r="O138" i="58"/>
  <c r="N138" i="58"/>
  <c r="R137" i="58"/>
  <c r="Q137" i="58"/>
  <c r="P137" i="58"/>
  <c r="O137" i="58"/>
  <c r="N137" i="58"/>
  <c r="R136" i="58"/>
  <c r="Q136" i="58"/>
  <c r="P136" i="58"/>
  <c r="O136" i="58"/>
  <c r="N136" i="58"/>
  <c r="R135" i="58"/>
  <c r="Q135" i="58"/>
  <c r="P135" i="58"/>
  <c r="O135" i="58"/>
  <c r="N135" i="58"/>
  <c r="R134" i="58"/>
  <c r="Q134" i="58"/>
  <c r="P134" i="58"/>
  <c r="O134" i="58"/>
  <c r="N134" i="58"/>
  <c r="R133" i="58"/>
  <c r="Q133" i="58"/>
  <c r="P133" i="58"/>
  <c r="O133" i="58"/>
  <c r="N133" i="58"/>
  <c r="R132" i="58"/>
  <c r="Q132" i="58"/>
  <c r="P132" i="58"/>
  <c r="O132" i="58"/>
  <c r="N132" i="58"/>
  <c r="R131" i="58"/>
  <c r="Q131" i="58"/>
  <c r="P131" i="58"/>
  <c r="O131" i="58"/>
  <c r="N131" i="58"/>
  <c r="R130" i="58"/>
  <c r="Q130" i="58"/>
  <c r="P130" i="58"/>
  <c r="O130" i="58"/>
  <c r="N130" i="58"/>
  <c r="R129" i="58"/>
  <c r="Q129" i="58"/>
  <c r="P129" i="58"/>
  <c r="O129" i="58"/>
  <c r="N129" i="58"/>
  <c r="R128" i="58"/>
  <c r="Q128" i="58"/>
  <c r="P128" i="58"/>
  <c r="O128" i="58"/>
  <c r="N128" i="58"/>
  <c r="R127" i="58"/>
  <c r="Q127" i="58"/>
  <c r="P127" i="58"/>
  <c r="O127" i="58"/>
  <c r="N127" i="58"/>
  <c r="R126" i="58"/>
  <c r="Q126" i="58"/>
  <c r="P126" i="58"/>
  <c r="O126" i="58"/>
  <c r="N126" i="58"/>
  <c r="R125" i="58"/>
  <c r="Q125" i="58"/>
  <c r="P125" i="58"/>
  <c r="O125" i="58"/>
  <c r="N125" i="58"/>
  <c r="R124" i="58"/>
  <c r="Q124" i="58"/>
  <c r="P124" i="58"/>
  <c r="O124" i="58"/>
  <c r="N124" i="58"/>
  <c r="R123" i="58"/>
  <c r="Q123" i="58"/>
  <c r="P123" i="58"/>
  <c r="O123" i="58"/>
  <c r="N123" i="58"/>
  <c r="R122" i="58"/>
  <c r="Q122" i="58"/>
  <c r="P122" i="58"/>
  <c r="O122" i="58"/>
  <c r="N122" i="58"/>
  <c r="R121" i="58"/>
  <c r="Q121" i="58"/>
  <c r="P121" i="58"/>
  <c r="O121" i="58"/>
  <c r="N121" i="58"/>
  <c r="R120" i="58"/>
  <c r="Q120" i="58"/>
  <c r="P120" i="58"/>
  <c r="O120" i="58"/>
  <c r="N120" i="58"/>
  <c r="R119" i="58"/>
  <c r="Q119" i="58"/>
  <c r="P119" i="58"/>
  <c r="O119" i="58"/>
  <c r="N119" i="58"/>
  <c r="R118" i="58"/>
  <c r="Q118" i="58"/>
  <c r="P118" i="58"/>
  <c r="O118" i="58"/>
  <c r="N118" i="58"/>
  <c r="R117" i="58"/>
  <c r="Q117" i="58"/>
  <c r="P117" i="58"/>
  <c r="O117" i="58"/>
  <c r="N117" i="58"/>
  <c r="R116" i="58"/>
  <c r="Q116" i="58"/>
  <c r="P116" i="58"/>
  <c r="O116" i="58"/>
  <c r="N116" i="58"/>
  <c r="R115" i="58"/>
  <c r="Q115" i="58"/>
  <c r="P115" i="58"/>
  <c r="O115" i="58"/>
  <c r="N115" i="58"/>
  <c r="R114" i="58"/>
  <c r="Q114" i="58"/>
  <c r="P114" i="58"/>
  <c r="O114" i="58"/>
  <c r="N114" i="58"/>
  <c r="R113" i="58"/>
  <c r="Q113" i="58"/>
  <c r="P113" i="58"/>
  <c r="O113" i="58"/>
  <c r="N113" i="58"/>
  <c r="R112" i="58"/>
  <c r="Q112" i="58"/>
  <c r="P112" i="58"/>
  <c r="O112" i="58"/>
  <c r="N112" i="58"/>
  <c r="R111" i="58"/>
  <c r="Q111" i="58"/>
  <c r="P111" i="58"/>
  <c r="O111" i="58"/>
  <c r="N111" i="58"/>
  <c r="R110" i="58"/>
  <c r="Q110" i="58"/>
  <c r="P110" i="58"/>
  <c r="O110" i="58"/>
  <c r="N110" i="58"/>
  <c r="R109" i="58"/>
  <c r="Q109" i="58"/>
  <c r="P109" i="58"/>
  <c r="O109" i="58"/>
  <c r="N109" i="58"/>
  <c r="R108" i="58"/>
  <c r="Q108" i="58"/>
  <c r="P108" i="58"/>
  <c r="O108" i="58"/>
  <c r="N108" i="58"/>
  <c r="R107" i="58"/>
  <c r="Q107" i="58"/>
  <c r="P107" i="58"/>
  <c r="O107" i="58"/>
  <c r="N107" i="58"/>
  <c r="R106" i="58"/>
  <c r="Q106" i="58"/>
  <c r="P106" i="58"/>
  <c r="O106" i="58"/>
  <c r="N106" i="58"/>
  <c r="R105" i="58"/>
  <c r="Q105" i="58"/>
  <c r="P105" i="58"/>
  <c r="O105" i="58"/>
  <c r="N105" i="58"/>
  <c r="R104" i="58"/>
  <c r="Q104" i="58"/>
  <c r="P104" i="58"/>
  <c r="O104" i="58"/>
  <c r="N104" i="58"/>
  <c r="R103" i="58"/>
  <c r="Q103" i="58"/>
  <c r="P103" i="58"/>
  <c r="O103" i="58"/>
  <c r="N103" i="58"/>
  <c r="R102" i="58"/>
  <c r="Q102" i="58"/>
  <c r="P102" i="58"/>
  <c r="O102" i="58"/>
  <c r="N102" i="58"/>
  <c r="R101" i="58"/>
  <c r="Q101" i="58"/>
  <c r="P101" i="58"/>
  <c r="O101" i="58"/>
  <c r="N101" i="58"/>
  <c r="R100" i="58"/>
  <c r="Q100" i="58"/>
  <c r="P100" i="58"/>
  <c r="O100" i="58"/>
  <c r="N100" i="58"/>
  <c r="R99" i="58"/>
  <c r="Q99" i="58"/>
  <c r="P99" i="58"/>
  <c r="O99" i="58"/>
  <c r="N99" i="58"/>
  <c r="R98" i="58"/>
  <c r="Q98" i="58"/>
  <c r="P98" i="58"/>
  <c r="O98" i="58"/>
  <c r="N98" i="58"/>
  <c r="R97" i="58"/>
  <c r="Q97" i="58"/>
  <c r="P97" i="58"/>
  <c r="O97" i="58"/>
  <c r="N97" i="58"/>
  <c r="R96" i="58"/>
  <c r="Q96" i="58"/>
  <c r="P96" i="58"/>
  <c r="O96" i="58"/>
  <c r="N96" i="58"/>
  <c r="R95" i="58"/>
  <c r="Q95" i="58"/>
  <c r="P95" i="58"/>
  <c r="O95" i="58"/>
  <c r="N95" i="58"/>
  <c r="R94" i="58"/>
  <c r="Q94" i="58"/>
  <c r="P94" i="58"/>
  <c r="O94" i="58"/>
  <c r="N94" i="58"/>
  <c r="R93" i="58"/>
  <c r="Q93" i="58"/>
  <c r="P93" i="58"/>
  <c r="O93" i="58"/>
  <c r="N93" i="58"/>
  <c r="R92" i="58"/>
  <c r="Q92" i="58"/>
  <c r="P92" i="58"/>
  <c r="O92" i="58"/>
  <c r="N92" i="58"/>
  <c r="R91" i="58"/>
  <c r="Q91" i="58"/>
  <c r="P91" i="58"/>
  <c r="O91" i="58"/>
  <c r="N91" i="58"/>
  <c r="R90" i="58"/>
  <c r="Q90" i="58"/>
  <c r="P90" i="58"/>
  <c r="O90" i="58"/>
  <c r="N90" i="58"/>
  <c r="R89" i="58"/>
  <c r="Q89" i="58"/>
  <c r="P89" i="58"/>
  <c r="O89" i="58"/>
  <c r="N89" i="58"/>
  <c r="R88" i="58"/>
  <c r="Q88" i="58"/>
  <c r="P88" i="58"/>
  <c r="O88" i="58"/>
  <c r="N88" i="58"/>
  <c r="R87" i="58"/>
  <c r="Q87" i="58"/>
  <c r="P87" i="58"/>
  <c r="O87" i="58"/>
  <c r="N87" i="58"/>
  <c r="R86" i="58"/>
  <c r="Q86" i="58"/>
  <c r="P86" i="58"/>
  <c r="O86" i="58"/>
  <c r="N86" i="58"/>
  <c r="R85" i="58"/>
  <c r="Q85" i="58"/>
  <c r="P85" i="58"/>
  <c r="O85" i="58"/>
  <c r="N85" i="58"/>
  <c r="R84" i="58"/>
  <c r="Q84" i="58"/>
  <c r="P84" i="58"/>
  <c r="O84" i="58"/>
  <c r="N84" i="58"/>
  <c r="R83" i="58"/>
  <c r="Q83" i="58"/>
  <c r="P83" i="58"/>
  <c r="O83" i="58"/>
  <c r="N83" i="58"/>
  <c r="R82" i="58"/>
  <c r="Q82" i="58"/>
  <c r="P82" i="58"/>
  <c r="O82" i="58"/>
  <c r="N82" i="58"/>
  <c r="R81" i="58"/>
  <c r="Q81" i="58"/>
  <c r="P81" i="58"/>
  <c r="O81" i="58"/>
  <c r="N81" i="58"/>
  <c r="R80" i="58"/>
  <c r="Q80" i="58"/>
  <c r="P80" i="58"/>
  <c r="O80" i="58"/>
  <c r="N80" i="58"/>
  <c r="R79" i="58"/>
  <c r="Q79" i="58"/>
  <c r="P79" i="58"/>
  <c r="O79" i="58"/>
  <c r="N79" i="58"/>
  <c r="R78" i="58"/>
  <c r="Q78" i="58"/>
  <c r="P78" i="58"/>
  <c r="O78" i="58"/>
  <c r="N78" i="58"/>
  <c r="R77" i="58"/>
  <c r="Q77" i="58"/>
  <c r="P77" i="58"/>
  <c r="O77" i="58"/>
  <c r="N77" i="58"/>
  <c r="R76" i="58"/>
  <c r="Q76" i="58"/>
  <c r="P76" i="58"/>
  <c r="O76" i="58"/>
  <c r="N76" i="58"/>
  <c r="R75" i="58"/>
  <c r="Q75" i="58"/>
  <c r="P75" i="58"/>
  <c r="O75" i="58"/>
  <c r="N75" i="58"/>
  <c r="R74" i="58"/>
  <c r="Q74" i="58"/>
  <c r="P74" i="58"/>
  <c r="O74" i="58"/>
  <c r="N74" i="58"/>
  <c r="R73" i="58"/>
  <c r="Q73" i="58"/>
  <c r="P73" i="58"/>
  <c r="O73" i="58"/>
  <c r="N73" i="58"/>
  <c r="R72" i="58"/>
  <c r="Q72" i="58"/>
  <c r="P72" i="58"/>
  <c r="O72" i="58"/>
  <c r="N72" i="58"/>
  <c r="R71" i="58"/>
  <c r="Q71" i="58"/>
  <c r="P71" i="58"/>
  <c r="O71" i="58"/>
  <c r="N71" i="58"/>
  <c r="R70" i="58"/>
  <c r="Q70" i="58"/>
  <c r="P70" i="58"/>
  <c r="O70" i="58"/>
  <c r="N70" i="58"/>
  <c r="R69" i="58"/>
  <c r="Q69" i="58"/>
  <c r="P69" i="58"/>
  <c r="O69" i="58"/>
  <c r="N69" i="58"/>
  <c r="R68" i="58"/>
  <c r="Q68" i="58"/>
  <c r="P68" i="58"/>
  <c r="O68" i="58"/>
  <c r="N68" i="58"/>
  <c r="R67" i="58"/>
  <c r="Q67" i="58"/>
  <c r="P67" i="58"/>
  <c r="O67" i="58"/>
  <c r="N67" i="58"/>
  <c r="R66" i="58"/>
  <c r="Q66" i="58"/>
  <c r="P66" i="58"/>
  <c r="O66" i="58"/>
  <c r="N66" i="58"/>
  <c r="R65" i="58"/>
  <c r="Q65" i="58"/>
  <c r="P65" i="58"/>
  <c r="O65" i="58"/>
  <c r="N65" i="58"/>
  <c r="R64" i="58"/>
  <c r="Q64" i="58"/>
  <c r="P64" i="58"/>
  <c r="O64" i="58"/>
  <c r="N64" i="58"/>
  <c r="R63" i="58"/>
  <c r="Q63" i="58"/>
  <c r="P63" i="58"/>
  <c r="O63" i="58"/>
  <c r="N63" i="58"/>
  <c r="R62" i="58"/>
  <c r="Q62" i="58"/>
  <c r="P62" i="58"/>
  <c r="O62" i="58"/>
  <c r="N62" i="58"/>
  <c r="R61" i="58"/>
  <c r="Q61" i="58"/>
  <c r="P61" i="58"/>
  <c r="O61" i="58"/>
  <c r="N61" i="58"/>
  <c r="R60" i="58"/>
  <c r="Q60" i="58"/>
  <c r="P60" i="58"/>
  <c r="O60" i="58"/>
  <c r="N60" i="58"/>
  <c r="R59" i="58"/>
  <c r="Q59" i="58"/>
  <c r="P59" i="58"/>
  <c r="O59" i="58"/>
  <c r="N59" i="58"/>
  <c r="R58" i="58"/>
  <c r="Q58" i="58"/>
  <c r="P58" i="58"/>
  <c r="O58" i="58"/>
  <c r="N58" i="58"/>
  <c r="R57" i="58"/>
  <c r="Q57" i="58"/>
  <c r="P57" i="58"/>
  <c r="O57" i="58"/>
  <c r="N57" i="58"/>
  <c r="R56" i="58"/>
  <c r="Q56" i="58"/>
  <c r="P56" i="58"/>
  <c r="O56" i="58"/>
  <c r="N56" i="58"/>
  <c r="R55" i="58"/>
  <c r="Q55" i="58"/>
  <c r="P55" i="58"/>
  <c r="O55" i="58"/>
  <c r="N55" i="58"/>
  <c r="R54" i="58"/>
  <c r="Q54" i="58"/>
  <c r="P54" i="58"/>
  <c r="O54" i="58"/>
  <c r="N54" i="58"/>
  <c r="R53" i="58"/>
  <c r="Q53" i="58"/>
  <c r="P53" i="58"/>
  <c r="O53" i="58"/>
  <c r="N53" i="58"/>
  <c r="R52" i="58"/>
  <c r="Q52" i="58"/>
  <c r="P52" i="58"/>
  <c r="O52" i="58"/>
  <c r="N52" i="58"/>
  <c r="R51" i="58"/>
  <c r="Q51" i="58"/>
  <c r="P51" i="58"/>
  <c r="O51" i="58"/>
  <c r="N51" i="58"/>
  <c r="R50" i="58"/>
  <c r="Q50" i="58"/>
  <c r="P50" i="58"/>
  <c r="O50" i="58"/>
  <c r="N50" i="58"/>
  <c r="R49" i="58"/>
  <c r="Q49" i="58"/>
  <c r="P49" i="58"/>
  <c r="O49" i="58"/>
  <c r="N49" i="58"/>
  <c r="R48" i="58"/>
  <c r="Q48" i="58"/>
  <c r="P48" i="58"/>
  <c r="O48" i="58"/>
  <c r="N48" i="58"/>
  <c r="R47" i="58"/>
  <c r="Q47" i="58"/>
  <c r="P47" i="58"/>
  <c r="O47" i="58"/>
  <c r="N47" i="58"/>
  <c r="R46" i="58"/>
  <c r="Q46" i="58"/>
  <c r="P46" i="58"/>
  <c r="O46" i="58"/>
  <c r="N46" i="58"/>
  <c r="R45" i="58"/>
  <c r="Q45" i="58"/>
  <c r="P45" i="58"/>
  <c r="O45" i="58"/>
  <c r="N45" i="58"/>
  <c r="R44" i="58"/>
  <c r="Q44" i="58"/>
  <c r="P44" i="58"/>
  <c r="O44" i="58"/>
  <c r="N44" i="58"/>
  <c r="R43" i="58"/>
  <c r="Q43" i="58"/>
  <c r="P43" i="58"/>
  <c r="O43" i="58"/>
  <c r="N43" i="58"/>
  <c r="R42" i="58"/>
  <c r="Q42" i="58"/>
  <c r="P42" i="58"/>
  <c r="O42" i="58"/>
  <c r="N42" i="58"/>
  <c r="R41" i="58"/>
  <c r="Q41" i="58"/>
  <c r="P41" i="58"/>
  <c r="O41" i="58"/>
  <c r="N41" i="58"/>
  <c r="R40" i="58"/>
  <c r="Q40" i="58"/>
  <c r="P40" i="58"/>
  <c r="O40" i="58"/>
  <c r="N40" i="58"/>
  <c r="R39" i="58"/>
  <c r="Q39" i="58"/>
  <c r="P39" i="58"/>
  <c r="O39" i="58"/>
  <c r="N39" i="58"/>
  <c r="R38" i="58"/>
  <c r="Q38" i="58"/>
  <c r="P38" i="58"/>
  <c r="O38" i="58"/>
  <c r="N38" i="58"/>
  <c r="R37" i="58"/>
  <c r="Q37" i="58"/>
  <c r="P37" i="58"/>
  <c r="O37" i="58"/>
  <c r="N37" i="58"/>
  <c r="R36" i="58"/>
  <c r="Q36" i="58"/>
  <c r="P36" i="58"/>
  <c r="O36" i="58"/>
  <c r="N36" i="58"/>
  <c r="R35" i="58"/>
  <c r="Q35" i="58"/>
  <c r="P35" i="58"/>
  <c r="O35" i="58"/>
  <c r="N35" i="58"/>
  <c r="R34" i="58"/>
  <c r="Q34" i="58"/>
  <c r="P34" i="58"/>
  <c r="O34" i="58"/>
  <c r="N34" i="58"/>
  <c r="R33" i="58"/>
  <c r="Q33" i="58"/>
  <c r="P33" i="58"/>
  <c r="O33" i="58"/>
  <c r="N33" i="58"/>
  <c r="R32" i="58"/>
  <c r="Q32" i="58"/>
  <c r="P32" i="58"/>
  <c r="O32" i="58"/>
  <c r="N32" i="58"/>
  <c r="R31" i="58"/>
  <c r="Q31" i="58"/>
  <c r="P31" i="58"/>
  <c r="O31" i="58"/>
  <c r="N31" i="58"/>
  <c r="R30" i="58"/>
  <c r="Q30" i="58"/>
  <c r="P30" i="58"/>
  <c r="O30" i="58"/>
  <c r="N30" i="58"/>
  <c r="R29" i="58"/>
  <c r="Q29" i="58"/>
  <c r="P29" i="58"/>
  <c r="O29" i="58"/>
  <c r="N29" i="58"/>
  <c r="R28" i="58"/>
  <c r="Q28" i="58"/>
  <c r="P28" i="58"/>
  <c r="O28" i="58"/>
  <c r="N28" i="58"/>
  <c r="R27" i="58"/>
  <c r="Q27" i="58"/>
  <c r="P27" i="58"/>
  <c r="O27" i="58"/>
  <c r="N27" i="58"/>
  <c r="R26" i="58"/>
  <c r="Q26" i="58"/>
  <c r="P26" i="58"/>
  <c r="O26" i="58"/>
  <c r="N26" i="58"/>
  <c r="R25" i="58"/>
  <c r="Q25" i="58"/>
  <c r="P25" i="58"/>
  <c r="O25" i="58"/>
  <c r="N25" i="58"/>
  <c r="R24" i="58"/>
  <c r="Q24" i="58"/>
  <c r="P24" i="58"/>
  <c r="O24" i="58"/>
  <c r="N24" i="58"/>
  <c r="R23" i="58"/>
  <c r="Q23" i="58"/>
  <c r="P23" i="58"/>
  <c r="O23" i="58"/>
  <c r="N23" i="58"/>
  <c r="R22" i="58"/>
  <c r="Q22" i="58"/>
  <c r="P22" i="58"/>
  <c r="O22" i="58"/>
  <c r="N22" i="58"/>
  <c r="R21" i="58"/>
  <c r="Q21" i="58"/>
  <c r="P21" i="58"/>
  <c r="O21" i="58"/>
  <c r="N21" i="58"/>
  <c r="R20" i="58"/>
  <c r="Q20" i="58"/>
  <c r="P20" i="58"/>
  <c r="O20" i="58"/>
  <c r="N20" i="58"/>
  <c r="R19" i="58"/>
  <c r="Q19" i="58"/>
  <c r="P19" i="58"/>
  <c r="O19" i="58"/>
  <c r="N19" i="58"/>
  <c r="R18" i="58"/>
  <c r="Q18" i="58"/>
  <c r="P18" i="58"/>
  <c r="O18" i="58"/>
  <c r="N18" i="58"/>
  <c r="R17" i="58"/>
  <c r="Q17" i="58"/>
  <c r="P17" i="58"/>
  <c r="O17" i="58"/>
  <c r="N17" i="58"/>
  <c r="R16" i="58"/>
  <c r="Q16" i="58"/>
  <c r="P16" i="58"/>
  <c r="O16" i="58"/>
  <c r="N16" i="58"/>
  <c r="R15" i="58"/>
  <c r="Q15" i="58"/>
  <c r="P15" i="58"/>
  <c r="O15" i="58"/>
  <c r="N15" i="58"/>
  <c r="R14" i="58"/>
  <c r="H148" i="58" s="1"/>
  <c r="H149" i="58" s="1"/>
  <c r="S162" i="58" s="1"/>
  <c r="Q14" i="58"/>
  <c r="G148" i="58" s="1"/>
  <c r="G149" i="58" s="1"/>
  <c r="S161" i="58" s="1"/>
  <c r="P14" i="58"/>
  <c r="F148" i="58" s="1"/>
  <c r="F149" i="58" s="1"/>
  <c r="S160" i="58" s="1"/>
  <c r="O14" i="58"/>
  <c r="E148" i="58" s="1"/>
  <c r="E149" i="58" s="1"/>
  <c r="S159" i="58" s="1"/>
  <c r="N14" i="58"/>
  <c r="D148" i="58" s="1"/>
  <c r="D149" i="58" s="1"/>
  <c r="S158" i="58" s="1"/>
  <c r="D171" i="58" l="1"/>
  <c r="P171" i="58"/>
  <c r="E171" i="58"/>
  <c r="D166" i="58"/>
  <c r="H166" i="58"/>
  <c r="H171" i="58" s="1"/>
  <c r="L166" i="58"/>
  <c r="L171" i="58" s="1"/>
  <c r="P166" i="58"/>
  <c r="G171" i="58"/>
  <c r="K171" i="58"/>
  <c r="O171" i="58"/>
  <c r="E166" i="58"/>
  <c r="I166" i="58"/>
  <c r="I171" i="58" s="1"/>
  <c r="M166" i="58"/>
  <c r="Q166" i="58"/>
  <c r="F166" i="58"/>
  <c r="F171" i="58" s="1"/>
  <c r="J166" i="58"/>
  <c r="N166" i="58"/>
  <c r="R166" i="58"/>
  <c r="R59" i="55" l="1"/>
  <c r="R62" i="55" s="1"/>
  <c r="Q59" i="55"/>
  <c r="Q62" i="55" s="1"/>
  <c r="P59" i="55"/>
  <c r="P62" i="55" s="1"/>
  <c r="O59" i="55"/>
  <c r="O62" i="55" s="1"/>
  <c r="N59" i="55"/>
  <c r="N62" i="55" s="1"/>
  <c r="M59" i="55"/>
  <c r="M62" i="55" s="1"/>
  <c r="L59" i="55"/>
  <c r="L62" i="55" s="1"/>
  <c r="K59" i="55"/>
  <c r="K62" i="55" s="1"/>
  <c r="J59" i="55"/>
  <c r="J62" i="55" s="1"/>
  <c r="I59" i="55"/>
  <c r="I62" i="55" s="1"/>
  <c r="H59" i="55"/>
  <c r="H62" i="55" s="1"/>
  <c r="G59" i="55"/>
  <c r="G62" i="55" s="1"/>
  <c r="F59" i="55"/>
  <c r="F62" i="55" s="1"/>
  <c r="E59" i="55"/>
  <c r="E62" i="55" s="1"/>
  <c r="D59" i="55"/>
  <c r="D62" i="55" s="1"/>
  <c r="R58" i="55"/>
  <c r="R61" i="55" s="1"/>
  <c r="Q58" i="55"/>
  <c r="Q61" i="55" s="1"/>
  <c r="P58" i="55"/>
  <c r="O58" i="55"/>
  <c r="O61" i="55" s="1"/>
  <c r="N58" i="55"/>
  <c r="N61" i="55" s="1"/>
  <c r="M58" i="55"/>
  <c r="M61" i="55" s="1"/>
  <c r="L58" i="55"/>
  <c r="L61" i="55" s="1"/>
  <c r="K58" i="55"/>
  <c r="K61" i="55" s="1"/>
  <c r="J58" i="55"/>
  <c r="J61" i="55" s="1"/>
  <c r="I58" i="55"/>
  <c r="I61" i="55" s="1"/>
  <c r="H58" i="55"/>
  <c r="H61" i="55" s="1"/>
  <c r="G58" i="55"/>
  <c r="G61" i="55" s="1"/>
  <c r="F58" i="55"/>
  <c r="F61" i="55" s="1"/>
  <c r="E58" i="55"/>
  <c r="E61" i="55" s="1"/>
  <c r="D58" i="55"/>
  <c r="D61" i="55" s="1"/>
  <c r="R57" i="55"/>
  <c r="R65" i="55" s="1"/>
  <c r="Q57" i="55"/>
  <c r="Q65" i="55" s="1"/>
  <c r="P57" i="55"/>
  <c r="O57" i="55"/>
  <c r="O60" i="55" s="1"/>
  <c r="N57" i="55"/>
  <c r="N65" i="55" s="1"/>
  <c r="M57" i="55"/>
  <c r="M65" i="55" s="1"/>
  <c r="L57" i="55"/>
  <c r="L65" i="55" s="1"/>
  <c r="K57" i="55"/>
  <c r="K60" i="55" s="1"/>
  <c r="J57" i="55"/>
  <c r="I57" i="55"/>
  <c r="H57" i="55"/>
  <c r="H65" i="55" s="1"/>
  <c r="G57" i="55"/>
  <c r="G60" i="55" s="1"/>
  <c r="F57" i="55"/>
  <c r="F65" i="55" s="1"/>
  <c r="E57" i="55"/>
  <c r="E65" i="55" s="1"/>
  <c r="D57" i="55"/>
  <c r="D65" i="55" s="1"/>
  <c r="F42" i="55"/>
  <c r="F43" i="55" s="1"/>
  <c r="S54" i="55" s="1"/>
  <c r="H42" i="55"/>
  <c r="H43" i="55" s="1"/>
  <c r="S56" i="55" s="1"/>
  <c r="G42" i="55"/>
  <c r="G43" i="55" s="1"/>
  <c r="S55" i="55" s="1"/>
  <c r="E42" i="55"/>
  <c r="E43" i="55" s="1"/>
  <c r="S53" i="55" s="1"/>
  <c r="D42" i="55"/>
  <c r="D43" i="55" s="1"/>
  <c r="S52" i="55" s="1"/>
  <c r="P61" i="55" l="1"/>
  <c r="D60" i="55"/>
  <c r="H60" i="55"/>
  <c r="L60" i="55"/>
  <c r="P60" i="55"/>
  <c r="P65" i="55" s="1"/>
  <c r="G65" i="55"/>
  <c r="K65" i="55"/>
  <c r="O65" i="55"/>
  <c r="E60" i="55"/>
  <c r="I60" i="55"/>
  <c r="I65" i="55" s="1"/>
  <c r="M60" i="55"/>
  <c r="Q60" i="55"/>
  <c r="F60" i="55"/>
  <c r="J60" i="55"/>
  <c r="J65" i="55" s="1"/>
  <c r="N60" i="55"/>
  <c r="R60" i="55"/>
  <c r="R50" i="54" l="1"/>
  <c r="N50" i="54"/>
  <c r="J50" i="54"/>
  <c r="F50" i="54"/>
  <c r="M49" i="54"/>
  <c r="I49" i="54"/>
  <c r="L48" i="54"/>
  <c r="H48" i="54"/>
  <c r="R47" i="54"/>
  <c r="Q47" i="54"/>
  <c r="Q50" i="54" s="1"/>
  <c r="P47" i="54"/>
  <c r="O47" i="54"/>
  <c r="O50" i="54" s="1"/>
  <c r="N47" i="54"/>
  <c r="M47" i="54"/>
  <c r="M50" i="54" s="1"/>
  <c r="L47" i="54"/>
  <c r="L50" i="54" s="1"/>
  <c r="K47" i="54"/>
  <c r="K53" i="54" s="1"/>
  <c r="J47" i="54"/>
  <c r="I47" i="54"/>
  <c r="I50" i="54" s="1"/>
  <c r="H47" i="54"/>
  <c r="G47" i="54"/>
  <c r="G50" i="54" s="1"/>
  <c r="F47" i="54"/>
  <c r="E47" i="54"/>
  <c r="E50" i="54" s="1"/>
  <c r="D47" i="54"/>
  <c r="D50" i="54" s="1"/>
  <c r="R46" i="54"/>
  <c r="R49" i="54" s="1"/>
  <c r="Q46" i="54"/>
  <c r="P46" i="54"/>
  <c r="P49" i="54" s="1"/>
  <c r="O46" i="54"/>
  <c r="O49" i="54" s="1"/>
  <c r="N46" i="54"/>
  <c r="N49" i="54" s="1"/>
  <c r="M46" i="54"/>
  <c r="L46" i="54"/>
  <c r="L49" i="54" s="1"/>
  <c r="K46" i="54"/>
  <c r="K49" i="54" s="1"/>
  <c r="J46" i="54"/>
  <c r="J49" i="54" s="1"/>
  <c r="I46" i="54"/>
  <c r="H46" i="54"/>
  <c r="G46" i="54"/>
  <c r="G49" i="54" s="1"/>
  <c r="F46" i="54"/>
  <c r="F49" i="54" s="1"/>
  <c r="E46" i="54"/>
  <c r="D46" i="54"/>
  <c r="D49" i="54" s="1"/>
  <c r="R45" i="54"/>
  <c r="R53" i="54" s="1"/>
  <c r="Q45" i="54"/>
  <c r="Q48" i="54" s="1"/>
  <c r="P45" i="54"/>
  <c r="O45" i="54"/>
  <c r="O48" i="54" s="1"/>
  <c r="N45" i="54"/>
  <c r="M45" i="54"/>
  <c r="M53" i="54" s="1"/>
  <c r="L45" i="54"/>
  <c r="K45" i="54"/>
  <c r="K48" i="54" s="1"/>
  <c r="J45" i="54"/>
  <c r="J53" i="54" s="1"/>
  <c r="I45" i="54"/>
  <c r="I48" i="54" s="1"/>
  <c r="H45" i="54"/>
  <c r="G45" i="54"/>
  <c r="G48" i="54" s="1"/>
  <c r="F45" i="54"/>
  <c r="F53" i="54" s="1"/>
  <c r="E45" i="54"/>
  <c r="D45" i="54"/>
  <c r="R24" i="54"/>
  <c r="Q24" i="54"/>
  <c r="P24" i="54"/>
  <c r="O24" i="54"/>
  <c r="N24" i="54"/>
  <c r="R23" i="54"/>
  <c r="Q23" i="54"/>
  <c r="P23" i="54"/>
  <c r="O23" i="54"/>
  <c r="N23" i="54"/>
  <c r="R22" i="54"/>
  <c r="Q22" i="54"/>
  <c r="P22" i="54"/>
  <c r="O22" i="54"/>
  <c r="N22" i="54"/>
  <c r="R21" i="54"/>
  <c r="Q21" i="54"/>
  <c r="P21" i="54"/>
  <c r="O21" i="54"/>
  <c r="N21" i="54"/>
  <c r="R20" i="54"/>
  <c r="Q20" i="54"/>
  <c r="P20" i="54"/>
  <c r="O20" i="54"/>
  <c r="N20" i="54"/>
  <c r="R19" i="54"/>
  <c r="Q19" i="54"/>
  <c r="P19" i="54"/>
  <c r="O19" i="54"/>
  <c r="N19" i="54"/>
  <c r="R18" i="54"/>
  <c r="Q18" i="54"/>
  <c r="P18" i="54"/>
  <c r="O18" i="54"/>
  <c r="N18" i="54"/>
  <c r="R17" i="54"/>
  <c r="H30" i="54" s="1"/>
  <c r="H31" i="54" s="1"/>
  <c r="S44" i="54" s="1"/>
  <c r="Q17" i="54"/>
  <c r="P17" i="54"/>
  <c r="O17" i="54"/>
  <c r="N17" i="54"/>
  <c r="D30" i="54" s="1"/>
  <c r="D31" i="54" s="1"/>
  <c r="S40" i="54" s="1"/>
  <c r="R16" i="54"/>
  <c r="Q16" i="54"/>
  <c r="P16" i="54"/>
  <c r="O16" i="54"/>
  <c r="E30" i="54" s="1"/>
  <c r="E31" i="54" s="1"/>
  <c r="S41" i="54" s="1"/>
  <c r="N16" i="54"/>
  <c r="R15" i="54"/>
  <c r="Q15" i="54"/>
  <c r="P15" i="54"/>
  <c r="F30" i="54" s="1"/>
  <c r="F31" i="54" s="1"/>
  <c r="S42" i="54" s="1"/>
  <c r="O15" i="54"/>
  <c r="N15" i="54"/>
  <c r="R14" i="54"/>
  <c r="Q14" i="54"/>
  <c r="G30" i="54" s="1"/>
  <c r="G31" i="54" s="1"/>
  <c r="S43" i="54" s="1"/>
  <c r="P14" i="54"/>
  <c r="O14" i="54"/>
  <c r="N14" i="54"/>
  <c r="H49" i="54" l="1"/>
  <c r="E49" i="54"/>
  <c r="Q49" i="54"/>
  <c r="P48" i="54"/>
  <c r="P53" i="54" s="1"/>
  <c r="D48" i="54"/>
  <c r="O53" i="54"/>
  <c r="E48" i="54"/>
  <c r="E53" i="54" s="1"/>
  <c r="M48" i="54"/>
  <c r="K50" i="54"/>
  <c r="D53" i="54"/>
  <c r="L53" i="54"/>
  <c r="F48" i="54"/>
  <c r="J48" i="54"/>
  <c r="N48" i="54"/>
  <c r="N53" i="54" s="1"/>
  <c r="R48" i="54"/>
  <c r="H50" i="54"/>
  <c r="H53" i="54" s="1"/>
  <c r="P50" i="54"/>
  <c r="I53" i="54"/>
  <c r="Q53" i="54"/>
  <c r="G53" i="54"/>
  <c r="R142" i="53" l="1"/>
  <c r="Q141" i="53"/>
  <c r="M141" i="53"/>
  <c r="P140" i="53"/>
  <c r="L140" i="53"/>
  <c r="H140" i="53"/>
  <c r="D140" i="53"/>
  <c r="R139" i="53"/>
  <c r="Q139" i="53"/>
  <c r="Q142" i="53" s="1"/>
  <c r="P139" i="53"/>
  <c r="P142" i="53" s="1"/>
  <c r="O139" i="53"/>
  <c r="N139" i="53"/>
  <c r="M139" i="53"/>
  <c r="L139" i="53"/>
  <c r="K139" i="53"/>
  <c r="K142" i="53" s="1"/>
  <c r="J139" i="53"/>
  <c r="I139" i="53"/>
  <c r="H139" i="53"/>
  <c r="G139" i="53"/>
  <c r="F139" i="53"/>
  <c r="E139" i="53"/>
  <c r="D139" i="53"/>
  <c r="R138" i="53"/>
  <c r="R141" i="53" s="1"/>
  <c r="Q138" i="53"/>
  <c r="P138" i="53"/>
  <c r="P141" i="53" s="1"/>
  <c r="O138" i="53"/>
  <c r="N138" i="53"/>
  <c r="N141" i="53" s="1"/>
  <c r="M138" i="53"/>
  <c r="L138" i="53"/>
  <c r="K138" i="53"/>
  <c r="K141" i="53" s="1"/>
  <c r="J138" i="53"/>
  <c r="J141" i="53" s="1"/>
  <c r="I138" i="53"/>
  <c r="H138" i="53"/>
  <c r="G138" i="53"/>
  <c r="G141" i="53" s="1"/>
  <c r="F138" i="53"/>
  <c r="E138" i="53"/>
  <c r="D138" i="53"/>
  <c r="R137" i="53"/>
  <c r="R145" i="53" s="1"/>
  <c r="Q137" i="53"/>
  <c r="Q140" i="53" s="1"/>
  <c r="P137" i="53"/>
  <c r="O137" i="53"/>
  <c r="O140" i="53" s="1"/>
  <c r="N137" i="53"/>
  <c r="M137" i="53"/>
  <c r="L137" i="53"/>
  <c r="K137" i="53"/>
  <c r="K140" i="53" s="1"/>
  <c r="J137" i="53"/>
  <c r="I137" i="53"/>
  <c r="I140" i="53" s="1"/>
  <c r="H137" i="53"/>
  <c r="G137" i="53"/>
  <c r="G140" i="53" s="1"/>
  <c r="F137" i="53"/>
  <c r="E137" i="53"/>
  <c r="D137" i="53"/>
  <c r="R116" i="53"/>
  <c r="Q116" i="53"/>
  <c r="P116" i="53"/>
  <c r="O116" i="53"/>
  <c r="N116" i="53"/>
  <c r="R115" i="53"/>
  <c r="Q115" i="53"/>
  <c r="P115" i="53"/>
  <c r="O115" i="53"/>
  <c r="N115" i="53"/>
  <c r="R114" i="53"/>
  <c r="Q114" i="53"/>
  <c r="P114" i="53"/>
  <c r="O114" i="53"/>
  <c r="N114" i="53"/>
  <c r="R113" i="53"/>
  <c r="Q113" i="53"/>
  <c r="P113" i="53"/>
  <c r="O113" i="53"/>
  <c r="N113" i="53"/>
  <c r="R112" i="53"/>
  <c r="Q112" i="53"/>
  <c r="P112" i="53"/>
  <c r="O112" i="53"/>
  <c r="N112" i="53"/>
  <c r="R111" i="53"/>
  <c r="Q111" i="53"/>
  <c r="P111" i="53"/>
  <c r="O111" i="53"/>
  <c r="N111" i="53"/>
  <c r="R110" i="53"/>
  <c r="Q110" i="53"/>
  <c r="P110" i="53"/>
  <c r="O110" i="53"/>
  <c r="N110" i="53"/>
  <c r="R109" i="53"/>
  <c r="Q109" i="53"/>
  <c r="P109" i="53"/>
  <c r="O109" i="53"/>
  <c r="N109" i="53"/>
  <c r="R108" i="53"/>
  <c r="Q108" i="53"/>
  <c r="P108" i="53"/>
  <c r="O108" i="53"/>
  <c r="N108" i="53"/>
  <c r="R107" i="53"/>
  <c r="Q107" i="53"/>
  <c r="P107" i="53"/>
  <c r="O107" i="53"/>
  <c r="N107" i="53"/>
  <c r="R106" i="53"/>
  <c r="Q106" i="53"/>
  <c r="P106" i="53"/>
  <c r="O106" i="53"/>
  <c r="N106" i="53"/>
  <c r="R105" i="53"/>
  <c r="Q105" i="53"/>
  <c r="P105" i="53"/>
  <c r="O105" i="53"/>
  <c r="N105" i="53"/>
  <c r="R104" i="53"/>
  <c r="Q104" i="53"/>
  <c r="P104" i="53"/>
  <c r="O104" i="53"/>
  <c r="N104" i="53"/>
  <c r="R103" i="53"/>
  <c r="Q103" i="53"/>
  <c r="P103" i="53"/>
  <c r="O103" i="53"/>
  <c r="N103" i="53"/>
  <c r="R102" i="53"/>
  <c r="Q102" i="53"/>
  <c r="P102" i="53"/>
  <c r="O102" i="53"/>
  <c r="N102" i="53"/>
  <c r="R101" i="53"/>
  <c r="Q101" i="53"/>
  <c r="P101" i="53"/>
  <c r="O101" i="53"/>
  <c r="N101" i="53"/>
  <c r="R100" i="53"/>
  <c r="Q100" i="53"/>
  <c r="P100" i="53"/>
  <c r="O100" i="53"/>
  <c r="N100" i="53"/>
  <c r="R99" i="53"/>
  <c r="Q99" i="53"/>
  <c r="P99" i="53"/>
  <c r="O99" i="53"/>
  <c r="N99" i="53"/>
  <c r="R98" i="53"/>
  <c r="Q98" i="53"/>
  <c r="P98" i="53"/>
  <c r="O98" i="53"/>
  <c r="N98" i="53"/>
  <c r="R97" i="53"/>
  <c r="Q97" i="53"/>
  <c r="P97" i="53"/>
  <c r="O97" i="53"/>
  <c r="N97" i="53"/>
  <c r="R96" i="53"/>
  <c r="Q96" i="53"/>
  <c r="P96" i="53"/>
  <c r="O96" i="53"/>
  <c r="N96" i="53"/>
  <c r="R95" i="53"/>
  <c r="Q95" i="53"/>
  <c r="P95" i="53"/>
  <c r="O95" i="53"/>
  <c r="N95" i="53"/>
  <c r="R94" i="53"/>
  <c r="Q94" i="53"/>
  <c r="P94" i="53"/>
  <c r="O94" i="53"/>
  <c r="N94" i="53"/>
  <c r="R93" i="53"/>
  <c r="Q93" i="53"/>
  <c r="P93" i="53"/>
  <c r="O93" i="53"/>
  <c r="N93" i="53"/>
  <c r="R92" i="53"/>
  <c r="Q92" i="53"/>
  <c r="P92" i="53"/>
  <c r="O92" i="53"/>
  <c r="N92" i="53"/>
  <c r="R91" i="53"/>
  <c r="Q91" i="53"/>
  <c r="P91" i="53"/>
  <c r="O91" i="53"/>
  <c r="N91" i="53"/>
  <c r="R90" i="53"/>
  <c r="Q90" i="53"/>
  <c r="P90" i="53"/>
  <c r="O90" i="53"/>
  <c r="N90" i="53"/>
  <c r="R89" i="53"/>
  <c r="Q89" i="53"/>
  <c r="P89" i="53"/>
  <c r="O89" i="53"/>
  <c r="N89" i="53"/>
  <c r="R88" i="53"/>
  <c r="Q88" i="53"/>
  <c r="P88" i="53"/>
  <c r="O88" i="53"/>
  <c r="N88" i="53"/>
  <c r="R87" i="53"/>
  <c r="Q87" i="53"/>
  <c r="P87" i="53"/>
  <c r="O87" i="53"/>
  <c r="N87" i="53"/>
  <c r="R86" i="53"/>
  <c r="Q86" i="53"/>
  <c r="P86" i="53"/>
  <c r="O86" i="53"/>
  <c r="N86" i="53"/>
  <c r="R85" i="53"/>
  <c r="Q85" i="53"/>
  <c r="P85" i="53"/>
  <c r="O85" i="53"/>
  <c r="N85" i="53"/>
  <c r="R84" i="53"/>
  <c r="Q84" i="53"/>
  <c r="P84" i="53"/>
  <c r="O84" i="53"/>
  <c r="N84" i="53"/>
  <c r="R83" i="53"/>
  <c r="Q83" i="53"/>
  <c r="P83" i="53"/>
  <c r="O83" i="53"/>
  <c r="N83" i="53"/>
  <c r="R82" i="53"/>
  <c r="Q82" i="53"/>
  <c r="P82" i="53"/>
  <c r="O82" i="53"/>
  <c r="N82" i="53"/>
  <c r="R81" i="53"/>
  <c r="Q81" i="53"/>
  <c r="P81" i="53"/>
  <c r="O81" i="53"/>
  <c r="N81" i="53"/>
  <c r="R80" i="53"/>
  <c r="Q80" i="53"/>
  <c r="P80" i="53"/>
  <c r="O80" i="53"/>
  <c r="N80" i="53"/>
  <c r="R79" i="53"/>
  <c r="Q79" i="53"/>
  <c r="P79" i="53"/>
  <c r="O79" i="53"/>
  <c r="N79" i="53"/>
  <c r="R78" i="53"/>
  <c r="Q78" i="53"/>
  <c r="P78" i="53"/>
  <c r="O78" i="53"/>
  <c r="N78" i="53"/>
  <c r="R77" i="53"/>
  <c r="Q77" i="53"/>
  <c r="P77" i="53"/>
  <c r="O77" i="53"/>
  <c r="N77" i="53"/>
  <c r="R76" i="53"/>
  <c r="Q76" i="53"/>
  <c r="P76" i="53"/>
  <c r="O76" i="53"/>
  <c r="N76" i="53"/>
  <c r="R75" i="53"/>
  <c r="Q75" i="53"/>
  <c r="P75" i="53"/>
  <c r="O75" i="53"/>
  <c r="N75" i="53"/>
  <c r="R74" i="53"/>
  <c r="Q74" i="53"/>
  <c r="P74" i="53"/>
  <c r="O74" i="53"/>
  <c r="N74" i="53"/>
  <c r="R73" i="53"/>
  <c r="Q73" i="53"/>
  <c r="P73" i="53"/>
  <c r="O73" i="53"/>
  <c r="N73" i="53"/>
  <c r="R72" i="53"/>
  <c r="Q72" i="53"/>
  <c r="P72" i="53"/>
  <c r="O72" i="53"/>
  <c r="N72" i="53"/>
  <c r="R71" i="53"/>
  <c r="Q71" i="53"/>
  <c r="P71" i="53"/>
  <c r="O71" i="53"/>
  <c r="N71" i="53"/>
  <c r="R70" i="53"/>
  <c r="Q70" i="53"/>
  <c r="P70" i="53"/>
  <c r="O70" i="53"/>
  <c r="N70" i="53"/>
  <c r="R69" i="53"/>
  <c r="Q69" i="53"/>
  <c r="P69" i="53"/>
  <c r="O69" i="53"/>
  <c r="N69" i="53"/>
  <c r="R68" i="53"/>
  <c r="Q68" i="53"/>
  <c r="P68" i="53"/>
  <c r="O68" i="53"/>
  <c r="N68" i="53"/>
  <c r="R67" i="53"/>
  <c r="Q67" i="53"/>
  <c r="P67" i="53"/>
  <c r="O67" i="53"/>
  <c r="N67" i="53"/>
  <c r="R66" i="53"/>
  <c r="Q66" i="53"/>
  <c r="P66" i="53"/>
  <c r="O66" i="53"/>
  <c r="N66" i="53"/>
  <c r="R65" i="53"/>
  <c r="Q65" i="53"/>
  <c r="P65" i="53"/>
  <c r="O65" i="53"/>
  <c r="N65" i="53"/>
  <c r="R64" i="53"/>
  <c r="Q64" i="53"/>
  <c r="P64" i="53"/>
  <c r="O64" i="53"/>
  <c r="N64" i="53"/>
  <c r="R63" i="53"/>
  <c r="Q63" i="53"/>
  <c r="P63" i="53"/>
  <c r="O63" i="53"/>
  <c r="N63" i="53"/>
  <c r="R62" i="53"/>
  <c r="Q62" i="53"/>
  <c r="P62" i="53"/>
  <c r="O62" i="53"/>
  <c r="N62" i="53"/>
  <c r="R61" i="53"/>
  <c r="Q61" i="53"/>
  <c r="P61" i="53"/>
  <c r="O61" i="53"/>
  <c r="N61" i="53"/>
  <c r="R60" i="53"/>
  <c r="Q60" i="53"/>
  <c r="P60" i="53"/>
  <c r="O60" i="53"/>
  <c r="N60" i="53"/>
  <c r="R59" i="53"/>
  <c r="Q59" i="53"/>
  <c r="P59" i="53"/>
  <c r="O59" i="53"/>
  <c r="N59" i="53"/>
  <c r="R58" i="53"/>
  <c r="Q58" i="53"/>
  <c r="P58" i="53"/>
  <c r="O58" i="53"/>
  <c r="N58" i="53"/>
  <c r="R57" i="53"/>
  <c r="Q57" i="53"/>
  <c r="P57" i="53"/>
  <c r="O57" i="53"/>
  <c r="N57" i="53"/>
  <c r="R56" i="53"/>
  <c r="Q56" i="53"/>
  <c r="P56" i="53"/>
  <c r="O56" i="53"/>
  <c r="N56" i="53"/>
  <c r="R55" i="53"/>
  <c r="Q55" i="53"/>
  <c r="P55" i="53"/>
  <c r="O55" i="53"/>
  <c r="N55" i="53"/>
  <c r="R54" i="53"/>
  <c r="Q54" i="53"/>
  <c r="P54" i="53"/>
  <c r="O54" i="53"/>
  <c r="N54" i="53"/>
  <c r="R53" i="53"/>
  <c r="Q53" i="53"/>
  <c r="P53" i="53"/>
  <c r="O53" i="53"/>
  <c r="N53" i="53"/>
  <c r="R52" i="53"/>
  <c r="Q52" i="53"/>
  <c r="P52" i="53"/>
  <c r="O52" i="53"/>
  <c r="N52" i="53"/>
  <c r="R51" i="53"/>
  <c r="Q51" i="53"/>
  <c r="P51" i="53"/>
  <c r="O51" i="53"/>
  <c r="N51" i="53"/>
  <c r="R50" i="53"/>
  <c r="Q50" i="53"/>
  <c r="P50" i="53"/>
  <c r="O50" i="53"/>
  <c r="N50" i="53"/>
  <c r="R49" i="53"/>
  <c r="Q49" i="53"/>
  <c r="P49" i="53"/>
  <c r="O49" i="53"/>
  <c r="N49" i="53"/>
  <c r="R48" i="53"/>
  <c r="Q48" i="53"/>
  <c r="P48" i="53"/>
  <c r="O48" i="53"/>
  <c r="N48" i="53"/>
  <c r="R47" i="53"/>
  <c r="Q47" i="53"/>
  <c r="P47" i="53"/>
  <c r="O47" i="53"/>
  <c r="N47" i="53"/>
  <c r="R46" i="53"/>
  <c r="Q46" i="53"/>
  <c r="P46" i="53"/>
  <c r="O46" i="53"/>
  <c r="N46" i="53"/>
  <c r="R45" i="53"/>
  <c r="Q45" i="53"/>
  <c r="P45" i="53"/>
  <c r="O45" i="53"/>
  <c r="N45" i="53"/>
  <c r="R44" i="53"/>
  <c r="Q44" i="53"/>
  <c r="P44" i="53"/>
  <c r="O44" i="53"/>
  <c r="N44" i="53"/>
  <c r="R43" i="53"/>
  <c r="Q43" i="53"/>
  <c r="P43" i="53"/>
  <c r="O43" i="53"/>
  <c r="N43" i="53"/>
  <c r="R42" i="53"/>
  <c r="Q42" i="53"/>
  <c r="P42" i="53"/>
  <c r="O42" i="53"/>
  <c r="N42" i="53"/>
  <c r="R41" i="53"/>
  <c r="Q41" i="53"/>
  <c r="P41" i="53"/>
  <c r="O41" i="53"/>
  <c r="N41" i="53"/>
  <c r="R40" i="53"/>
  <c r="Q40" i="53"/>
  <c r="P40" i="53"/>
  <c r="O40" i="53"/>
  <c r="N40" i="53"/>
  <c r="R39" i="53"/>
  <c r="Q39" i="53"/>
  <c r="P39" i="53"/>
  <c r="O39" i="53"/>
  <c r="N39" i="53"/>
  <c r="R38" i="53"/>
  <c r="Q38" i="53"/>
  <c r="P38" i="53"/>
  <c r="O38" i="53"/>
  <c r="N38" i="53"/>
  <c r="R37" i="53"/>
  <c r="Q37" i="53"/>
  <c r="P37" i="53"/>
  <c r="O37" i="53"/>
  <c r="N37" i="53"/>
  <c r="R36" i="53"/>
  <c r="Q36" i="53"/>
  <c r="P36" i="53"/>
  <c r="O36" i="53"/>
  <c r="N36" i="53"/>
  <c r="R35" i="53"/>
  <c r="Q35" i="53"/>
  <c r="P35" i="53"/>
  <c r="O35" i="53"/>
  <c r="N35" i="53"/>
  <c r="R34" i="53"/>
  <c r="Q34" i="53"/>
  <c r="P34" i="53"/>
  <c r="O34" i="53"/>
  <c r="N34" i="53"/>
  <c r="R33" i="53"/>
  <c r="Q33" i="53"/>
  <c r="P33" i="53"/>
  <c r="O33" i="53"/>
  <c r="N33" i="53"/>
  <c r="R32" i="53"/>
  <c r="Q32" i="53"/>
  <c r="P32" i="53"/>
  <c r="O32" i="53"/>
  <c r="N32" i="53"/>
  <c r="R31" i="53"/>
  <c r="Q31" i="53"/>
  <c r="P31" i="53"/>
  <c r="O31" i="53"/>
  <c r="N31" i="53"/>
  <c r="R30" i="53"/>
  <c r="Q30" i="53"/>
  <c r="P30" i="53"/>
  <c r="O30" i="53"/>
  <c r="N30" i="53"/>
  <c r="R29" i="53"/>
  <c r="Q29" i="53"/>
  <c r="P29" i="53"/>
  <c r="O29" i="53"/>
  <c r="N29" i="53"/>
  <c r="R28" i="53"/>
  <c r="Q28" i="53"/>
  <c r="P28" i="53"/>
  <c r="O28" i="53"/>
  <c r="N28" i="53"/>
  <c r="R27" i="53"/>
  <c r="Q27" i="53"/>
  <c r="P27" i="53"/>
  <c r="O27" i="53"/>
  <c r="N27" i="53"/>
  <c r="R26" i="53"/>
  <c r="Q26" i="53"/>
  <c r="P26" i="53"/>
  <c r="O26" i="53"/>
  <c r="N26" i="53"/>
  <c r="R25" i="53"/>
  <c r="Q25" i="53"/>
  <c r="P25" i="53"/>
  <c r="O25" i="53"/>
  <c r="N25" i="53"/>
  <c r="R24" i="53"/>
  <c r="Q24" i="53"/>
  <c r="P24" i="53"/>
  <c r="O24" i="53"/>
  <c r="N24" i="53"/>
  <c r="R23" i="53"/>
  <c r="Q23" i="53"/>
  <c r="P23" i="53"/>
  <c r="O23" i="53"/>
  <c r="N23" i="53"/>
  <c r="R22" i="53"/>
  <c r="Q22" i="53"/>
  <c r="P22" i="53"/>
  <c r="O22" i="53"/>
  <c r="N22" i="53"/>
  <c r="R21" i="53"/>
  <c r="Q21" i="53"/>
  <c r="P21" i="53"/>
  <c r="O21" i="53"/>
  <c r="N21" i="53"/>
  <c r="R20" i="53"/>
  <c r="Q20" i="53"/>
  <c r="P20" i="53"/>
  <c r="O20" i="53"/>
  <c r="N20" i="53"/>
  <c r="R19" i="53"/>
  <c r="Q19" i="53"/>
  <c r="P19" i="53"/>
  <c r="O19" i="53"/>
  <c r="N19" i="53"/>
  <c r="R18" i="53"/>
  <c r="Q18" i="53"/>
  <c r="P18" i="53"/>
  <c r="O18" i="53"/>
  <c r="N18" i="53"/>
  <c r="R17" i="53"/>
  <c r="H122" i="53" s="1"/>
  <c r="H123" i="53" s="1"/>
  <c r="S136" i="53" s="1"/>
  <c r="J142" i="53" s="1"/>
  <c r="Q17" i="53"/>
  <c r="P17" i="53"/>
  <c r="O17" i="53"/>
  <c r="N17" i="53"/>
  <c r="D122" i="53" s="1"/>
  <c r="D123" i="53" s="1"/>
  <c r="S132" i="53" s="1"/>
  <c r="R16" i="53"/>
  <c r="Q16" i="53"/>
  <c r="P16" i="53"/>
  <c r="O16" i="53"/>
  <c r="E122" i="53" s="1"/>
  <c r="E123" i="53" s="1"/>
  <c r="S133" i="53" s="1"/>
  <c r="F142" i="53" s="1"/>
  <c r="N16" i="53"/>
  <c r="R15" i="53"/>
  <c r="Q15" i="53"/>
  <c r="P15" i="53"/>
  <c r="O15" i="53"/>
  <c r="N15" i="53"/>
  <c r="R14" i="53"/>
  <c r="Q14" i="53"/>
  <c r="G122" i="53" s="1"/>
  <c r="G123" i="53" s="1"/>
  <c r="S135" i="53" s="1"/>
  <c r="I141" i="53" s="1"/>
  <c r="P14" i="53"/>
  <c r="F122" i="53" s="1"/>
  <c r="F123" i="53" s="1"/>
  <c r="S134" i="53" s="1"/>
  <c r="O14" i="53"/>
  <c r="N14" i="53"/>
  <c r="E141" i="53" l="1"/>
  <c r="N142" i="53"/>
  <c r="F141" i="53"/>
  <c r="G142" i="53"/>
  <c r="O142" i="53"/>
  <c r="O141" i="53"/>
  <c r="D142" i="53"/>
  <c r="H142" i="53"/>
  <c r="D141" i="53"/>
  <c r="H141" i="53"/>
  <c r="H145" i="53" s="1"/>
  <c r="L141" i="53"/>
  <c r="L145" i="53" s="1"/>
  <c r="E142" i="53"/>
  <c r="I142" i="53"/>
  <c r="M142" i="53"/>
  <c r="K145" i="53"/>
  <c r="E140" i="53"/>
  <c r="E145" i="53" s="1"/>
  <c r="M140" i="53"/>
  <c r="M145" i="53" s="1"/>
  <c r="D145" i="53"/>
  <c r="P145" i="53"/>
  <c r="F140" i="53"/>
  <c r="F145" i="53" s="1"/>
  <c r="J140" i="53"/>
  <c r="J145" i="53" s="1"/>
  <c r="N140" i="53"/>
  <c r="N145" i="53" s="1"/>
  <c r="R140" i="53"/>
  <c r="L142" i="53"/>
  <c r="I145" i="53"/>
  <c r="Q145" i="53"/>
  <c r="G145" i="53"/>
  <c r="O145" i="53"/>
  <c r="R21" i="52" l="1"/>
  <c r="Q21" i="52"/>
  <c r="P21" i="52"/>
  <c r="O21" i="52"/>
  <c r="N21" i="52"/>
  <c r="R20" i="52"/>
  <c r="Q20" i="52"/>
  <c r="P20" i="52"/>
  <c r="O20" i="52"/>
  <c r="N20" i="52"/>
  <c r="R19" i="52"/>
  <c r="Q19" i="52"/>
  <c r="P19" i="52"/>
  <c r="O19" i="52"/>
  <c r="N19" i="52"/>
  <c r="R18" i="52"/>
  <c r="Q18" i="52"/>
  <c r="P18" i="52"/>
  <c r="O18" i="52"/>
  <c r="N18" i="52"/>
  <c r="R17" i="52"/>
  <c r="Q17" i="52"/>
  <c r="P17" i="52"/>
  <c r="O17" i="52"/>
  <c r="N17" i="52"/>
  <c r="R16" i="52"/>
  <c r="Q16" i="52"/>
  <c r="P16" i="52"/>
  <c r="O16" i="52"/>
  <c r="N16" i="52"/>
  <c r="R15" i="52"/>
  <c r="Q15" i="52"/>
  <c r="P15" i="52"/>
  <c r="O15" i="52"/>
  <c r="N15" i="52"/>
  <c r="R14" i="52"/>
  <c r="Q14" i="52"/>
  <c r="P14" i="52"/>
  <c r="O14" i="52"/>
  <c r="N14" i="52"/>
  <c r="R54" i="51" l="1"/>
  <c r="R57" i="51" s="1"/>
  <c r="Q54" i="51"/>
  <c r="Q57" i="51" s="1"/>
  <c r="P54" i="51"/>
  <c r="P57" i="51" s="1"/>
  <c r="O54" i="51"/>
  <c r="O57" i="51" s="1"/>
  <c r="N54" i="51"/>
  <c r="N57" i="51" s="1"/>
  <c r="M54" i="51"/>
  <c r="M57" i="51" s="1"/>
  <c r="L54" i="51"/>
  <c r="L57" i="51" s="1"/>
  <c r="K54" i="51"/>
  <c r="J54" i="51"/>
  <c r="J57" i="51" s="1"/>
  <c r="I54" i="51"/>
  <c r="I57" i="51" s="1"/>
  <c r="H54" i="51"/>
  <c r="H57" i="51" s="1"/>
  <c r="G54" i="51"/>
  <c r="G57" i="51" s="1"/>
  <c r="F54" i="51"/>
  <c r="F57" i="51" s="1"/>
  <c r="E54" i="51"/>
  <c r="E57" i="51" s="1"/>
  <c r="D54" i="51"/>
  <c r="D57" i="51" s="1"/>
  <c r="R53" i="51"/>
  <c r="R56" i="51" s="1"/>
  <c r="Q53" i="51"/>
  <c r="Q56" i="51" s="1"/>
  <c r="P53" i="51"/>
  <c r="P56" i="51" s="1"/>
  <c r="O53" i="51"/>
  <c r="O56" i="51" s="1"/>
  <c r="N53" i="51"/>
  <c r="N56" i="51" s="1"/>
  <c r="M53" i="51"/>
  <c r="L53" i="51"/>
  <c r="K53" i="51"/>
  <c r="K56" i="51" s="1"/>
  <c r="J53" i="51"/>
  <c r="J56" i="51" s="1"/>
  <c r="I53" i="51"/>
  <c r="H53" i="51"/>
  <c r="H56" i="51" s="1"/>
  <c r="G53" i="51"/>
  <c r="G56" i="51" s="1"/>
  <c r="F53" i="51"/>
  <c r="E53" i="51"/>
  <c r="E56" i="51" s="1"/>
  <c r="D53" i="51"/>
  <c r="D56" i="51" s="1"/>
  <c r="R52" i="51"/>
  <c r="R60" i="51" s="1"/>
  <c r="Q52" i="51"/>
  <c r="Q60" i="51" s="1"/>
  <c r="P52" i="51"/>
  <c r="O52" i="51"/>
  <c r="O55" i="51" s="1"/>
  <c r="N52" i="51"/>
  <c r="N60" i="51" s="1"/>
  <c r="M52" i="51"/>
  <c r="L52" i="51"/>
  <c r="K52" i="51"/>
  <c r="K55" i="51" s="1"/>
  <c r="J52" i="51"/>
  <c r="I52" i="51"/>
  <c r="H52" i="51"/>
  <c r="G52" i="51"/>
  <c r="F52" i="51"/>
  <c r="E52" i="51"/>
  <c r="D52" i="51"/>
  <c r="R31" i="51"/>
  <c r="Q31" i="51"/>
  <c r="P31" i="51"/>
  <c r="O31" i="51"/>
  <c r="N31" i="51"/>
  <c r="R30" i="51"/>
  <c r="Q30" i="51"/>
  <c r="P30" i="51"/>
  <c r="O30" i="51"/>
  <c r="N30" i="51"/>
  <c r="R29" i="51"/>
  <c r="Q29" i="51"/>
  <c r="P29" i="51"/>
  <c r="O29" i="51"/>
  <c r="N29" i="51"/>
  <c r="R28" i="51"/>
  <c r="Q28" i="51"/>
  <c r="P28" i="51"/>
  <c r="O28" i="51"/>
  <c r="N28" i="51"/>
  <c r="R27" i="51"/>
  <c r="P27" i="51"/>
  <c r="O27" i="51"/>
  <c r="N27" i="51"/>
  <c r="R26" i="51"/>
  <c r="Q26" i="51"/>
  <c r="P26" i="51"/>
  <c r="O26" i="51"/>
  <c r="N26" i="51"/>
  <c r="R25" i="51"/>
  <c r="P25" i="51"/>
  <c r="O25" i="51"/>
  <c r="N25" i="51"/>
  <c r="R24" i="51"/>
  <c r="Q24" i="51"/>
  <c r="P24" i="51"/>
  <c r="O24" i="51"/>
  <c r="N24" i="51"/>
  <c r="R23" i="51"/>
  <c r="Q23" i="51"/>
  <c r="P23" i="51"/>
  <c r="O23" i="51"/>
  <c r="N23" i="51"/>
  <c r="R22" i="51"/>
  <c r="P22" i="51"/>
  <c r="O22" i="51"/>
  <c r="N22" i="51"/>
  <c r="R21" i="51"/>
  <c r="Q21" i="51"/>
  <c r="P21" i="51"/>
  <c r="O21" i="51"/>
  <c r="N21" i="51"/>
  <c r="R20" i="51"/>
  <c r="Q20" i="51"/>
  <c r="P20" i="51"/>
  <c r="O20" i="51"/>
  <c r="N20" i="51"/>
  <c r="R19" i="51"/>
  <c r="Q19" i="51"/>
  <c r="P19" i="51"/>
  <c r="O19" i="51"/>
  <c r="N19" i="51"/>
  <c r="R18" i="51"/>
  <c r="Q18" i="51"/>
  <c r="P18" i="51"/>
  <c r="O18" i="51"/>
  <c r="N18" i="51"/>
  <c r="R17" i="51"/>
  <c r="Q17" i="51"/>
  <c r="P17" i="51"/>
  <c r="O17" i="51"/>
  <c r="N17" i="51"/>
  <c r="R16" i="51"/>
  <c r="Q16" i="51"/>
  <c r="P16" i="51"/>
  <c r="O16" i="51"/>
  <c r="N16" i="51"/>
  <c r="R15" i="51"/>
  <c r="Q15" i="51"/>
  <c r="P15" i="51"/>
  <c r="O15" i="51"/>
  <c r="N15" i="51"/>
  <c r="R14" i="51"/>
  <c r="H37" i="51" s="1"/>
  <c r="H38" i="51" s="1"/>
  <c r="S51" i="51" s="1"/>
  <c r="Q14" i="51"/>
  <c r="G37" i="51" s="1"/>
  <c r="G38" i="51" s="1"/>
  <c r="S50" i="51" s="1"/>
  <c r="P14" i="51"/>
  <c r="F37" i="51" s="1"/>
  <c r="F38" i="51" s="1"/>
  <c r="S49" i="51" s="1"/>
  <c r="O14" i="51"/>
  <c r="E37" i="51" s="1"/>
  <c r="E38" i="51" s="1"/>
  <c r="S48" i="51" s="1"/>
  <c r="N14" i="51"/>
  <c r="D37" i="51" s="1"/>
  <c r="D38" i="51" s="1"/>
  <c r="S47" i="51" s="1"/>
  <c r="G55" i="51" l="1"/>
  <c r="H60" i="51"/>
  <c r="P60" i="51"/>
  <c r="I56" i="51"/>
  <c r="M60" i="51"/>
  <c r="F56" i="51"/>
  <c r="K57" i="51"/>
  <c r="L56" i="51"/>
  <c r="L60" i="51"/>
  <c r="M56" i="51"/>
  <c r="D55" i="51"/>
  <c r="D60" i="51" s="1"/>
  <c r="H55" i="51"/>
  <c r="L55" i="51"/>
  <c r="P55" i="51"/>
  <c r="G60" i="51"/>
  <c r="K60" i="51"/>
  <c r="O60" i="51"/>
  <c r="E55" i="51"/>
  <c r="E60" i="51" s="1"/>
  <c r="I55" i="51"/>
  <c r="I60" i="51" s="1"/>
  <c r="M55" i="51"/>
  <c r="Q55" i="51"/>
  <c r="F55" i="51"/>
  <c r="F60" i="51" s="1"/>
  <c r="J55" i="51"/>
  <c r="J60" i="51" s="1"/>
  <c r="N55" i="51"/>
  <c r="R55" i="51"/>
  <c r="R142" i="50" l="1"/>
  <c r="Q142" i="50"/>
  <c r="P142" i="50"/>
  <c r="O142" i="50"/>
  <c r="N142" i="50"/>
  <c r="R141" i="50"/>
  <c r="Q141" i="50"/>
  <c r="P141" i="50"/>
  <c r="O141" i="50"/>
  <c r="N141" i="50"/>
  <c r="R140" i="50"/>
  <c r="Q140" i="50"/>
  <c r="P140" i="50"/>
  <c r="O140" i="50"/>
  <c r="N140" i="50"/>
  <c r="R139" i="50"/>
  <c r="Q139" i="50"/>
  <c r="P139" i="50"/>
  <c r="O139" i="50"/>
  <c r="N139" i="50"/>
  <c r="R138" i="50"/>
  <c r="Q138" i="50"/>
  <c r="P138" i="50"/>
  <c r="O138" i="50"/>
  <c r="N138" i="50"/>
  <c r="R137" i="50"/>
  <c r="Q137" i="50"/>
  <c r="P137" i="50"/>
  <c r="O137" i="50"/>
  <c r="N137" i="50"/>
  <c r="R136" i="50"/>
  <c r="Q136" i="50"/>
  <c r="P136" i="50"/>
  <c r="O136" i="50"/>
  <c r="N136" i="50"/>
  <c r="R135" i="50"/>
  <c r="Q135" i="50"/>
  <c r="P135" i="50"/>
  <c r="O135" i="50"/>
  <c r="N135" i="50"/>
  <c r="R134" i="50"/>
  <c r="Q134" i="50"/>
  <c r="P134" i="50"/>
  <c r="O134" i="50"/>
  <c r="N134" i="50"/>
  <c r="R133" i="50"/>
  <c r="Q133" i="50"/>
  <c r="P133" i="50"/>
  <c r="O133" i="50"/>
  <c r="N133" i="50"/>
  <c r="R132" i="50"/>
  <c r="Q132" i="50"/>
  <c r="P132" i="50"/>
  <c r="O132" i="50"/>
  <c r="N132" i="50"/>
  <c r="R131" i="50"/>
  <c r="Q131" i="50"/>
  <c r="P131" i="50"/>
  <c r="O131" i="50"/>
  <c r="N131" i="50"/>
  <c r="R130" i="50"/>
  <c r="Q130" i="50"/>
  <c r="P130" i="50"/>
  <c r="O130" i="50"/>
  <c r="N130" i="50"/>
  <c r="R129" i="50"/>
  <c r="Q129" i="50"/>
  <c r="P129" i="50"/>
  <c r="O129" i="50"/>
  <c r="N129" i="50"/>
  <c r="R128" i="50"/>
  <c r="Q128" i="50"/>
  <c r="P128" i="50"/>
  <c r="O128" i="50"/>
  <c r="N128" i="50"/>
  <c r="R127" i="50"/>
  <c r="Q127" i="50"/>
  <c r="P127" i="50"/>
  <c r="O127" i="50"/>
  <c r="N127" i="50"/>
  <c r="R126" i="50"/>
  <c r="Q126" i="50"/>
  <c r="P126" i="50"/>
  <c r="O126" i="50"/>
  <c r="N126" i="50"/>
  <c r="R125" i="50"/>
  <c r="Q125" i="50"/>
  <c r="P125" i="50"/>
  <c r="O125" i="50"/>
  <c r="N125" i="50"/>
  <c r="R124" i="50"/>
  <c r="Q124" i="50"/>
  <c r="P124" i="50"/>
  <c r="O124" i="50"/>
  <c r="N124" i="50"/>
  <c r="R123" i="50"/>
  <c r="Q123" i="50"/>
  <c r="P123" i="50"/>
  <c r="O123" i="50"/>
  <c r="N123" i="50"/>
  <c r="R122" i="50"/>
  <c r="Q122" i="50"/>
  <c r="P122" i="50"/>
  <c r="O122" i="50"/>
  <c r="N122" i="50"/>
  <c r="R121" i="50"/>
  <c r="Q121" i="50"/>
  <c r="P121" i="50"/>
  <c r="O121" i="50"/>
  <c r="N121" i="50"/>
  <c r="R120" i="50"/>
  <c r="Q120" i="50"/>
  <c r="P120" i="50"/>
  <c r="O120" i="50"/>
  <c r="N120" i="50"/>
  <c r="R119" i="50"/>
  <c r="Q119" i="50"/>
  <c r="P119" i="50"/>
  <c r="O119" i="50"/>
  <c r="N119" i="50"/>
  <c r="R118" i="50"/>
  <c r="Q118" i="50"/>
  <c r="P118" i="50"/>
  <c r="O118" i="50"/>
  <c r="N118" i="50"/>
  <c r="R117" i="50"/>
  <c r="Q117" i="50"/>
  <c r="P117" i="50"/>
  <c r="O117" i="50"/>
  <c r="N117" i="50"/>
  <c r="R116" i="50"/>
  <c r="Q116" i="50"/>
  <c r="P116" i="50"/>
  <c r="O116" i="50"/>
  <c r="N116" i="50"/>
  <c r="R115" i="50"/>
  <c r="Q115" i="50"/>
  <c r="P115" i="50"/>
  <c r="O115" i="50"/>
  <c r="N115" i="50"/>
  <c r="R114" i="50"/>
  <c r="Q114" i="50"/>
  <c r="P114" i="50"/>
  <c r="O114" i="50"/>
  <c r="N114" i="50"/>
  <c r="R113" i="50"/>
  <c r="Q113" i="50"/>
  <c r="P113" i="50"/>
  <c r="O113" i="50"/>
  <c r="N113" i="50"/>
  <c r="R112" i="50"/>
  <c r="Q112" i="50"/>
  <c r="P112" i="50"/>
  <c r="O112" i="50"/>
  <c r="N112" i="50"/>
  <c r="R111" i="50"/>
  <c r="Q111" i="50"/>
  <c r="P111" i="50"/>
  <c r="O111" i="50"/>
  <c r="N111" i="50"/>
  <c r="R110" i="50"/>
  <c r="Q110" i="50"/>
  <c r="P110" i="50"/>
  <c r="O110" i="50"/>
  <c r="N110" i="50"/>
  <c r="R109" i="50"/>
  <c r="Q109" i="50"/>
  <c r="P109" i="50"/>
  <c r="O109" i="50"/>
  <c r="N109" i="50"/>
  <c r="R108" i="50"/>
  <c r="Q108" i="50"/>
  <c r="P108" i="50"/>
  <c r="O108" i="50"/>
  <c r="N108" i="50"/>
  <c r="R107" i="50"/>
  <c r="Q107" i="50"/>
  <c r="P107" i="50"/>
  <c r="O107" i="50"/>
  <c r="N107" i="50"/>
  <c r="R106" i="50"/>
  <c r="Q106" i="50"/>
  <c r="P106" i="50"/>
  <c r="O106" i="50"/>
  <c r="N106" i="50"/>
  <c r="R105" i="50"/>
  <c r="Q105" i="50"/>
  <c r="P105" i="50"/>
  <c r="O105" i="50"/>
  <c r="N105" i="50"/>
  <c r="R104" i="50"/>
  <c r="Q104" i="50"/>
  <c r="P104" i="50"/>
  <c r="O104" i="50"/>
  <c r="N104" i="50"/>
  <c r="R103" i="50"/>
  <c r="Q103" i="50"/>
  <c r="P103" i="50"/>
  <c r="O103" i="50"/>
  <c r="N103" i="50"/>
  <c r="R102" i="50"/>
  <c r="Q102" i="50"/>
  <c r="P102" i="50"/>
  <c r="O102" i="50"/>
  <c r="N102" i="50"/>
  <c r="R101" i="50"/>
  <c r="Q101" i="50"/>
  <c r="P101" i="50"/>
  <c r="O101" i="50"/>
  <c r="N101" i="50"/>
  <c r="R100" i="50"/>
  <c r="Q100" i="50"/>
  <c r="P100" i="50"/>
  <c r="O100" i="50"/>
  <c r="N100" i="50"/>
  <c r="R99" i="50"/>
  <c r="Q99" i="50"/>
  <c r="P99" i="50"/>
  <c r="O99" i="50"/>
  <c r="N99" i="50"/>
  <c r="R98" i="50"/>
  <c r="Q98" i="50"/>
  <c r="P98" i="50"/>
  <c r="O98" i="50"/>
  <c r="N98" i="50"/>
  <c r="R97" i="50"/>
  <c r="Q97" i="50"/>
  <c r="P97" i="50"/>
  <c r="O97" i="50"/>
  <c r="N97" i="50"/>
  <c r="R96" i="50"/>
  <c r="Q96" i="50"/>
  <c r="P96" i="50"/>
  <c r="O96" i="50"/>
  <c r="N96" i="50"/>
  <c r="R95" i="50"/>
  <c r="Q95" i="50"/>
  <c r="P95" i="50"/>
  <c r="O95" i="50"/>
  <c r="N95" i="50"/>
  <c r="R94" i="50"/>
  <c r="Q94" i="50"/>
  <c r="P94" i="50"/>
  <c r="O94" i="50"/>
  <c r="N94" i="50"/>
  <c r="R93" i="50"/>
  <c r="Q93" i="50"/>
  <c r="P93" i="50"/>
  <c r="O93" i="50"/>
  <c r="N93" i="50"/>
  <c r="R92" i="50"/>
  <c r="Q92" i="50"/>
  <c r="P92" i="50"/>
  <c r="O92" i="50"/>
  <c r="N92" i="50"/>
  <c r="R91" i="50"/>
  <c r="Q91" i="50"/>
  <c r="P91" i="50"/>
  <c r="O91" i="50"/>
  <c r="N91" i="50"/>
  <c r="R90" i="50"/>
  <c r="Q90" i="50"/>
  <c r="P90" i="50"/>
  <c r="O90" i="50"/>
  <c r="N90" i="50"/>
  <c r="R89" i="50"/>
  <c r="Q89" i="50"/>
  <c r="P89" i="50"/>
  <c r="O89" i="50"/>
  <c r="N89" i="50"/>
  <c r="R88" i="50"/>
  <c r="Q88" i="50"/>
  <c r="P88" i="50"/>
  <c r="O88" i="50"/>
  <c r="N88" i="50"/>
  <c r="R87" i="50"/>
  <c r="Q87" i="50"/>
  <c r="P87" i="50"/>
  <c r="O87" i="50"/>
  <c r="N87" i="50"/>
  <c r="R86" i="50"/>
  <c r="Q86" i="50"/>
  <c r="P86" i="50"/>
  <c r="O86" i="50"/>
  <c r="N86" i="50"/>
  <c r="R85" i="50"/>
  <c r="Q85" i="50"/>
  <c r="P85" i="50"/>
  <c r="O85" i="50"/>
  <c r="N85" i="50"/>
  <c r="R84" i="50"/>
  <c r="Q84" i="50"/>
  <c r="P84" i="50"/>
  <c r="O84" i="50"/>
  <c r="N84" i="50"/>
  <c r="R83" i="50"/>
  <c r="Q83" i="50"/>
  <c r="P83" i="50"/>
  <c r="O83" i="50"/>
  <c r="N83" i="50"/>
  <c r="R82" i="50"/>
  <c r="Q82" i="50"/>
  <c r="P82" i="50"/>
  <c r="O82" i="50"/>
  <c r="N82" i="50"/>
  <c r="R81" i="50"/>
  <c r="Q81" i="50"/>
  <c r="P81" i="50"/>
  <c r="O81" i="50"/>
  <c r="N81" i="50"/>
  <c r="R80" i="50"/>
  <c r="Q80" i="50"/>
  <c r="P80" i="50"/>
  <c r="O80" i="50"/>
  <c r="N80" i="50"/>
  <c r="R79" i="50"/>
  <c r="Q79" i="50"/>
  <c r="P79" i="50"/>
  <c r="O79" i="50"/>
  <c r="N79" i="50"/>
  <c r="R78" i="50"/>
  <c r="Q78" i="50"/>
  <c r="P78" i="50"/>
  <c r="O78" i="50"/>
  <c r="N78" i="50"/>
  <c r="R77" i="50"/>
  <c r="Q77" i="50"/>
  <c r="P77" i="50"/>
  <c r="O77" i="50"/>
  <c r="N77" i="50"/>
  <c r="R76" i="50"/>
  <c r="Q76" i="50"/>
  <c r="P76" i="50"/>
  <c r="O76" i="50"/>
  <c r="N76" i="50"/>
  <c r="R75" i="50"/>
  <c r="Q75" i="50"/>
  <c r="P75" i="50"/>
  <c r="O75" i="50"/>
  <c r="N75" i="50"/>
  <c r="R74" i="50"/>
  <c r="Q74" i="50"/>
  <c r="P74" i="50"/>
  <c r="O74" i="50"/>
  <c r="N74" i="50"/>
  <c r="R73" i="50"/>
  <c r="Q73" i="50"/>
  <c r="P73" i="50"/>
  <c r="O73" i="50"/>
  <c r="N73" i="50"/>
  <c r="R72" i="50"/>
  <c r="Q72" i="50"/>
  <c r="P72" i="50"/>
  <c r="O72" i="50"/>
  <c r="N72" i="50"/>
  <c r="R71" i="50"/>
  <c r="Q71" i="50"/>
  <c r="P71" i="50"/>
  <c r="O71" i="50"/>
  <c r="N71" i="50"/>
  <c r="R70" i="50"/>
  <c r="Q70" i="50"/>
  <c r="P70" i="50"/>
  <c r="O70" i="50"/>
  <c r="N70" i="50"/>
  <c r="R69" i="50"/>
  <c r="Q69" i="50"/>
  <c r="P69" i="50"/>
  <c r="O69" i="50"/>
  <c r="N69" i="50"/>
  <c r="R68" i="50"/>
  <c r="Q68" i="50"/>
  <c r="P68" i="50"/>
  <c r="O68" i="50"/>
  <c r="N68" i="50"/>
  <c r="R67" i="50"/>
  <c r="Q67" i="50"/>
  <c r="P67" i="50"/>
  <c r="O67" i="50"/>
  <c r="N67" i="50"/>
  <c r="R66" i="50"/>
  <c r="Q66" i="50"/>
  <c r="P66" i="50"/>
  <c r="O66" i="50"/>
  <c r="N66" i="50"/>
  <c r="R65" i="50"/>
  <c r="Q65" i="50"/>
  <c r="P65" i="50"/>
  <c r="O65" i="50"/>
  <c r="N65" i="50"/>
  <c r="R64" i="50"/>
  <c r="Q64" i="50"/>
  <c r="P64" i="50"/>
  <c r="O64" i="50"/>
  <c r="N64" i="50"/>
  <c r="R63" i="50"/>
  <c r="Q63" i="50"/>
  <c r="P63" i="50"/>
  <c r="O63" i="50"/>
  <c r="N63" i="50"/>
  <c r="R62" i="50"/>
  <c r="Q62" i="50"/>
  <c r="P62" i="50"/>
  <c r="O62" i="50"/>
  <c r="N62" i="50"/>
  <c r="R61" i="50"/>
  <c r="Q61" i="50"/>
  <c r="P61" i="50"/>
  <c r="O61" i="50"/>
  <c r="N61" i="50"/>
  <c r="R60" i="50"/>
  <c r="Q60" i="50"/>
  <c r="P60" i="50"/>
  <c r="O60" i="50"/>
  <c r="N60" i="50"/>
  <c r="R59" i="50"/>
  <c r="Q59" i="50"/>
  <c r="P59" i="50"/>
  <c r="O59" i="50"/>
  <c r="N59" i="50"/>
  <c r="R58" i="50"/>
  <c r="Q58" i="50"/>
  <c r="P58" i="50"/>
  <c r="O58" i="50"/>
  <c r="N58" i="50"/>
  <c r="R57" i="50"/>
  <c r="Q57" i="50"/>
  <c r="P57" i="50"/>
  <c r="O57" i="50"/>
  <c r="N57" i="50"/>
  <c r="R56" i="50"/>
  <c r="Q56" i="50"/>
  <c r="P56" i="50"/>
  <c r="O56" i="50"/>
  <c r="N56" i="50"/>
  <c r="R55" i="50"/>
  <c r="Q55" i="50"/>
  <c r="P55" i="50"/>
  <c r="O55" i="50"/>
  <c r="N55" i="50"/>
  <c r="R54" i="50"/>
  <c r="Q54" i="50"/>
  <c r="P54" i="50"/>
  <c r="O54" i="50"/>
  <c r="N54" i="50"/>
  <c r="R53" i="50"/>
  <c r="Q53" i="50"/>
  <c r="P53" i="50"/>
  <c r="O53" i="50"/>
  <c r="N53" i="50"/>
  <c r="R52" i="50"/>
  <c r="Q52" i="50"/>
  <c r="P52" i="50"/>
  <c r="O52" i="50"/>
  <c r="N52" i="50"/>
  <c r="R51" i="50"/>
  <c r="Q51" i="50"/>
  <c r="P51" i="50"/>
  <c r="O51" i="50"/>
  <c r="N51" i="50"/>
  <c r="R50" i="50"/>
  <c r="Q50" i="50"/>
  <c r="P50" i="50"/>
  <c r="O50" i="50"/>
  <c r="N50" i="50"/>
  <c r="R49" i="50"/>
  <c r="Q49" i="50"/>
  <c r="P49" i="50"/>
  <c r="O49" i="50"/>
  <c r="N49" i="50"/>
  <c r="R48" i="50"/>
  <c r="Q48" i="50"/>
  <c r="P48" i="50"/>
  <c r="O48" i="50"/>
  <c r="N48" i="50"/>
  <c r="R47" i="50"/>
  <c r="Q47" i="50"/>
  <c r="P47" i="50"/>
  <c r="O47" i="50"/>
  <c r="N47" i="50"/>
  <c r="R46" i="50"/>
  <c r="Q46" i="50"/>
  <c r="P46" i="50"/>
  <c r="O46" i="50"/>
  <c r="N46" i="50"/>
  <c r="R45" i="50"/>
  <c r="Q45" i="50"/>
  <c r="P45" i="50"/>
  <c r="O45" i="50"/>
  <c r="N45" i="50"/>
  <c r="R44" i="50"/>
  <c r="Q44" i="50"/>
  <c r="P44" i="50"/>
  <c r="O44" i="50"/>
  <c r="N44" i="50"/>
  <c r="R43" i="50"/>
  <c r="Q43" i="50"/>
  <c r="P43" i="50"/>
  <c r="O43" i="50"/>
  <c r="N43" i="50"/>
  <c r="R42" i="50"/>
  <c r="Q42" i="50"/>
  <c r="P42" i="50"/>
  <c r="O42" i="50"/>
  <c r="N42" i="50"/>
  <c r="R41" i="50"/>
  <c r="Q41" i="50"/>
  <c r="P41" i="50"/>
  <c r="O41" i="50"/>
  <c r="N41" i="50"/>
  <c r="R40" i="50"/>
  <c r="Q40" i="50"/>
  <c r="P40" i="50"/>
  <c r="O40" i="50"/>
  <c r="N40" i="50"/>
  <c r="R39" i="50"/>
  <c r="Q39" i="50"/>
  <c r="P39" i="50"/>
  <c r="O39" i="50"/>
  <c r="N39" i="50"/>
  <c r="R38" i="50"/>
  <c r="Q38" i="50"/>
  <c r="P38" i="50"/>
  <c r="O38" i="50"/>
  <c r="N38" i="50"/>
  <c r="R37" i="50"/>
  <c r="Q37" i="50"/>
  <c r="P37" i="50"/>
  <c r="O37" i="50"/>
  <c r="N37" i="50"/>
  <c r="R36" i="50"/>
  <c r="Q36" i="50"/>
  <c r="P36" i="50"/>
  <c r="O36" i="50"/>
  <c r="N36" i="50"/>
  <c r="R35" i="50"/>
  <c r="Q35" i="50"/>
  <c r="P35" i="50"/>
  <c r="O35" i="50"/>
  <c r="N35" i="50"/>
  <c r="R34" i="50"/>
  <c r="Q34" i="50"/>
  <c r="P34" i="50"/>
  <c r="O34" i="50"/>
  <c r="N34" i="50"/>
  <c r="R33" i="50"/>
  <c r="Q33" i="50"/>
  <c r="P33" i="50"/>
  <c r="O33" i="50"/>
  <c r="N33" i="50"/>
  <c r="R32" i="50"/>
  <c r="Q32" i="50"/>
  <c r="P32" i="50"/>
  <c r="O32" i="50"/>
  <c r="N32" i="50"/>
  <c r="R31" i="50"/>
  <c r="Q31" i="50"/>
  <c r="P31" i="50"/>
  <c r="O31" i="50"/>
  <c r="N31" i="50"/>
  <c r="R30" i="50"/>
  <c r="Q30" i="50"/>
  <c r="P30" i="50"/>
  <c r="O30" i="50"/>
  <c r="N30" i="50"/>
  <c r="R29" i="50"/>
  <c r="Q29" i="50"/>
  <c r="P29" i="50"/>
  <c r="O29" i="50"/>
  <c r="N29" i="50"/>
  <c r="R28" i="50"/>
  <c r="Q28" i="50"/>
  <c r="P28" i="50"/>
  <c r="O28" i="50"/>
  <c r="N28" i="50"/>
  <c r="R27" i="50"/>
  <c r="Q27" i="50"/>
  <c r="P27" i="50"/>
  <c r="O27" i="50"/>
  <c r="N27" i="50"/>
  <c r="R26" i="50"/>
  <c r="Q26" i="50"/>
  <c r="P26" i="50"/>
  <c r="O26" i="50"/>
  <c r="N26" i="50"/>
  <c r="R25" i="50"/>
  <c r="Q25" i="50"/>
  <c r="P25" i="50"/>
  <c r="O25" i="50"/>
  <c r="N25" i="50"/>
  <c r="R24" i="50"/>
  <c r="Q24" i="50"/>
  <c r="P24" i="50"/>
  <c r="O24" i="50"/>
  <c r="N24" i="50"/>
  <c r="R23" i="50"/>
  <c r="Q23" i="50"/>
  <c r="P23" i="50"/>
  <c r="O23" i="50"/>
  <c r="N23" i="50"/>
  <c r="R22" i="50"/>
  <c r="Q22" i="50"/>
  <c r="P22" i="50"/>
  <c r="O22" i="50"/>
  <c r="N22" i="50"/>
  <c r="R21" i="50"/>
  <c r="Q21" i="50"/>
  <c r="P21" i="50"/>
  <c r="O21" i="50"/>
  <c r="N21" i="50"/>
  <c r="R20" i="50"/>
  <c r="Q20" i="50"/>
  <c r="P20" i="50"/>
  <c r="O20" i="50"/>
  <c r="N20" i="50"/>
  <c r="R19" i="50"/>
  <c r="Q19" i="50"/>
  <c r="P19" i="50"/>
  <c r="O19" i="50"/>
  <c r="N19" i="50"/>
  <c r="R18" i="50"/>
  <c r="Q18" i="50"/>
  <c r="P18" i="50"/>
  <c r="O18" i="50"/>
  <c r="N18" i="50"/>
  <c r="R17" i="50"/>
  <c r="Q17" i="50"/>
  <c r="P17" i="50"/>
  <c r="O17" i="50"/>
  <c r="N17" i="50"/>
  <c r="R16" i="50"/>
  <c r="Q16" i="50"/>
  <c r="P16" i="50"/>
  <c r="O16" i="50"/>
  <c r="N16" i="50"/>
  <c r="R15" i="50"/>
  <c r="Q15" i="50"/>
  <c r="P15" i="50"/>
  <c r="O15" i="50"/>
  <c r="N15" i="50"/>
  <c r="R14" i="50"/>
  <c r="H147" i="50" s="1"/>
  <c r="H148" i="50" s="1"/>
  <c r="Q14" i="50"/>
  <c r="G147" i="50" s="1"/>
  <c r="G148" i="50" s="1"/>
  <c r="P14" i="50"/>
  <c r="F147" i="50" s="1"/>
  <c r="F148" i="50" s="1"/>
  <c r="O14" i="50"/>
  <c r="E147" i="50" s="1"/>
  <c r="E148" i="50" s="1"/>
  <c r="N14" i="50"/>
  <c r="D147" i="50" s="1"/>
  <c r="D148" i="50" s="1"/>
  <c r="R165" i="49" l="1"/>
  <c r="R168" i="49" s="1"/>
  <c r="Q165" i="49"/>
  <c r="Q168" i="49" s="1"/>
  <c r="P165" i="49"/>
  <c r="O165" i="49"/>
  <c r="O168" i="49" s="1"/>
  <c r="N165" i="49"/>
  <c r="N168" i="49" s="1"/>
  <c r="M165" i="49"/>
  <c r="M168" i="49" s="1"/>
  <c r="L165" i="49"/>
  <c r="L168" i="49" s="1"/>
  <c r="K165" i="49"/>
  <c r="K168" i="49" s="1"/>
  <c r="J165" i="49"/>
  <c r="J168" i="49" s="1"/>
  <c r="I165" i="49"/>
  <c r="I168" i="49" s="1"/>
  <c r="H165" i="49"/>
  <c r="H168" i="49" s="1"/>
  <c r="G165" i="49"/>
  <c r="G168" i="49" s="1"/>
  <c r="F165" i="49"/>
  <c r="F168" i="49" s="1"/>
  <c r="E165" i="49"/>
  <c r="E168" i="49" s="1"/>
  <c r="D165" i="49"/>
  <c r="D168" i="49" s="1"/>
  <c r="R164" i="49"/>
  <c r="R167" i="49" s="1"/>
  <c r="Q164" i="49"/>
  <c r="Q167" i="49" s="1"/>
  <c r="P164" i="49"/>
  <c r="O164" i="49"/>
  <c r="O167" i="49" s="1"/>
  <c r="N164" i="49"/>
  <c r="N167" i="49" s="1"/>
  <c r="M164" i="49"/>
  <c r="M167" i="49" s="1"/>
  <c r="L164" i="49"/>
  <c r="L167" i="49" s="1"/>
  <c r="K164" i="49"/>
  <c r="K167" i="49" s="1"/>
  <c r="J164" i="49"/>
  <c r="J167" i="49" s="1"/>
  <c r="I164" i="49"/>
  <c r="I167" i="49" s="1"/>
  <c r="H164" i="49"/>
  <c r="H167" i="49" s="1"/>
  <c r="G164" i="49"/>
  <c r="F164" i="49"/>
  <c r="E164" i="49"/>
  <c r="E167" i="49" s="1"/>
  <c r="D164" i="49"/>
  <c r="D167" i="49" s="1"/>
  <c r="R163" i="49"/>
  <c r="R171" i="49" s="1"/>
  <c r="Q163" i="49"/>
  <c r="Q171" i="49" s="1"/>
  <c r="P163" i="49"/>
  <c r="O163" i="49"/>
  <c r="O166" i="49" s="1"/>
  <c r="N163" i="49"/>
  <c r="N171" i="49" s="1"/>
  <c r="M163" i="49"/>
  <c r="M171" i="49" s="1"/>
  <c r="L163" i="49"/>
  <c r="L171" i="49" s="1"/>
  <c r="K163" i="49"/>
  <c r="K166" i="49" s="1"/>
  <c r="J163" i="49"/>
  <c r="J171" i="49" s="1"/>
  <c r="I163" i="49"/>
  <c r="H163" i="49"/>
  <c r="H171" i="49" s="1"/>
  <c r="G163" i="49"/>
  <c r="G166" i="49" s="1"/>
  <c r="F163" i="49"/>
  <c r="E163" i="49"/>
  <c r="D163" i="49"/>
  <c r="H148" i="49"/>
  <c r="H149" i="49" s="1"/>
  <c r="S162" i="49" s="1"/>
  <c r="R142" i="49"/>
  <c r="Q142" i="49"/>
  <c r="P142" i="49"/>
  <c r="O142" i="49"/>
  <c r="N142" i="49"/>
  <c r="R141" i="49"/>
  <c r="Q141" i="49"/>
  <c r="P141" i="49"/>
  <c r="O141" i="49"/>
  <c r="N141" i="49"/>
  <c r="R140" i="49"/>
  <c r="Q140" i="49"/>
  <c r="P140" i="49"/>
  <c r="O140" i="49"/>
  <c r="N140" i="49"/>
  <c r="R139" i="49"/>
  <c r="Q139" i="49"/>
  <c r="P139" i="49"/>
  <c r="O139" i="49"/>
  <c r="N139" i="49"/>
  <c r="R138" i="49"/>
  <c r="Q138" i="49"/>
  <c r="P138" i="49"/>
  <c r="O138" i="49"/>
  <c r="N138" i="49"/>
  <c r="R137" i="49"/>
  <c r="Q137" i="49"/>
  <c r="P137" i="49"/>
  <c r="O137" i="49"/>
  <c r="N137" i="49"/>
  <c r="R136" i="49"/>
  <c r="Q136" i="49"/>
  <c r="P136" i="49"/>
  <c r="O136" i="49"/>
  <c r="N136" i="49"/>
  <c r="R135" i="49"/>
  <c r="Q135" i="49"/>
  <c r="P135" i="49"/>
  <c r="O135" i="49"/>
  <c r="N135" i="49"/>
  <c r="R134" i="49"/>
  <c r="Q134" i="49"/>
  <c r="P134" i="49"/>
  <c r="O134" i="49"/>
  <c r="N134" i="49"/>
  <c r="R133" i="49"/>
  <c r="Q133" i="49"/>
  <c r="P133" i="49"/>
  <c r="O133" i="49"/>
  <c r="N133" i="49"/>
  <c r="R132" i="49"/>
  <c r="Q132" i="49"/>
  <c r="P132" i="49"/>
  <c r="O132" i="49"/>
  <c r="N132" i="49"/>
  <c r="R131" i="49"/>
  <c r="Q131" i="49"/>
  <c r="P131" i="49"/>
  <c r="O131" i="49"/>
  <c r="N131" i="49"/>
  <c r="R130" i="49"/>
  <c r="Q130" i="49"/>
  <c r="P130" i="49"/>
  <c r="O130" i="49"/>
  <c r="N130" i="49"/>
  <c r="R129" i="49"/>
  <c r="Q129" i="49"/>
  <c r="P129" i="49"/>
  <c r="O129" i="49"/>
  <c r="N129" i="49"/>
  <c r="R128" i="49"/>
  <c r="Q128" i="49"/>
  <c r="P128" i="49"/>
  <c r="O128" i="49"/>
  <c r="N128" i="49"/>
  <c r="R127" i="49"/>
  <c r="Q127" i="49"/>
  <c r="P127" i="49"/>
  <c r="O127" i="49"/>
  <c r="N127" i="49"/>
  <c r="R126" i="49"/>
  <c r="Q126" i="49"/>
  <c r="P126" i="49"/>
  <c r="O126" i="49"/>
  <c r="N126" i="49"/>
  <c r="R125" i="49"/>
  <c r="Q125" i="49"/>
  <c r="P125" i="49"/>
  <c r="O125" i="49"/>
  <c r="N125" i="49"/>
  <c r="R124" i="49"/>
  <c r="Q124" i="49"/>
  <c r="P124" i="49"/>
  <c r="O124" i="49"/>
  <c r="N124" i="49"/>
  <c r="R123" i="49"/>
  <c r="Q123" i="49"/>
  <c r="P123" i="49"/>
  <c r="O123" i="49"/>
  <c r="N123" i="49"/>
  <c r="R122" i="49"/>
  <c r="Q122" i="49"/>
  <c r="P122" i="49"/>
  <c r="O122" i="49"/>
  <c r="N122" i="49"/>
  <c r="R121" i="49"/>
  <c r="Q121" i="49"/>
  <c r="P121" i="49"/>
  <c r="O121" i="49"/>
  <c r="N121" i="49"/>
  <c r="R120" i="49"/>
  <c r="Q120" i="49"/>
  <c r="P120" i="49"/>
  <c r="O120" i="49"/>
  <c r="N120" i="49"/>
  <c r="R119" i="49"/>
  <c r="Q119" i="49"/>
  <c r="P119" i="49"/>
  <c r="O119" i="49"/>
  <c r="N119" i="49"/>
  <c r="R118" i="49"/>
  <c r="Q118" i="49"/>
  <c r="P118" i="49"/>
  <c r="O118" i="49"/>
  <c r="N118" i="49"/>
  <c r="R117" i="49"/>
  <c r="Q117" i="49"/>
  <c r="P117" i="49"/>
  <c r="O117" i="49"/>
  <c r="N117" i="49"/>
  <c r="R116" i="49"/>
  <c r="Q116" i="49"/>
  <c r="P116" i="49"/>
  <c r="O116" i="49"/>
  <c r="N116" i="49"/>
  <c r="R115" i="49"/>
  <c r="Q115" i="49"/>
  <c r="P115" i="49"/>
  <c r="O115" i="49"/>
  <c r="N115" i="49"/>
  <c r="R114" i="49"/>
  <c r="Q114" i="49"/>
  <c r="P114" i="49"/>
  <c r="O114" i="49"/>
  <c r="N114" i="49"/>
  <c r="R113" i="49"/>
  <c r="Q113" i="49"/>
  <c r="P113" i="49"/>
  <c r="O113" i="49"/>
  <c r="N113" i="49"/>
  <c r="R112" i="49"/>
  <c r="Q112" i="49"/>
  <c r="P112" i="49"/>
  <c r="O112" i="49"/>
  <c r="N112" i="49"/>
  <c r="R111" i="49"/>
  <c r="Q111" i="49"/>
  <c r="P111" i="49"/>
  <c r="O111" i="49"/>
  <c r="N111" i="49"/>
  <c r="R110" i="49"/>
  <c r="Q110" i="49"/>
  <c r="P110" i="49"/>
  <c r="O110" i="49"/>
  <c r="N110" i="49"/>
  <c r="R109" i="49"/>
  <c r="Q109" i="49"/>
  <c r="P109" i="49"/>
  <c r="O109" i="49"/>
  <c r="N109" i="49"/>
  <c r="R108" i="49"/>
  <c r="Q108" i="49"/>
  <c r="P108" i="49"/>
  <c r="O108" i="49"/>
  <c r="N108" i="49"/>
  <c r="R107" i="49"/>
  <c r="Q107" i="49"/>
  <c r="P107" i="49"/>
  <c r="O107" i="49"/>
  <c r="N107" i="49"/>
  <c r="R106" i="49"/>
  <c r="Q106" i="49"/>
  <c r="P106" i="49"/>
  <c r="O106" i="49"/>
  <c r="N106" i="49"/>
  <c r="R105" i="49"/>
  <c r="Q105" i="49"/>
  <c r="P105" i="49"/>
  <c r="O105" i="49"/>
  <c r="N105" i="49"/>
  <c r="R104" i="49"/>
  <c r="Q104" i="49"/>
  <c r="P104" i="49"/>
  <c r="O104" i="49"/>
  <c r="N104" i="49"/>
  <c r="R103" i="49"/>
  <c r="Q103" i="49"/>
  <c r="P103" i="49"/>
  <c r="O103" i="49"/>
  <c r="N103" i="49"/>
  <c r="R102" i="49"/>
  <c r="Q102" i="49"/>
  <c r="P102" i="49"/>
  <c r="O102" i="49"/>
  <c r="N102" i="49"/>
  <c r="R101" i="49"/>
  <c r="Q101" i="49"/>
  <c r="P101" i="49"/>
  <c r="O101" i="49"/>
  <c r="N101" i="49"/>
  <c r="R100" i="49"/>
  <c r="Q100" i="49"/>
  <c r="P100" i="49"/>
  <c r="O100" i="49"/>
  <c r="N100" i="49"/>
  <c r="R99" i="49"/>
  <c r="Q99" i="49"/>
  <c r="P99" i="49"/>
  <c r="O99" i="49"/>
  <c r="N99" i="49"/>
  <c r="R98" i="49"/>
  <c r="Q98" i="49"/>
  <c r="P98" i="49"/>
  <c r="O98" i="49"/>
  <c r="N98" i="49"/>
  <c r="R97" i="49"/>
  <c r="Q97" i="49"/>
  <c r="P97" i="49"/>
  <c r="O97" i="49"/>
  <c r="N97" i="49"/>
  <c r="R96" i="49"/>
  <c r="Q96" i="49"/>
  <c r="P96" i="49"/>
  <c r="O96" i="49"/>
  <c r="N96" i="49"/>
  <c r="R95" i="49"/>
  <c r="Q95" i="49"/>
  <c r="P95" i="49"/>
  <c r="O95" i="49"/>
  <c r="N95" i="49"/>
  <c r="R94" i="49"/>
  <c r="Q94" i="49"/>
  <c r="P94" i="49"/>
  <c r="O94" i="49"/>
  <c r="N94" i="49"/>
  <c r="R93" i="49"/>
  <c r="Q93" i="49"/>
  <c r="P93" i="49"/>
  <c r="O93" i="49"/>
  <c r="N93" i="49"/>
  <c r="R92" i="49"/>
  <c r="Q92" i="49"/>
  <c r="P92" i="49"/>
  <c r="O92" i="49"/>
  <c r="N92" i="49"/>
  <c r="R91" i="49"/>
  <c r="Q91" i="49"/>
  <c r="P91" i="49"/>
  <c r="O91" i="49"/>
  <c r="N91" i="49"/>
  <c r="R90" i="49"/>
  <c r="Q90" i="49"/>
  <c r="P90" i="49"/>
  <c r="O90" i="49"/>
  <c r="N90" i="49"/>
  <c r="R89" i="49"/>
  <c r="Q89" i="49"/>
  <c r="P89" i="49"/>
  <c r="O89" i="49"/>
  <c r="N89" i="49"/>
  <c r="R88" i="49"/>
  <c r="Q88" i="49"/>
  <c r="P88" i="49"/>
  <c r="O88" i="49"/>
  <c r="N88" i="49"/>
  <c r="R87" i="49"/>
  <c r="Q87" i="49"/>
  <c r="P87" i="49"/>
  <c r="O87" i="49"/>
  <c r="N87" i="49"/>
  <c r="R86" i="49"/>
  <c r="Q86" i="49"/>
  <c r="P86" i="49"/>
  <c r="O86" i="49"/>
  <c r="N86" i="49"/>
  <c r="R85" i="49"/>
  <c r="Q85" i="49"/>
  <c r="P85" i="49"/>
  <c r="O85" i="49"/>
  <c r="N85" i="49"/>
  <c r="R84" i="49"/>
  <c r="Q84" i="49"/>
  <c r="P84" i="49"/>
  <c r="O84" i="49"/>
  <c r="N84" i="49"/>
  <c r="R83" i="49"/>
  <c r="Q83" i="49"/>
  <c r="P83" i="49"/>
  <c r="O83" i="49"/>
  <c r="N83" i="49"/>
  <c r="R82" i="49"/>
  <c r="Q82" i="49"/>
  <c r="P82" i="49"/>
  <c r="O82" i="49"/>
  <c r="N82" i="49"/>
  <c r="R81" i="49"/>
  <c r="Q81" i="49"/>
  <c r="P81" i="49"/>
  <c r="O81" i="49"/>
  <c r="N81" i="49"/>
  <c r="R80" i="49"/>
  <c r="Q80" i="49"/>
  <c r="P80" i="49"/>
  <c r="O80" i="49"/>
  <c r="N80" i="49"/>
  <c r="R79" i="49"/>
  <c r="Q79" i="49"/>
  <c r="P79" i="49"/>
  <c r="O79" i="49"/>
  <c r="N79" i="49"/>
  <c r="R78" i="49"/>
  <c r="Q78" i="49"/>
  <c r="P78" i="49"/>
  <c r="O78" i="49"/>
  <c r="N78" i="49"/>
  <c r="R77" i="49"/>
  <c r="Q77" i="49"/>
  <c r="P77" i="49"/>
  <c r="O77" i="49"/>
  <c r="N77" i="49"/>
  <c r="R76" i="49"/>
  <c r="Q76" i="49"/>
  <c r="P76" i="49"/>
  <c r="O76" i="49"/>
  <c r="N76" i="49"/>
  <c r="R75" i="49"/>
  <c r="Q75" i="49"/>
  <c r="P75" i="49"/>
  <c r="O75" i="49"/>
  <c r="N75" i="49"/>
  <c r="R74" i="49"/>
  <c r="Q74" i="49"/>
  <c r="P74" i="49"/>
  <c r="O74" i="49"/>
  <c r="N74" i="49"/>
  <c r="R73" i="49"/>
  <c r="Q73" i="49"/>
  <c r="P73" i="49"/>
  <c r="O73" i="49"/>
  <c r="N73" i="49"/>
  <c r="R72" i="49"/>
  <c r="Q72" i="49"/>
  <c r="P72" i="49"/>
  <c r="O72" i="49"/>
  <c r="N72" i="49"/>
  <c r="R71" i="49"/>
  <c r="Q71" i="49"/>
  <c r="P71" i="49"/>
  <c r="O71" i="49"/>
  <c r="N71" i="49"/>
  <c r="R70" i="49"/>
  <c r="Q70" i="49"/>
  <c r="P70" i="49"/>
  <c r="O70" i="49"/>
  <c r="N70" i="49"/>
  <c r="R69" i="49"/>
  <c r="Q69" i="49"/>
  <c r="P69" i="49"/>
  <c r="O69" i="49"/>
  <c r="N69" i="49"/>
  <c r="R68" i="49"/>
  <c r="Q68" i="49"/>
  <c r="P68" i="49"/>
  <c r="O68" i="49"/>
  <c r="N68" i="49"/>
  <c r="R67" i="49"/>
  <c r="Q67" i="49"/>
  <c r="P67" i="49"/>
  <c r="O67" i="49"/>
  <c r="N67" i="49"/>
  <c r="R66" i="49"/>
  <c r="Q66" i="49"/>
  <c r="P66" i="49"/>
  <c r="O66" i="49"/>
  <c r="N66" i="49"/>
  <c r="R65" i="49"/>
  <c r="Q65" i="49"/>
  <c r="P65" i="49"/>
  <c r="O65" i="49"/>
  <c r="N65" i="49"/>
  <c r="R64" i="49"/>
  <c r="Q64" i="49"/>
  <c r="P64" i="49"/>
  <c r="O64" i="49"/>
  <c r="N64" i="49"/>
  <c r="R63" i="49"/>
  <c r="Q63" i="49"/>
  <c r="P63" i="49"/>
  <c r="O63" i="49"/>
  <c r="N63" i="49"/>
  <c r="R62" i="49"/>
  <c r="Q62" i="49"/>
  <c r="P62" i="49"/>
  <c r="O62" i="49"/>
  <c r="N62" i="49"/>
  <c r="R61" i="49"/>
  <c r="Q61" i="49"/>
  <c r="P61" i="49"/>
  <c r="O61" i="49"/>
  <c r="N61" i="49"/>
  <c r="R60" i="49"/>
  <c r="Q60" i="49"/>
  <c r="P60" i="49"/>
  <c r="O60" i="49"/>
  <c r="N60" i="49"/>
  <c r="R59" i="49"/>
  <c r="Q59" i="49"/>
  <c r="P59" i="49"/>
  <c r="O59" i="49"/>
  <c r="N59" i="49"/>
  <c r="R58" i="49"/>
  <c r="Q58" i="49"/>
  <c r="P58" i="49"/>
  <c r="O58" i="49"/>
  <c r="N58" i="49"/>
  <c r="R57" i="49"/>
  <c r="Q57" i="49"/>
  <c r="P57" i="49"/>
  <c r="O57" i="49"/>
  <c r="N57" i="49"/>
  <c r="R56" i="49"/>
  <c r="Q56" i="49"/>
  <c r="P56" i="49"/>
  <c r="O56" i="49"/>
  <c r="N56" i="49"/>
  <c r="R55" i="49"/>
  <c r="Q55" i="49"/>
  <c r="P55" i="49"/>
  <c r="O55" i="49"/>
  <c r="N55" i="49"/>
  <c r="R54" i="49"/>
  <c r="Q54" i="49"/>
  <c r="P54" i="49"/>
  <c r="O54" i="49"/>
  <c r="N54" i="49"/>
  <c r="R53" i="49"/>
  <c r="Q53" i="49"/>
  <c r="P53" i="49"/>
  <c r="O53" i="49"/>
  <c r="N53" i="49"/>
  <c r="R52" i="49"/>
  <c r="Q52" i="49"/>
  <c r="P52" i="49"/>
  <c r="O52" i="49"/>
  <c r="N52" i="49"/>
  <c r="R51" i="49"/>
  <c r="Q51" i="49"/>
  <c r="P51" i="49"/>
  <c r="O51" i="49"/>
  <c r="N51" i="49"/>
  <c r="R50" i="49"/>
  <c r="Q50" i="49"/>
  <c r="P50" i="49"/>
  <c r="O50" i="49"/>
  <c r="N50" i="49"/>
  <c r="R49" i="49"/>
  <c r="Q49" i="49"/>
  <c r="P49" i="49"/>
  <c r="O49" i="49"/>
  <c r="N49" i="49"/>
  <c r="R48" i="49"/>
  <c r="Q48" i="49"/>
  <c r="P48" i="49"/>
  <c r="O48" i="49"/>
  <c r="N48" i="49"/>
  <c r="R47" i="49"/>
  <c r="Q47" i="49"/>
  <c r="P47" i="49"/>
  <c r="O47" i="49"/>
  <c r="N47" i="49"/>
  <c r="R46" i="49"/>
  <c r="Q46" i="49"/>
  <c r="P46" i="49"/>
  <c r="O46" i="49"/>
  <c r="N46" i="49"/>
  <c r="R45" i="49"/>
  <c r="Q45" i="49"/>
  <c r="P45" i="49"/>
  <c r="O45" i="49"/>
  <c r="N45" i="49"/>
  <c r="R44" i="49"/>
  <c r="Q44" i="49"/>
  <c r="P44" i="49"/>
  <c r="O44" i="49"/>
  <c r="N44" i="49"/>
  <c r="R43" i="49"/>
  <c r="Q43" i="49"/>
  <c r="P43" i="49"/>
  <c r="O43" i="49"/>
  <c r="N43" i="49"/>
  <c r="R42" i="49"/>
  <c r="Q42" i="49"/>
  <c r="P42" i="49"/>
  <c r="O42" i="49"/>
  <c r="N42" i="49"/>
  <c r="R41" i="49"/>
  <c r="Q41" i="49"/>
  <c r="P41" i="49"/>
  <c r="O41" i="49"/>
  <c r="N41" i="49"/>
  <c r="R40" i="49"/>
  <c r="Q40" i="49"/>
  <c r="P40" i="49"/>
  <c r="O40" i="49"/>
  <c r="N40" i="49"/>
  <c r="R39" i="49"/>
  <c r="Q39" i="49"/>
  <c r="P39" i="49"/>
  <c r="O39" i="49"/>
  <c r="N39" i="49"/>
  <c r="R38" i="49"/>
  <c r="Q38" i="49"/>
  <c r="P38" i="49"/>
  <c r="O38" i="49"/>
  <c r="N38" i="49"/>
  <c r="R37" i="49"/>
  <c r="Q37" i="49"/>
  <c r="P37" i="49"/>
  <c r="O37" i="49"/>
  <c r="N37" i="49"/>
  <c r="R36" i="49"/>
  <c r="Q36" i="49"/>
  <c r="P36" i="49"/>
  <c r="O36" i="49"/>
  <c r="N36" i="49"/>
  <c r="R35" i="49"/>
  <c r="Q35" i="49"/>
  <c r="P35" i="49"/>
  <c r="O35" i="49"/>
  <c r="N35" i="49"/>
  <c r="R34" i="49"/>
  <c r="Q34" i="49"/>
  <c r="P34" i="49"/>
  <c r="O34" i="49"/>
  <c r="N34" i="49"/>
  <c r="R33" i="49"/>
  <c r="Q33" i="49"/>
  <c r="P33" i="49"/>
  <c r="O33" i="49"/>
  <c r="N33" i="49"/>
  <c r="R32" i="49"/>
  <c r="Q32" i="49"/>
  <c r="P32" i="49"/>
  <c r="O32" i="49"/>
  <c r="N32" i="49"/>
  <c r="R31" i="49"/>
  <c r="Q31" i="49"/>
  <c r="P31" i="49"/>
  <c r="O31" i="49"/>
  <c r="N31" i="49"/>
  <c r="R30" i="49"/>
  <c r="Q30" i="49"/>
  <c r="P30" i="49"/>
  <c r="O30" i="49"/>
  <c r="N30" i="49"/>
  <c r="R29" i="49"/>
  <c r="Q29" i="49"/>
  <c r="P29" i="49"/>
  <c r="O29" i="49"/>
  <c r="N29" i="49"/>
  <c r="R28" i="49"/>
  <c r="Q28" i="49"/>
  <c r="P28" i="49"/>
  <c r="O28" i="49"/>
  <c r="N28" i="49"/>
  <c r="R27" i="49"/>
  <c r="Q27" i="49"/>
  <c r="P27" i="49"/>
  <c r="O27" i="49"/>
  <c r="N27" i="49"/>
  <c r="R26" i="49"/>
  <c r="Q26" i="49"/>
  <c r="P26" i="49"/>
  <c r="O26" i="49"/>
  <c r="N26" i="49"/>
  <c r="R25" i="49"/>
  <c r="Q25" i="49"/>
  <c r="P25" i="49"/>
  <c r="O25" i="49"/>
  <c r="N25" i="49"/>
  <c r="R24" i="49"/>
  <c r="Q24" i="49"/>
  <c r="P24" i="49"/>
  <c r="O24" i="49"/>
  <c r="N24" i="49"/>
  <c r="R23" i="49"/>
  <c r="Q23" i="49"/>
  <c r="P23" i="49"/>
  <c r="O23" i="49"/>
  <c r="N23" i="49"/>
  <c r="R22" i="49"/>
  <c r="Q22" i="49"/>
  <c r="P22" i="49"/>
  <c r="O22" i="49"/>
  <c r="N22" i="49"/>
  <c r="R21" i="49"/>
  <c r="Q21" i="49"/>
  <c r="P21" i="49"/>
  <c r="O21" i="49"/>
  <c r="N21" i="49"/>
  <c r="R20" i="49"/>
  <c r="Q20" i="49"/>
  <c r="P20" i="49"/>
  <c r="O20" i="49"/>
  <c r="N20" i="49"/>
  <c r="R19" i="49"/>
  <c r="Q19" i="49"/>
  <c r="P19" i="49"/>
  <c r="O19" i="49"/>
  <c r="N19" i="49"/>
  <c r="R18" i="49"/>
  <c r="Q18" i="49"/>
  <c r="G148" i="49" s="1"/>
  <c r="G149" i="49" s="1"/>
  <c r="S161" i="49" s="1"/>
  <c r="P18" i="49"/>
  <c r="O18" i="49"/>
  <c r="N18" i="49"/>
  <c r="R17" i="49"/>
  <c r="Q17" i="49"/>
  <c r="P17" i="49"/>
  <c r="O17" i="49"/>
  <c r="N17" i="49"/>
  <c r="R16" i="49"/>
  <c r="Q16" i="49"/>
  <c r="P16" i="49"/>
  <c r="O16" i="49"/>
  <c r="N16" i="49"/>
  <c r="R15" i="49"/>
  <c r="Q15" i="49"/>
  <c r="P15" i="49"/>
  <c r="F148" i="49" s="1"/>
  <c r="F149" i="49" s="1"/>
  <c r="S160" i="49" s="1"/>
  <c r="O15" i="49"/>
  <c r="N15" i="49"/>
  <c r="R14" i="49"/>
  <c r="Q14" i="49"/>
  <c r="P14" i="49"/>
  <c r="O14" i="49"/>
  <c r="E148" i="49" s="1"/>
  <c r="E149" i="49" s="1"/>
  <c r="S159" i="49" s="1"/>
  <c r="N14" i="49"/>
  <c r="D148" i="49" s="1"/>
  <c r="D149" i="49" s="1"/>
  <c r="S158" i="49" s="1"/>
  <c r="E171" i="49" l="1"/>
  <c r="I171" i="49"/>
  <c r="F167" i="49"/>
  <c r="G167" i="49"/>
  <c r="G171" i="49" s="1"/>
  <c r="P168" i="49"/>
  <c r="P167" i="49"/>
  <c r="D166" i="49"/>
  <c r="D171" i="49" s="1"/>
  <c r="H166" i="49"/>
  <c r="L166" i="49"/>
  <c r="P166" i="49"/>
  <c r="P171" i="49" s="1"/>
  <c r="K171" i="49"/>
  <c r="O171" i="49"/>
  <c r="E166" i="49"/>
  <c r="I166" i="49"/>
  <c r="M166" i="49"/>
  <c r="Q166" i="49"/>
  <c r="F166" i="49"/>
  <c r="F171" i="49" s="1"/>
  <c r="J166" i="49"/>
  <c r="N166" i="49"/>
  <c r="R166" i="49"/>
  <c r="R168" i="48" l="1"/>
  <c r="J168" i="48"/>
  <c r="F168" i="48"/>
  <c r="Q167" i="48"/>
  <c r="I167" i="48"/>
  <c r="E167" i="48"/>
  <c r="P166" i="48"/>
  <c r="L166" i="48"/>
  <c r="H166" i="48"/>
  <c r="R165" i="48"/>
  <c r="Q165" i="48"/>
  <c r="Q168" i="48" s="1"/>
  <c r="P165" i="48"/>
  <c r="O165" i="48"/>
  <c r="N165" i="48"/>
  <c r="M165" i="48"/>
  <c r="M168" i="48" s="1"/>
  <c r="L165" i="48"/>
  <c r="L168" i="48" s="1"/>
  <c r="K165" i="48"/>
  <c r="K171" i="48" s="1"/>
  <c r="J165" i="48"/>
  <c r="I165" i="48"/>
  <c r="I168" i="48" s="1"/>
  <c r="H165" i="48"/>
  <c r="G165" i="48"/>
  <c r="F165" i="48"/>
  <c r="E165" i="48"/>
  <c r="E168" i="48" s="1"/>
  <c r="D165" i="48"/>
  <c r="D168" i="48" s="1"/>
  <c r="R164" i="48"/>
  <c r="R167" i="48" s="1"/>
  <c r="Q164" i="48"/>
  <c r="P164" i="48"/>
  <c r="O164" i="48"/>
  <c r="O167" i="48" s="1"/>
  <c r="N164" i="48"/>
  <c r="N167" i="48" s="1"/>
  <c r="M164" i="48"/>
  <c r="L164" i="48"/>
  <c r="K164" i="48"/>
  <c r="K167" i="48" s="1"/>
  <c r="J164" i="48"/>
  <c r="J167" i="48" s="1"/>
  <c r="I164" i="48"/>
  <c r="H164" i="48"/>
  <c r="H167" i="48" s="1"/>
  <c r="G164" i="48"/>
  <c r="F164" i="48"/>
  <c r="E164" i="48"/>
  <c r="D164" i="48"/>
  <c r="D167" i="48" s="1"/>
  <c r="R163" i="48"/>
  <c r="R171" i="48" s="1"/>
  <c r="Q163" i="48"/>
  <c r="Q171" i="48" s="1"/>
  <c r="P163" i="48"/>
  <c r="O163" i="48"/>
  <c r="O166" i="48" s="1"/>
  <c r="N163" i="48"/>
  <c r="M163" i="48"/>
  <c r="L163" i="48"/>
  <c r="K163" i="48"/>
  <c r="K166" i="48" s="1"/>
  <c r="J163" i="48"/>
  <c r="J171" i="48" s="1"/>
  <c r="I163" i="48"/>
  <c r="I171" i="48" s="1"/>
  <c r="H163" i="48"/>
  <c r="G163" i="48"/>
  <c r="G166" i="48" s="1"/>
  <c r="F163" i="48"/>
  <c r="E163" i="48"/>
  <c r="D163" i="48"/>
  <c r="R142" i="48"/>
  <c r="Q142" i="48"/>
  <c r="P142" i="48"/>
  <c r="O142" i="48"/>
  <c r="N142" i="48"/>
  <c r="R141" i="48"/>
  <c r="Q141" i="48"/>
  <c r="P141" i="48"/>
  <c r="O141" i="48"/>
  <c r="N141" i="48"/>
  <c r="R140" i="48"/>
  <c r="Q140" i="48"/>
  <c r="P140" i="48"/>
  <c r="O140" i="48"/>
  <c r="N140" i="48"/>
  <c r="R139" i="48"/>
  <c r="Q139" i="48"/>
  <c r="P139" i="48"/>
  <c r="O139" i="48"/>
  <c r="N139" i="48"/>
  <c r="R138" i="48"/>
  <c r="Q138" i="48"/>
  <c r="P138" i="48"/>
  <c r="O138" i="48"/>
  <c r="N138" i="48"/>
  <c r="R137" i="48"/>
  <c r="Q137" i="48"/>
  <c r="P137" i="48"/>
  <c r="O137" i="48"/>
  <c r="N137" i="48"/>
  <c r="R136" i="48"/>
  <c r="Q136" i="48"/>
  <c r="P136" i="48"/>
  <c r="O136" i="48"/>
  <c r="N136" i="48"/>
  <c r="R135" i="48"/>
  <c r="Q135" i="48"/>
  <c r="P135" i="48"/>
  <c r="O135" i="48"/>
  <c r="N135" i="48"/>
  <c r="R134" i="48"/>
  <c r="Q134" i="48"/>
  <c r="P134" i="48"/>
  <c r="O134" i="48"/>
  <c r="N134" i="48"/>
  <c r="R133" i="48"/>
  <c r="Q133" i="48"/>
  <c r="P133" i="48"/>
  <c r="O133" i="48"/>
  <c r="N133" i="48"/>
  <c r="R132" i="48"/>
  <c r="Q132" i="48"/>
  <c r="P132" i="48"/>
  <c r="O132" i="48"/>
  <c r="N132" i="48"/>
  <c r="R131" i="48"/>
  <c r="Q131" i="48"/>
  <c r="P131" i="48"/>
  <c r="O131" i="48"/>
  <c r="N131" i="48"/>
  <c r="R130" i="48"/>
  <c r="Q130" i="48"/>
  <c r="P130" i="48"/>
  <c r="O130" i="48"/>
  <c r="N130" i="48"/>
  <c r="R129" i="48"/>
  <c r="Q129" i="48"/>
  <c r="P129" i="48"/>
  <c r="O129" i="48"/>
  <c r="N129" i="48"/>
  <c r="R128" i="48"/>
  <c r="Q128" i="48"/>
  <c r="P128" i="48"/>
  <c r="O128" i="48"/>
  <c r="N128" i="48"/>
  <c r="R127" i="48"/>
  <c r="Q127" i="48"/>
  <c r="P127" i="48"/>
  <c r="O127" i="48"/>
  <c r="N127" i="48"/>
  <c r="R126" i="48"/>
  <c r="Q126" i="48"/>
  <c r="P126" i="48"/>
  <c r="O126" i="48"/>
  <c r="N126" i="48"/>
  <c r="R125" i="48"/>
  <c r="Q125" i="48"/>
  <c r="P125" i="48"/>
  <c r="O125" i="48"/>
  <c r="N125" i="48"/>
  <c r="R124" i="48"/>
  <c r="Q124" i="48"/>
  <c r="P124" i="48"/>
  <c r="O124" i="48"/>
  <c r="N124" i="48"/>
  <c r="R123" i="48"/>
  <c r="Q123" i="48"/>
  <c r="P123" i="48"/>
  <c r="O123" i="48"/>
  <c r="N123" i="48"/>
  <c r="R122" i="48"/>
  <c r="Q122" i="48"/>
  <c r="P122" i="48"/>
  <c r="O122" i="48"/>
  <c r="N122" i="48"/>
  <c r="R121" i="48"/>
  <c r="Q121" i="48"/>
  <c r="P121" i="48"/>
  <c r="O121" i="48"/>
  <c r="N121" i="48"/>
  <c r="R120" i="48"/>
  <c r="Q120" i="48"/>
  <c r="P120" i="48"/>
  <c r="O120" i="48"/>
  <c r="N120" i="48"/>
  <c r="R119" i="48"/>
  <c r="Q119" i="48"/>
  <c r="P119" i="48"/>
  <c r="O119" i="48"/>
  <c r="N119" i="48"/>
  <c r="R118" i="48"/>
  <c r="Q118" i="48"/>
  <c r="P118" i="48"/>
  <c r="O118" i="48"/>
  <c r="N118" i="48"/>
  <c r="R117" i="48"/>
  <c r="Q117" i="48"/>
  <c r="P117" i="48"/>
  <c r="O117" i="48"/>
  <c r="N117" i="48"/>
  <c r="R116" i="48"/>
  <c r="Q116" i="48"/>
  <c r="P116" i="48"/>
  <c r="O116" i="48"/>
  <c r="N116" i="48"/>
  <c r="R115" i="48"/>
  <c r="Q115" i="48"/>
  <c r="P115" i="48"/>
  <c r="O115" i="48"/>
  <c r="N115" i="48"/>
  <c r="R114" i="48"/>
  <c r="Q114" i="48"/>
  <c r="P114" i="48"/>
  <c r="O114" i="48"/>
  <c r="N114" i="48"/>
  <c r="R113" i="48"/>
  <c r="Q113" i="48"/>
  <c r="P113" i="48"/>
  <c r="O113" i="48"/>
  <c r="N113" i="48"/>
  <c r="R112" i="48"/>
  <c r="Q112" i="48"/>
  <c r="P112" i="48"/>
  <c r="O112" i="48"/>
  <c r="N112" i="48"/>
  <c r="R111" i="48"/>
  <c r="Q111" i="48"/>
  <c r="P111" i="48"/>
  <c r="O111" i="48"/>
  <c r="N111" i="48"/>
  <c r="R110" i="48"/>
  <c r="Q110" i="48"/>
  <c r="P110" i="48"/>
  <c r="O110" i="48"/>
  <c r="N110" i="48"/>
  <c r="R109" i="48"/>
  <c r="Q109" i="48"/>
  <c r="P109" i="48"/>
  <c r="O109" i="48"/>
  <c r="N109" i="48"/>
  <c r="R108" i="48"/>
  <c r="Q108" i="48"/>
  <c r="P108" i="48"/>
  <c r="O108" i="48"/>
  <c r="N108" i="48"/>
  <c r="R107" i="48"/>
  <c r="Q107" i="48"/>
  <c r="P107" i="48"/>
  <c r="O107" i="48"/>
  <c r="N107" i="48"/>
  <c r="R106" i="48"/>
  <c r="Q106" i="48"/>
  <c r="P106" i="48"/>
  <c r="O106" i="48"/>
  <c r="N106" i="48"/>
  <c r="R105" i="48"/>
  <c r="Q105" i="48"/>
  <c r="P105" i="48"/>
  <c r="O105" i="48"/>
  <c r="N105" i="48"/>
  <c r="R104" i="48"/>
  <c r="Q104" i="48"/>
  <c r="P104" i="48"/>
  <c r="O104" i="48"/>
  <c r="N104" i="48"/>
  <c r="R103" i="48"/>
  <c r="Q103" i="48"/>
  <c r="P103" i="48"/>
  <c r="O103" i="48"/>
  <c r="N103" i="48"/>
  <c r="R102" i="48"/>
  <c r="Q102" i="48"/>
  <c r="P102" i="48"/>
  <c r="O102" i="48"/>
  <c r="N102" i="48"/>
  <c r="R101" i="48"/>
  <c r="Q101" i="48"/>
  <c r="P101" i="48"/>
  <c r="O101" i="48"/>
  <c r="N101" i="48"/>
  <c r="R100" i="48"/>
  <c r="Q100" i="48"/>
  <c r="P100" i="48"/>
  <c r="O100" i="48"/>
  <c r="N100" i="48"/>
  <c r="R99" i="48"/>
  <c r="Q99" i="48"/>
  <c r="P99" i="48"/>
  <c r="O99" i="48"/>
  <c r="N99" i="48"/>
  <c r="R98" i="48"/>
  <c r="Q98" i="48"/>
  <c r="P98" i="48"/>
  <c r="O98" i="48"/>
  <c r="N98" i="48"/>
  <c r="R97" i="48"/>
  <c r="Q97" i="48"/>
  <c r="P97" i="48"/>
  <c r="O97" i="48"/>
  <c r="N97" i="48"/>
  <c r="R96" i="48"/>
  <c r="Q96" i="48"/>
  <c r="P96" i="48"/>
  <c r="O96" i="48"/>
  <c r="N96" i="48"/>
  <c r="R95" i="48"/>
  <c r="Q95" i="48"/>
  <c r="P95" i="48"/>
  <c r="O95" i="48"/>
  <c r="N95" i="48"/>
  <c r="R94" i="48"/>
  <c r="Q94" i="48"/>
  <c r="P94" i="48"/>
  <c r="O94" i="48"/>
  <c r="N94" i="48"/>
  <c r="R93" i="48"/>
  <c r="Q93" i="48"/>
  <c r="P93" i="48"/>
  <c r="O93" i="48"/>
  <c r="N93" i="48"/>
  <c r="R92" i="48"/>
  <c r="Q92" i="48"/>
  <c r="P92" i="48"/>
  <c r="O92" i="48"/>
  <c r="N92" i="48"/>
  <c r="R91" i="48"/>
  <c r="Q91" i="48"/>
  <c r="P91" i="48"/>
  <c r="O91" i="48"/>
  <c r="N91" i="48"/>
  <c r="R90" i="48"/>
  <c r="Q90" i="48"/>
  <c r="P90" i="48"/>
  <c r="O90" i="48"/>
  <c r="N90" i="48"/>
  <c r="R89" i="48"/>
  <c r="Q89" i="48"/>
  <c r="P89" i="48"/>
  <c r="O89" i="48"/>
  <c r="N89" i="48"/>
  <c r="R88" i="48"/>
  <c r="Q88" i="48"/>
  <c r="P88" i="48"/>
  <c r="O88" i="48"/>
  <c r="N88" i="48"/>
  <c r="R87" i="48"/>
  <c r="Q87" i="48"/>
  <c r="P87" i="48"/>
  <c r="O87" i="48"/>
  <c r="N87" i="48"/>
  <c r="R86" i="48"/>
  <c r="Q86" i="48"/>
  <c r="P86" i="48"/>
  <c r="O86" i="48"/>
  <c r="N86" i="48"/>
  <c r="R85" i="48"/>
  <c r="Q85" i="48"/>
  <c r="P85" i="48"/>
  <c r="O85" i="48"/>
  <c r="N85" i="48"/>
  <c r="R84" i="48"/>
  <c r="Q84" i="48"/>
  <c r="P84" i="48"/>
  <c r="O84" i="48"/>
  <c r="N84" i="48"/>
  <c r="R83" i="48"/>
  <c r="Q83" i="48"/>
  <c r="P83" i="48"/>
  <c r="O83" i="48"/>
  <c r="N83" i="48"/>
  <c r="R82" i="48"/>
  <c r="Q82" i="48"/>
  <c r="P82" i="48"/>
  <c r="O82" i="48"/>
  <c r="N82" i="48"/>
  <c r="R81" i="48"/>
  <c r="Q81" i="48"/>
  <c r="P81" i="48"/>
  <c r="O81" i="48"/>
  <c r="N81" i="48"/>
  <c r="R80" i="48"/>
  <c r="Q80" i="48"/>
  <c r="P80" i="48"/>
  <c r="O80" i="48"/>
  <c r="N80" i="48"/>
  <c r="R79" i="48"/>
  <c r="Q79" i="48"/>
  <c r="P79" i="48"/>
  <c r="O79" i="48"/>
  <c r="N79" i="48"/>
  <c r="R78" i="48"/>
  <c r="Q78" i="48"/>
  <c r="P78" i="48"/>
  <c r="O78" i="48"/>
  <c r="N78" i="48"/>
  <c r="R77" i="48"/>
  <c r="Q77" i="48"/>
  <c r="P77" i="48"/>
  <c r="O77" i="48"/>
  <c r="N77" i="48"/>
  <c r="R76" i="48"/>
  <c r="Q76" i="48"/>
  <c r="P76" i="48"/>
  <c r="O76" i="48"/>
  <c r="N76" i="48"/>
  <c r="R75" i="48"/>
  <c r="Q75" i="48"/>
  <c r="P75" i="48"/>
  <c r="O75" i="48"/>
  <c r="N75" i="48"/>
  <c r="R74" i="48"/>
  <c r="Q74" i="48"/>
  <c r="P74" i="48"/>
  <c r="O74" i="48"/>
  <c r="N74" i="48"/>
  <c r="R73" i="48"/>
  <c r="Q73" i="48"/>
  <c r="P73" i="48"/>
  <c r="O73" i="48"/>
  <c r="N73" i="48"/>
  <c r="R72" i="48"/>
  <c r="Q72" i="48"/>
  <c r="P72" i="48"/>
  <c r="O72" i="48"/>
  <c r="N72" i="48"/>
  <c r="R71" i="48"/>
  <c r="Q71" i="48"/>
  <c r="P71" i="48"/>
  <c r="O71" i="48"/>
  <c r="N71" i="48"/>
  <c r="R70" i="48"/>
  <c r="Q70" i="48"/>
  <c r="P70" i="48"/>
  <c r="O70" i="48"/>
  <c r="N70" i="48"/>
  <c r="R69" i="48"/>
  <c r="Q69" i="48"/>
  <c r="P69" i="48"/>
  <c r="O69" i="48"/>
  <c r="N69" i="48"/>
  <c r="R68" i="48"/>
  <c r="Q68" i="48"/>
  <c r="P68" i="48"/>
  <c r="O68" i="48"/>
  <c r="N68" i="48"/>
  <c r="R67" i="48"/>
  <c r="Q67" i="48"/>
  <c r="P67" i="48"/>
  <c r="O67" i="48"/>
  <c r="N67" i="48"/>
  <c r="R66" i="48"/>
  <c r="Q66" i="48"/>
  <c r="P66" i="48"/>
  <c r="O66" i="48"/>
  <c r="N66" i="48"/>
  <c r="R65" i="48"/>
  <c r="Q65" i="48"/>
  <c r="P65" i="48"/>
  <c r="O65" i="48"/>
  <c r="N65" i="48"/>
  <c r="R64" i="48"/>
  <c r="Q64" i="48"/>
  <c r="P64" i="48"/>
  <c r="O64" i="48"/>
  <c r="N64" i="48"/>
  <c r="R63" i="48"/>
  <c r="Q63" i="48"/>
  <c r="P63" i="48"/>
  <c r="O63" i="48"/>
  <c r="N63" i="48"/>
  <c r="R62" i="48"/>
  <c r="Q62" i="48"/>
  <c r="P62" i="48"/>
  <c r="O62" i="48"/>
  <c r="N62" i="48"/>
  <c r="R61" i="48"/>
  <c r="Q61" i="48"/>
  <c r="P61" i="48"/>
  <c r="O61" i="48"/>
  <c r="N61" i="48"/>
  <c r="R60" i="48"/>
  <c r="Q60" i="48"/>
  <c r="P60" i="48"/>
  <c r="O60" i="48"/>
  <c r="N60" i="48"/>
  <c r="R59" i="48"/>
  <c r="Q59" i="48"/>
  <c r="P59" i="48"/>
  <c r="O59" i="48"/>
  <c r="N59" i="48"/>
  <c r="R58" i="48"/>
  <c r="Q58" i="48"/>
  <c r="P58" i="48"/>
  <c r="O58" i="48"/>
  <c r="N58" i="48"/>
  <c r="R57" i="48"/>
  <c r="Q57" i="48"/>
  <c r="P57" i="48"/>
  <c r="O57" i="48"/>
  <c r="N57" i="48"/>
  <c r="R56" i="48"/>
  <c r="Q56" i="48"/>
  <c r="P56" i="48"/>
  <c r="O56" i="48"/>
  <c r="N56" i="48"/>
  <c r="R55" i="48"/>
  <c r="Q55" i="48"/>
  <c r="P55" i="48"/>
  <c r="O55" i="48"/>
  <c r="N55" i="48"/>
  <c r="R54" i="48"/>
  <c r="Q54" i="48"/>
  <c r="P54" i="48"/>
  <c r="O54" i="48"/>
  <c r="N54" i="48"/>
  <c r="R53" i="48"/>
  <c r="Q53" i="48"/>
  <c r="P53" i="48"/>
  <c r="O53" i="48"/>
  <c r="N53" i="48"/>
  <c r="R52" i="48"/>
  <c r="Q52" i="48"/>
  <c r="P52" i="48"/>
  <c r="O52" i="48"/>
  <c r="N52" i="48"/>
  <c r="R51" i="48"/>
  <c r="Q51" i="48"/>
  <c r="P51" i="48"/>
  <c r="O51" i="48"/>
  <c r="N51" i="48"/>
  <c r="R50" i="48"/>
  <c r="Q50" i="48"/>
  <c r="P50" i="48"/>
  <c r="O50" i="48"/>
  <c r="N50" i="48"/>
  <c r="R49" i="48"/>
  <c r="Q49" i="48"/>
  <c r="P49" i="48"/>
  <c r="O49" i="48"/>
  <c r="N49" i="48"/>
  <c r="R48" i="48"/>
  <c r="Q48" i="48"/>
  <c r="P48" i="48"/>
  <c r="O48" i="48"/>
  <c r="N48" i="48"/>
  <c r="R47" i="48"/>
  <c r="Q47" i="48"/>
  <c r="P47" i="48"/>
  <c r="O47" i="48"/>
  <c r="N47" i="48"/>
  <c r="R46" i="48"/>
  <c r="Q46" i="48"/>
  <c r="P46" i="48"/>
  <c r="O46" i="48"/>
  <c r="N46" i="48"/>
  <c r="R45" i="48"/>
  <c r="Q45" i="48"/>
  <c r="P45" i="48"/>
  <c r="O45" i="48"/>
  <c r="N45" i="48"/>
  <c r="R44" i="48"/>
  <c r="Q44" i="48"/>
  <c r="P44" i="48"/>
  <c r="O44" i="48"/>
  <c r="N44" i="48"/>
  <c r="R43" i="48"/>
  <c r="Q43" i="48"/>
  <c r="P43" i="48"/>
  <c r="O43" i="48"/>
  <c r="N43" i="48"/>
  <c r="R42" i="48"/>
  <c r="Q42" i="48"/>
  <c r="P42" i="48"/>
  <c r="O42" i="48"/>
  <c r="N42" i="48"/>
  <c r="R41" i="48"/>
  <c r="Q41" i="48"/>
  <c r="P41" i="48"/>
  <c r="O41" i="48"/>
  <c r="N41" i="48"/>
  <c r="R40" i="48"/>
  <c r="Q40" i="48"/>
  <c r="P40" i="48"/>
  <c r="O40" i="48"/>
  <c r="N40" i="48"/>
  <c r="R39" i="48"/>
  <c r="Q39" i="48"/>
  <c r="P39" i="48"/>
  <c r="O39" i="48"/>
  <c r="N39" i="48"/>
  <c r="R38" i="48"/>
  <c r="Q38" i="48"/>
  <c r="P38" i="48"/>
  <c r="O38" i="48"/>
  <c r="N38" i="48"/>
  <c r="R37" i="48"/>
  <c r="Q37" i="48"/>
  <c r="P37" i="48"/>
  <c r="O37" i="48"/>
  <c r="N37" i="48"/>
  <c r="R36" i="48"/>
  <c r="Q36" i="48"/>
  <c r="P36" i="48"/>
  <c r="O36" i="48"/>
  <c r="N36" i="48"/>
  <c r="R35" i="48"/>
  <c r="Q35" i="48"/>
  <c r="P35" i="48"/>
  <c r="O35" i="48"/>
  <c r="N35" i="48"/>
  <c r="R34" i="48"/>
  <c r="Q34" i="48"/>
  <c r="P34" i="48"/>
  <c r="O34" i="48"/>
  <c r="N34" i="48"/>
  <c r="R33" i="48"/>
  <c r="Q33" i="48"/>
  <c r="P33" i="48"/>
  <c r="O33" i="48"/>
  <c r="N33" i="48"/>
  <c r="R32" i="48"/>
  <c r="Q32" i="48"/>
  <c r="P32" i="48"/>
  <c r="O32" i="48"/>
  <c r="N32" i="48"/>
  <c r="R31" i="48"/>
  <c r="Q31" i="48"/>
  <c r="P31" i="48"/>
  <c r="O31" i="48"/>
  <c r="N31" i="48"/>
  <c r="R30" i="48"/>
  <c r="Q30" i="48"/>
  <c r="P30" i="48"/>
  <c r="O30" i="48"/>
  <c r="N30" i="48"/>
  <c r="R29" i="48"/>
  <c r="Q29" i="48"/>
  <c r="P29" i="48"/>
  <c r="O29" i="48"/>
  <c r="N29" i="48"/>
  <c r="R28" i="48"/>
  <c r="Q28" i="48"/>
  <c r="P28" i="48"/>
  <c r="O28" i="48"/>
  <c r="N28" i="48"/>
  <c r="R27" i="48"/>
  <c r="Q27" i="48"/>
  <c r="P27" i="48"/>
  <c r="O27" i="48"/>
  <c r="N27" i="48"/>
  <c r="R26" i="48"/>
  <c r="Q26" i="48"/>
  <c r="P26" i="48"/>
  <c r="O26" i="48"/>
  <c r="N26" i="48"/>
  <c r="R25" i="48"/>
  <c r="Q25" i="48"/>
  <c r="P25" i="48"/>
  <c r="O25" i="48"/>
  <c r="N25" i="48"/>
  <c r="R24" i="48"/>
  <c r="Q24" i="48"/>
  <c r="P24" i="48"/>
  <c r="O24" i="48"/>
  <c r="N24" i="48"/>
  <c r="R23" i="48"/>
  <c r="Q23" i="48"/>
  <c r="P23" i="48"/>
  <c r="O23" i="48"/>
  <c r="N23" i="48"/>
  <c r="R22" i="48"/>
  <c r="Q22" i="48"/>
  <c r="P22" i="48"/>
  <c r="O22" i="48"/>
  <c r="N22" i="48"/>
  <c r="R21" i="48"/>
  <c r="Q21" i="48"/>
  <c r="P21" i="48"/>
  <c r="O21" i="48"/>
  <c r="N21" i="48"/>
  <c r="R20" i="48"/>
  <c r="Q20" i="48"/>
  <c r="P20" i="48"/>
  <c r="O20" i="48"/>
  <c r="N20" i="48"/>
  <c r="R19" i="48"/>
  <c r="Q19" i="48"/>
  <c r="P19" i="48"/>
  <c r="O19" i="48"/>
  <c r="N19" i="48"/>
  <c r="R18" i="48"/>
  <c r="Q18" i="48"/>
  <c r="P18" i="48"/>
  <c r="O18" i="48"/>
  <c r="N18" i="48"/>
  <c r="R17" i="48"/>
  <c r="Q17" i="48"/>
  <c r="P17" i="48"/>
  <c r="O17" i="48"/>
  <c r="N17" i="48"/>
  <c r="R16" i="48"/>
  <c r="Q16" i="48"/>
  <c r="P16" i="48"/>
  <c r="O16" i="48"/>
  <c r="N16" i="48"/>
  <c r="R15" i="48"/>
  <c r="H148" i="48" s="1"/>
  <c r="H149" i="48" s="1"/>
  <c r="S162" i="48" s="1"/>
  <c r="Q15" i="48"/>
  <c r="P15" i="48"/>
  <c r="O15" i="48"/>
  <c r="N15" i="48"/>
  <c r="D148" i="48" s="1"/>
  <c r="D149" i="48" s="1"/>
  <c r="S158" i="48" s="1"/>
  <c r="R14" i="48"/>
  <c r="Q14" i="48"/>
  <c r="G148" i="48" s="1"/>
  <c r="G149" i="48" s="1"/>
  <c r="S161" i="48" s="1"/>
  <c r="P14" i="48"/>
  <c r="F148" i="48" s="1"/>
  <c r="F149" i="48" s="1"/>
  <c r="S160" i="48" s="1"/>
  <c r="O14" i="48"/>
  <c r="E148" i="48" s="1"/>
  <c r="E149" i="48" s="1"/>
  <c r="S159" i="48" s="1"/>
  <c r="N14" i="48"/>
  <c r="G167" i="48" l="1"/>
  <c r="H168" i="48"/>
  <c r="H171" i="48" s="1"/>
  <c r="P168" i="48"/>
  <c r="L167" i="48"/>
  <c r="P167" i="48"/>
  <c r="P171" i="48" s="1"/>
  <c r="N168" i="48"/>
  <c r="M167" i="48"/>
  <c r="D166" i="48"/>
  <c r="D171" i="48"/>
  <c r="L171" i="48"/>
  <c r="M171" i="48"/>
  <c r="F167" i="48"/>
  <c r="O168" i="48"/>
  <c r="O171" i="48"/>
  <c r="E166" i="48"/>
  <c r="E171" i="48" s="1"/>
  <c r="I166" i="48"/>
  <c r="M166" i="48"/>
  <c r="Q166" i="48"/>
  <c r="G168" i="48"/>
  <c r="G171" i="48" s="1"/>
  <c r="K168" i="48"/>
  <c r="F166" i="48"/>
  <c r="F171" i="48" s="1"/>
  <c r="J166" i="48"/>
  <c r="N166" i="48"/>
  <c r="N171" i="48" s="1"/>
  <c r="R166" i="48"/>
  <c r="R168" i="47" l="1"/>
  <c r="N168" i="47"/>
  <c r="R165" i="47"/>
  <c r="Q165" i="47"/>
  <c r="P165" i="47"/>
  <c r="O165" i="47"/>
  <c r="N165" i="47"/>
  <c r="M165" i="47"/>
  <c r="L165" i="47"/>
  <c r="L168" i="47" s="1"/>
  <c r="K165" i="47"/>
  <c r="K168" i="47" s="1"/>
  <c r="J165" i="47"/>
  <c r="I165" i="47"/>
  <c r="I168" i="47" s="1"/>
  <c r="H165" i="47"/>
  <c r="H168" i="47" s="1"/>
  <c r="G165" i="47"/>
  <c r="G168" i="47" s="1"/>
  <c r="F165" i="47"/>
  <c r="E165" i="47"/>
  <c r="D165" i="47"/>
  <c r="R164" i="47"/>
  <c r="R167" i="47" s="1"/>
  <c r="Q164" i="47"/>
  <c r="Q167" i="47" s="1"/>
  <c r="P164" i="47"/>
  <c r="P167" i="47" s="1"/>
  <c r="O164" i="47"/>
  <c r="O167" i="47" s="1"/>
  <c r="N164" i="47"/>
  <c r="N167" i="47" s="1"/>
  <c r="M164" i="47"/>
  <c r="M167" i="47" s="1"/>
  <c r="L164" i="47"/>
  <c r="L167" i="47" s="1"/>
  <c r="K164" i="47"/>
  <c r="K167" i="47" s="1"/>
  <c r="J164" i="47"/>
  <c r="J167" i="47" s="1"/>
  <c r="I164" i="47"/>
  <c r="I167" i="47" s="1"/>
  <c r="H164" i="47"/>
  <c r="H167" i="47" s="1"/>
  <c r="G164" i="47"/>
  <c r="G167" i="47" s="1"/>
  <c r="F164" i="47"/>
  <c r="E164" i="47"/>
  <c r="D164" i="47"/>
  <c r="D167" i="47" s="1"/>
  <c r="R163" i="47"/>
  <c r="R171" i="47" s="1"/>
  <c r="Q163" i="47"/>
  <c r="P163" i="47"/>
  <c r="O163" i="47"/>
  <c r="O166" i="47" s="1"/>
  <c r="N163" i="47"/>
  <c r="N171" i="47" s="1"/>
  <c r="M163" i="47"/>
  <c r="L163" i="47"/>
  <c r="L171" i="47" s="1"/>
  <c r="K163" i="47"/>
  <c r="K166" i="47" s="1"/>
  <c r="J163" i="47"/>
  <c r="I163" i="47"/>
  <c r="H163" i="47"/>
  <c r="G163" i="47"/>
  <c r="G166" i="47" s="1"/>
  <c r="F163" i="47"/>
  <c r="E163" i="47"/>
  <c r="D163" i="47"/>
  <c r="R142" i="47"/>
  <c r="Q142" i="47"/>
  <c r="P142" i="47"/>
  <c r="O142" i="47"/>
  <c r="N142" i="47"/>
  <c r="R141" i="47"/>
  <c r="Q141" i="47"/>
  <c r="P141" i="47"/>
  <c r="O141" i="47"/>
  <c r="N141" i="47"/>
  <c r="R140" i="47"/>
  <c r="Q140" i="47"/>
  <c r="P140" i="47"/>
  <c r="O140" i="47"/>
  <c r="N140" i="47"/>
  <c r="R139" i="47"/>
  <c r="Q139" i="47"/>
  <c r="P139" i="47"/>
  <c r="O139" i="47"/>
  <c r="N139" i="47"/>
  <c r="R138" i="47"/>
  <c r="Q138" i="47"/>
  <c r="P138" i="47"/>
  <c r="O138" i="47"/>
  <c r="N138" i="47"/>
  <c r="R137" i="47"/>
  <c r="Q137" i="47"/>
  <c r="P137" i="47"/>
  <c r="O137" i="47"/>
  <c r="N137" i="47"/>
  <c r="R136" i="47"/>
  <c r="Q136" i="47"/>
  <c r="P136" i="47"/>
  <c r="O136" i="47"/>
  <c r="N136" i="47"/>
  <c r="R135" i="47"/>
  <c r="Q135" i="47"/>
  <c r="P135" i="47"/>
  <c r="O135" i="47"/>
  <c r="N135" i="47"/>
  <c r="R134" i="47"/>
  <c r="Q134" i="47"/>
  <c r="P134" i="47"/>
  <c r="O134" i="47"/>
  <c r="N134" i="47"/>
  <c r="R133" i="47"/>
  <c r="Q133" i="47"/>
  <c r="P133" i="47"/>
  <c r="O133" i="47"/>
  <c r="N133" i="47"/>
  <c r="R132" i="47"/>
  <c r="Q132" i="47"/>
  <c r="P132" i="47"/>
  <c r="O132" i="47"/>
  <c r="N132" i="47"/>
  <c r="R131" i="47"/>
  <c r="Q131" i="47"/>
  <c r="P131" i="47"/>
  <c r="O131" i="47"/>
  <c r="N131" i="47"/>
  <c r="R130" i="47"/>
  <c r="Q130" i="47"/>
  <c r="P130" i="47"/>
  <c r="O130" i="47"/>
  <c r="N130" i="47"/>
  <c r="R129" i="47"/>
  <c r="Q129" i="47"/>
  <c r="P129" i="47"/>
  <c r="O129" i="47"/>
  <c r="N129" i="47"/>
  <c r="R128" i="47"/>
  <c r="Q128" i="47"/>
  <c r="P128" i="47"/>
  <c r="O128" i="47"/>
  <c r="N128" i="47"/>
  <c r="R127" i="47"/>
  <c r="Q127" i="47"/>
  <c r="P127" i="47"/>
  <c r="O127" i="47"/>
  <c r="N127" i="47"/>
  <c r="R126" i="47"/>
  <c r="Q126" i="47"/>
  <c r="P126" i="47"/>
  <c r="O126" i="47"/>
  <c r="N126" i="47"/>
  <c r="R125" i="47"/>
  <c r="Q125" i="47"/>
  <c r="P125" i="47"/>
  <c r="O125" i="47"/>
  <c r="N125" i="47"/>
  <c r="R124" i="47"/>
  <c r="Q124" i="47"/>
  <c r="P124" i="47"/>
  <c r="O124" i="47"/>
  <c r="N124" i="47"/>
  <c r="R123" i="47"/>
  <c r="Q123" i="47"/>
  <c r="P123" i="47"/>
  <c r="O123" i="47"/>
  <c r="N123" i="47"/>
  <c r="R122" i="47"/>
  <c r="Q122" i="47"/>
  <c r="P122" i="47"/>
  <c r="O122" i="47"/>
  <c r="N122" i="47"/>
  <c r="R121" i="47"/>
  <c r="Q121" i="47"/>
  <c r="P121" i="47"/>
  <c r="O121" i="47"/>
  <c r="N121" i="47"/>
  <c r="R120" i="47"/>
  <c r="Q120" i="47"/>
  <c r="P120" i="47"/>
  <c r="O120" i="47"/>
  <c r="N120" i="47"/>
  <c r="R119" i="47"/>
  <c r="Q119" i="47"/>
  <c r="P119" i="47"/>
  <c r="O119" i="47"/>
  <c r="N119" i="47"/>
  <c r="R118" i="47"/>
  <c r="Q118" i="47"/>
  <c r="P118" i="47"/>
  <c r="O118" i="47"/>
  <c r="N118" i="47"/>
  <c r="R117" i="47"/>
  <c r="Q117" i="47"/>
  <c r="P117" i="47"/>
  <c r="O117" i="47"/>
  <c r="N117" i="47"/>
  <c r="R116" i="47"/>
  <c r="Q116" i="47"/>
  <c r="P116" i="47"/>
  <c r="O116" i="47"/>
  <c r="N116" i="47"/>
  <c r="R115" i="47"/>
  <c r="Q115" i="47"/>
  <c r="P115" i="47"/>
  <c r="O115" i="47"/>
  <c r="N115" i="47"/>
  <c r="R114" i="47"/>
  <c r="Q114" i="47"/>
  <c r="P114" i="47"/>
  <c r="O114" i="47"/>
  <c r="N114" i="47"/>
  <c r="R113" i="47"/>
  <c r="Q113" i="47"/>
  <c r="P113" i="47"/>
  <c r="O113" i="47"/>
  <c r="N113" i="47"/>
  <c r="R112" i="47"/>
  <c r="Q112" i="47"/>
  <c r="P112" i="47"/>
  <c r="O112" i="47"/>
  <c r="N112" i="47"/>
  <c r="R111" i="47"/>
  <c r="Q111" i="47"/>
  <c r="P111" i="47"/>
  <c r="O111" i="47"/>
  <c r="N111" i="47"/>
  <c r="R110" i="47"/>
  <c r="Q110" i="47"/>
  <c r="P110" i="47"/>
  <c r="O110" i="47"/>
  <c r="N110" i="47"/>
  <c r="R109" i="47"/>
  <c r="Q109" i="47"/>
  <c r="P109" i="47"/>
  <c r="O109" i="47"/>
  <c r="N109" i="47"/>
  <c r="R108" i="47"/>
  <c r="Q108" i="47"/>
  <c r="P108" i="47"/>
  <c r="O108" i="47"/>
  <c r="N108" i="47"/>
  <c r="R107" i="47"/>
  <c r="Q107" i="47"/>
  <c r="P107" i="47"/>
  <c r="O107" i="47"/>
  <c r="N107" i="47"/>
  <c r="R106" i="47"/>
  <c r="Q106" i="47"/>
  <c r="P106" i="47"/>
  <c r="O106" i="47"/>
  <c r="N106" i="47"/>
  <c r="R105" i="47"/>
  <c r="Q105" i="47"/>
  <c r="P105" i="47"/>
  <c r="O105" i="47"/>
  <c r="N105" i="47"/>
  <c r="R104" i="47"/>
  <c r="Q104" i="47"/>
  <c r="P104" i="47"/>
  <c r="O104" i="47"/>
  <c r="N104" i="47"/>
  <c r="R103" i="47"/>
  <c r="Q103" i="47"/>
  <c r="P103" i="47"/>
  <c r="O103" i="47"/>
  <c r="N103" i="47"/>
  <c r="R102" i="47"/>
  <c r="Q102" i="47"/>
  <c r="P102" i="47"/>
  <c r="O102" i="47"/>
  <c r="N102" i="47"/>
  <c r="R101" i="47"/>
  <c r="Q101" i="47"/>
  <c r="P101" i="47"/>
  <c r="O101" i="47"/>
  <c r="N101" i="47"/>
  <c r="R100" i="47"/>
  <c r="Q100" i="47"/>
  <c r="P100" i="47"/>
  <c r="O100" i="47"/>
  <c r="N100" i="47"/>
  <c r="R99" i="47"/>
  <c r="Q99" i="47"/>
  <c r="P99" i="47"/>
  <c r="O99" i="47"/>
  <c r="N99" i="47"/>
  <c r="R98" i="47"/>
  <c r="Q98" i="47"/>
  <c r="P98" i="47"/>
  <c r="O98" i="47"/>
  <c r="N98" i="47"/>
  <c r="R97" i="47"/>
  <c r="Q97" i="47"/>
  <c r="P97" i="47"/>
  <c r="O97" i="47"/>
  <c r="N97" i="47"/>
  <c r="R96" i="47"/>
  <c r="Q96" i="47"/>
  <c r="P96" i="47"/>
  <c r="O96" i="47"/>
  <c r="N96" i="47"/>
  <c r="R95" i="47"/>
  <c r="Q95" i="47"/>
  <c r="P95" i="47"/>
  <c r="O95" i="47"/>
  <c r="N95" i="47"/>
  <c r="R94" i="47"/>
  <c r="Q94" i="47"/>
  <c r="P94" i="47"/>
  <c r="O94" i="47"/>
  <c r="N94" i="47"/>
  <c r="R93" i="47"/>
  <c r="Q93" i="47"/>
  <c r="P93" i="47"/>
  <c r="O93" i="47"/>
  <c r="N93" i="47"/>
  <c r="R92" i="47"/>
  <c r="Q92" i="47"/>
  <c r="P92" i="47"/>
  <c r="O92" i="47"/>
  <c r="N92" i="47"/>
  <c r="R91" i="47"/>
  <c r="Q91" i="47"/>
  <c r="P91" i="47"/>
  <c r="O91" i="47"/>
  <c r="N91" i="47"/>
  <c r="R90" i="47"/>
  <c r="Q90" i="47"/>
  <c r="P90" i="47"/>
  <c r="O90" i="47"/>
  <c r="N90" i="47"/>
  <c r="R89" i="47"/>
  <c r="Q89" i="47"/>
  <c r="P89" i="47"/>
  <c r="O89" i="47"/>
  <c r="N89" i="47"/>
  <c r="R88" i="47"/>
  <c r="Q88" i="47"/>
  <c r="P88" i="47"/>
  <c r="O88" i="47"/>
  <c r="N88" i="47"/>
  <c r="R87" i="47"/>
  <c r="Q87" i="47"/>
  <c r="P87" i="47"/>
  <c r="O87" i="47"/>
  <c r="N87" i="47"/>
  <c r="R86" i="47"/>
  <c r="Q86" i="47"/>
  <c r="P86" i="47"/>
  <c r="O86" i="47"/>
  <c r="N86" i="47"/>
  <c r="R85" i="47"/>
  <c r="Q85" i="47"/>
  <c r="P85" i="47"/>
  <c r="O85" i="47"/>
  <c r="N85" i="47"/>
  <c r="R84" i="47"/>
  <c r="Q84" i="47"/>
  <c r="P84" i="47"/>
  <c r="O84" i="47"/>
  <c r="N84" i="47"/>
  <c r="R83" i="47"/>
  <c r="Q83" i="47"/>
  <c r="P83" i="47"/>
  <c r="O83" i="47"/>
  <c r="N83" i="47"/>
  <c r="R82" i="47"/>
  <c r="Q82" i="47"/>
  <c r="P82" i="47"/>
  <c r="O82" i="47"/>
  <c r="N82" i="47"/>
  <c r="R81" i="47"/>
  <c r="Q81" i="47"/>
  <c r="P81" i="47"/>
  <c r="O81" i="47"/>
  <c r="N81" i="47"/>
  <c r="R80" i="47"/>
  <c r="Q80" i="47"/>
  <c r="P80" i="47"/>
  <c r="O80" i="47"/>
  <c r="N80" i="47"/>
  <c r="R79" i="47"/>
  <c r="Q79" i="47"/>
  <c r="P79" i="47"/>
  <c r="O79" i="47"/>
  <c r="N79" i="47"/>
  <c r="R78" i="47"/>
  <c r="Q78" i="47"/>
  <c r="P78" i="47"/>
  <c r="O78" i="47"/>
  <c r="N78" i="47"/>
  <c r="R77" i="47"/>
  <c r="Q77" i="47"/>
  <c r="P77" i="47"/>
  <c r="O77" i="47"/>
  <c r="N77" i="47"/>
  <c r="R76" i="47"/>
  <c r="Q76" i="47"/>
  <c r="P76" i="47"/>
  <c r="O76" i="47"/>
  <c r="N76" i="47"/>
  <c r="R75" i="47"/>
  <c r="Q75" i="47"/>
  <c r="P75" i="47"/>
  <c r="O75" i="47"/>
  <c r="N75" i="47"/>
  <c r="R74" i="47"/>
  <c r="Q74" i="47"/>
  <c r="P74" i="47"/>
  <c r="O74" i="47"/>
  <c r="N74" i="47"/>
  <c r="R73" i="47"/>
  <c r="Q73" i="47"/>
  <c r="P73" i="47"/>
  <c r="O73" i="47"/>
  <c r="N73" i="47"/>
  <c r="R72" i="47"/>
  <c r="Q72" i="47"/>
  <c r="P72" i="47"/>
  <c r="O72" i="47"/>
  <c r="N72" i="47"/>
  <c r="R71" i="47"/>
  <c r="Q71" i="47"/>
  <c r="P71" i="47"/>
  <c r="O71" i="47"/>
  <c r="N71" i="47"/>
  <c r="R70" i="47"/>
  <c r="Q70" i="47"/>
  <c r="P70" i="47"/>
  <c r="O70" i="47"/>
  <c r="N70" i="47"/>
  <c r="R69" i="47"/>
  <c r="Q69" i="47"/>
  <c r="P69" i="47"/>
  <c r="O69" i="47"/>
  <c r="N69" i="47"/>
  <c r="R68" i="47"/>
  <c r="Q68" i="47"/>
  <c r="P68" i="47"/>
  <c r="O68" i="47"/>
  <c r="N68" i="47"/>
  <c r="R67" i="47"/>
  <c r="Q67" i="47"/>
  <c r="P67" i="47"/>
  <c r="O67" i="47"/>
  <c r="N67" i="47"/>
  <c r="R66" i="47"/>
  <c r="Q66" i="47"/>
  <c r="P66" i="47"/>
  <c r="O66" i="47"/>
  <c r="N66" i="47"/>
  <c r="R65" i="47"/>
  <c r="Q65" i="47"/>
  <c r="P65" i="47"/>
  <c r="O65" i="47"/>
  <c r="N65" i="47"/>
  <c r="R64" i="47"/>
  <c r="Q64" i="47"/>
  <c r="P64" i="47"/>
  <c r="O64" i="47"/>
  <c r="N64" i="47"/>
  <c r="R63" i="47"/>
  <c r="Q63" i="47"/>
  <c r="P63" i="47"/>
  <c r="O63" i="47"/>
  <c r="N63" i="47"/>
  <c r="R62" i="47"/>
  <c r="Q62" i="47"/>
  <c r="P62" i="47"/>
  <c r="O62" i="47"/>
  <c r="N62" i="47"/>
  <c r="R61" i="47"/>
  <c r="Q61" i="47"/>
  <c r="P61" i="47"/>
  <c r="O61" i="47"/>
  <c r="N61" i="47"/>
  <c r="R60" i="47"/>
  <c r="Q60" i="47"/>
  <c r="P60" i="47"/>
  <c r="O60" i="47"/>
  <c r="N60" i="47"/>
  <c r="R59" i="47"/>
  <c r="Q59" i="47"/>
  <c r="P59" i="47"/>
  <c r="O59" i="47"/>
  <c r="N59" i="47"/>
  <c r="R58" i="47"/>
  <c r="Q58" i="47"/>
  <c r="P58" i="47"/>
  <c r="O58" i="47"/>
  <c r="N58" i="47"/>
  <c r="R57" i="47"/>
  <c r="Q57" i="47"/>
  <c r="P57" i="47"/>
  <c r="O57" i="47"/>
  <c r="N57" i="47"/>
  <c r="R56" i="47"/>
  <c r="Q56" i="47"/>
  <c r="P56" i="47"/>
  <c r="O56" i="47"/>
  <c r="N56" i="47"/>
  <c r="R55" i="47"/>
  <c r="Q55" i="47"/>
  <c r="P55" i="47"/>
  <c r="O55" i="47"/>
  <c r="N55" i="47"/>
  <c r="R54" i="47"/>
  <c r="Q54" i="47"/>
  <c r="P54" i="47"/>
  <c r="O54" i="47"/>
  <c r="N54" i="47"/>
  <c r="R53" i="47"/>
  <c r="Q53" i="47"/>
  <c r="P53" i="47"/>
  <c r="O53" i="47"/>
  <c r="N53" i="47"/>
  <c r="R52" i="47"/>
  <c r="Q52" i="47"/>
  <c r="P52" i="47"/>
  <c r="O52" i="47"/>
  <c r="N52" i="47"/>
  <c r="R51" i="47"/>
  <c r="Q51" i="47"/>
  <c r="P51" i="47"/>
  <c r="O51" i="47"/>
  <c r="N51" i="47"/>
  <c r="R50" i="47"/>
  <c r="Q50" i="47"/>
  <c r="P50" i="47"/>
  <c r="O50" i="47"/>
  <c r="N50" i="47"/>
  <c r="R49" i="47"/>
  <c r="Q49" i="47"/>
  <c r="P49" i="47"/>
  <c r="O49" i="47"/>
  <c r="N49" i="47"/>
  <c r="R48" i="47"/>
  <c r="Q48" i="47"/>
  <c r="P48" i="47"/>
  <c r="O48" i="47"/>
  <c r="N48" i="47"/>
  <c r="R47" i="47"/>
  <c r="Q47" i="47"/>
  <c r="P47" i="47"/>
  <c r="O47" i="47"/>
  <c r="N47" i="47"/>
  <c r="R46" i="47"/>
  <c r="Q46" i="47"/>
  <c r="P46" i="47"/>
  <c r="O46" i="47"/>
  <c r="N46" i="47"/>
  <c r="R45" i="47"/>
  <c r="Q45" i="47"/>
  <c r="P45" i="47"/>
  <c r="O45" i="47"/>
  <c r="N45" i="47"/>
  <c r="R44" i="47"/>
  <c r="Q44" i="47"/>
  <c r="P44" i="47"/>
  <c r="O44" i="47"/>
  <c r="N44" i="47"/>
  <c r="R43" i="47"/>
  <c r="Q43" i="47"/>
  <c r="P43" i="47"/>
  <c r="O43" i="47"/>
  <c r="N43" i="47"/>
  <c r="R42" i="47"/>
  <c r="Q42" i="47"/>
  <c r="P42" i="47"/>
  <c r="O42" i="47"/>
  <c r="N42" i="47"/>
  <c r="R41" i="47"/>
  <c r="Q41" i="47"/>
  <c r="P41" i="47"/>
  <c r="O41" i="47"/>
  <c r="N41" i="47"/>
  <c r="R40" i="47"/>
  <c r="Q40" i="47"/>
  <c r="P40" i="47"/>
  <c r="O40" i="47"/>
  <c r="N40" i="47"/>
  <c r="R39" i="47"/>
  <c r="Q39" i="47"/>
  <c r="P39" i="47"/>
  <c r="O39" i="47"/>
  <c r="N39" i="47"/>
  <c r="R38" i="47"/>
  <c r="Q38" i="47"/>
  <c r="P38" i="47"/>
  <c r="O38" i="47"/>
  <c r="N38" i="47"/>
  <c r="R37" i="47"/>
  <c r="Q37" i="47"/>
  <c r="P37" i="47"/>
  <c r="O37" i="47"/>
  <c r="N37" i="47"/>
  <c r="R36" i="47"/>
  <c r="Q36" i="47"/>
  <c r="P36" i="47"/>
  <c r="O36" i="47"/>
  <c r="N36" i="47"/>
  <c r="R35" i="47"/>
  <c r="Q35" i="47"/>
  <c r="P35" i="47"/>
  <c r="O35" i="47"/>
  <c r="N35" i="47"/>
  <c r="R34" i="47"/>
  <c r="Q34" i="47"/>
  <c r="P34" i="47"/>
  <c r="O34" i="47"/>
  <c r="N34" i="47"/>
  <c r="R33" i="47"/>
  <c r="Q33" i="47"/>
  <c r="P33" i="47"/>
  <c r="O33" i="47"/>
  <c r="N33" i="47"/>
  <c r="R32" i="47"/>
  <c r="Q32" i="47"/>
  <c r="P32" i="47"/>
  <c r="O32" i="47"/>
  <c r="N32" i="47"/>
  <c r="R31" i="47"/>
  <c r="Q31" i="47"/>
  <c r="P31" i="47"/>
  <c r="O31" i="47"/>
  <c r="N31" i="47"/>
  <c r="R30" i="47"/>
  <c r="Q30" i="47"/>
  <c r="P30" i="47"/>
  <c r="O30" i="47"/>
  <c r="N30" i="47"/>
  <c r="R29" i="47"/>
  <c r="Q29" i="47"/>
  <c r="P29" i="47"/>
  <c r="O29" i="47"/>
  <c r="N29" i="47"/>
  <c r="R28" i="47"/>
  <c r="Q28" i="47"/>
  <c r="P28" i="47"/>
  <c r="O28" i="47"/>
  <c r="N28" i="47"/>
  <c r="R27" i="47"/>
  <c r="Q27" i="47"/>
  <c r="P27" i="47"/>
  <c r="O27" i="47"/>
  <c r="N27" i="47"/>
  <c r="R26" i="47"/>
  <c r="Q26" i="47"/>
  <c r="P26" i="47"/>
  <c r="O26" i="47"/>
  <c r="N26" i="47"/>
  <c r="R25" i="47"/>
  <c r="Q25" i="47"/>
  <c r="P25" i="47"/>
  <c r="O25" i="47"/>
  <c r="N25" i="47"/>
  <c r="R24" i="47"/>
  <c r="Q24" i="47"/>
  <c r="P24" i="47"/>
  <c r="O24" i="47"/>
  <c r="N24" i="47"/>
  <c r="R23" i="47"/>
  <c r="Q23" i="47"/>
  <c r="P23" i="47"/>
  <c r="O23" i="47"/>
  <c r="N23" i="47"/>
  <c r="R22" i="47"/>
  <c r="Q22" i="47"/>
  <c r="P22" i="47"/>
  <c r="O22" i="47"/>
  <c r="N22" i="47"/>
  <c r="R21" i="47"/>
  <c r="Q21" i="47"/>
  <c r="P21" i="47"/>
  <c r="O21" i="47"/>
  <c r="N21" i="47"/>
  <c r="R20" i="47"/>
  <c r="Q20" i="47"/>
  <c r="P20" i="47"/>
  <c r="O20" i="47"/>
  <c r="N20" i="47"/>
  <c r="R19" i="47"/>
  <c r="Q19" i="47"/>
  <c r="P19" i="47"/>
  <c r="O19" i="47"/>
  <c r="N19" i="47"/>
  <c r="R18" i="47"/>
  <c r="Q18" i="47"/>
  <c r="P18" i="47"/>
  <c r="O18" i="47"/>
  <c r="N18" i="47"/>
  <c r="R17" i="47"/>
  <c r="Q17" i="47"/>
  <c r="P17" i="47"/>
  <c r="O17" i="47"/>
  <c r="N17" i="47"/>
  <c r="R16" i="47"/>
  <c r="Q16" i="47"/>
  <c r="P16" i="47"/>
  <c r="O16" i="47"/>
  <c r="N16" i="47"/>
  <c r="R15" i="47"/>
  <c r="Q15" i="47"/>
  <c r="P15" i="47"/>
  <c r="O15" i="47"/>
  <c r="E148" i="47" s="1"/>
  <c r="E149" i="47" s="1"/>
  <c r="S159" i="47" s="1"/>
  <c r="N15" i="47"/>
  <c r="R14" i="47"/>
  <c r="H148" i="47" s="1"/>
  <c r="H149" i="47" s="1"/>
  <c r="S162" i="47" s="1"/>
  <c r="Q14" i="47"/>
  <c r="G148" i="47" s="1"/>
  <c r="G149" i="47" s="1"/>
  <c r="S161" i="47" s="1"/>
  <c r="P14" i="47"/>
  <c r="F148" i="47" s="1"/>
  <c r="F149" i="47" s="1"/>
  <c r="S160" i="47" s="1"/>
  <c r="J168" i="47" s="1"/>
  <c r="O14" i="47"/>
  <c r="N14" i="47"/>
  <c r="D148" i="47" s="1"/>
  <c r="D149" i="47" s="1"/>
  <c r="S158" i="47" s="1"/>
  <c r="M168" i="47" l="1"/>
  <c r="Q168" i="47"/>
  <c r="E167" i="47"/>
  <c r="F168" i="47"/>
  <c r="E171" i="47"/>
  <c r="Q171" i="47"/>
  <c r="F167" i="47"/>
  <c r="F171" i="47" s="1"/>
  <c r="O168" i="47"/>
  <c r="E168" i="47"/>
  <c r="J171" i="47"/>
  <c r="D168" i="47"/>
  <c r="P168" i="47"/>
  <c r="D166" i="47"/>
  <c r="D171" i="47" s="1"/>
  <c r="H166" i="47"/>
  <c r="H171" i="47" s="1"/>
  <c r="L166" i="47"/>
  <c r="P166" i="47"/>
  <c r="P171" i="47" s="1"/>
  <c r="G171" i="47"/>
  <c r="K171" i="47"/>
  <c r="O171" i="47"/>
  <c r="E166" i="47"/>
  <c r="I166" i="47"/>
  <c r="I171" i="47" s="1"/>
  <c r="M166" i="47"/>
  <c r="M171" i="47" s="1"/>
  <c r="Q166" i="47"/>
  <c r="F166" i="47"/>
  <c r="J166" i="47"/>
  <c r="N166" i="47"/>
  <c r="R166" i="47"/>
  <c r="R165" i="45" l="1"/>
  <c r="R168" i="45" s="1"/>
  <c r="Q165" i="45"/>
  <c r="Q168" i="45" s="1"/>
  <c r="P165" i="45"/>
  <c r="P168" i="45" s="1"/>
  <c r="O165" i="45"/>
  <c r="O168" i="45" s="1"/>
  <c r="N165" i="45"/>
  <c r="N168" i="45" s="1"/>
  <c r="M165" i="45"/>
  <c r="M168" i="45" s="1"/>
  <c r="L165" i="45"/>
  <c r="L168" i="45" s="1"/>
  <c r="K165" i="45"/>
  <c r="K168" i="45" s="1"/>
  <c r="J165" i="45"/>
  <c r="J168" i="45" s="1"/>
  <c r="I165" i="45"/>
  <c r="I168" i="45" s="1"/>
  <c r="H165" i="45"/>
  <c r="H168" i="45" s="1"/>
  <c r="G165" i="45"/>
  <c r="G168" i="45" s="1"/>
  <c r="F165" i="45"/>
  <c r="F168" i="45" s="1"/>
  <c r="E165" i="45"/>
  <c r="E168" i="45" s="1"/>
  <c r="D165" i="45"/>
  <c r="D168" i="45" s="1"/>
  <c r="R164" i="45"/>
  <c r="R167" i="45" s="1"/>
  <c r="Q164" i="45"/>
  <c r="Q167" i="45" s="1"/>
  <c r="P164" i="45"/>
  <c r="P167" i="45" s="1"/>
  <c r="O164" i="45"/>
  <c r="O167" i="45" s="1"/>
  <c r="N164" i="45"/>
  <c r="N167" i="45" s="1"/>
  <c r="M164" i="45"/>
  <c r="M167" i="45" s="1"/>
  <c r="L164" i="45"/>
  <c r="L167" i="45" s="1"/>
  <c r="K164" i="45"/>
  <c r="K167" i="45" s="1"/>
  <c r="J164" i="45"/>
  <c r="J167" i="45" s="1"/>
  <c r="I164" i="45"/>
  <c r="I167" i="45" s="1"/>
  <c r="H164" i="45"/>
  <c r="H167" i="45" s="1"/>
  <c r="G164" i="45"/>
  <c r="G167" i="45" s="1"/>
  <c r="F164" i="45"/>
  <c r="F167" i="45" s="1"/>
  <c r="E164" i="45"/>
  <c r="E167" i="45" s="1"/>
  <c r="D164" i="45"/>
  <c r="D167" i="45" s="1"/>
  <c r="R163" i="45"/>
  <c r="R171" i="45" s="1"/>
  <c r="Q163" i="45"/>
  <c r="Q171" i="45" s="1"/>
  <c r="P163" i="45"/>
  <c r="P171" i="45" s="1"/>
  <c r="O163" i="45"/>
  <c r="O166" i="45" s="1"/>
  <c r="N163" i="45"/>
  <c r="N171" i="45" s="1"/>
  <c r="M163" i="45"/>
  <c r="M171" i="45" s="1"/>
  <c r="L163" i="45"/>
  <c r="K163" i="45"/>
  <c r="K166" i="45" s="1"/>
  <c r="J163" i="45"/>
  <c r="J171" i="45" s="1"/>
  <c r="I163" i="45"/>
  <c r="I171" i="45" s="1"/>
  <c r="H163" i="45"/>
  <c r="H171" i="45" s="1"/>
  <c r="G163" i="45"/>
  <c r="G166" i="45" s="1"/>
  <c r="F163" i="45"/>
  <c r="E163" i="45"/>
  <c r="D163" i="45"/>
  <c r="S162" i="45"/>
  <c r="S161" i="45"/>
  <c r="S160" i="45"/>
  <c r="E148" i="45"/>
  <c r="E149" i="45" s="1"/>
  <c r="S159" i="45" s="1"/>
  <c r="D148" i="45"/>
  <c r="D149" i="45" s="1"/>
  <c r="S158" i="45" s="1"/>
  <c r="R142" i="45"/>
  <c r="Q142" i="45"/>
  <c r="P142" i="45"/>
  <c r="O142" i="45"/>
  <c r="N142" i="45"/>
  <c r="R141" i="45"/>
  <c r="Q141" i="45"/>
  <c r="P141" i="45"/>
  <c r="O141" i="45"/>
  <c r="N141" i="45"/>
  <c r="R140" i="45"/>
  <c r="Q140" i="45"/>
  <c r="P140" i="45"/>
  <c r="O140" i="45"/>
  <c r="N140" i="45"/>
  <c r="R139" i="45"/>
  <c r="Q139" i="45"/>
  <c r="P139" i="45"/>
  <c r="O139" i="45"/>
  <c r="N139" i="45"/>
  <c r="R138" i="45"/>
  <c r="Q138" i="45"/>
  <c r="P138" i="45"/>
  <c r="O138" i="45"/>
  <c r="N138" i="45"/>
  <c r="R137" i="45"/>
  <c r="Q137" i="45"/>
  <c r="P137" i="45"/>
  <c r="O137" i="45"/>
  <c r="N137" i="45"/>
  <c r="R136" i="45"/>
  <c r="Q136" i="45"/>
  <c r="P136" i="45"/>
  <c r="O136" i="45"/>
  <c r="N136" i="45"/>
  <c r="R135" i="45"/>
  <c r="Q135" i="45"/>
  <c r="P135" i="45"/>
  <c r="O135" i="45"/>
  <c r="N135" i="45"/>
  <c r="R134" i="45"/>
  <c r="Q134" i="45"/>
  <c r="P134" i="45"/>
  <c r="O134" i="45"/>
  <c r="N134" i="45"/>
  <c r="R133" i="45"/>
  <c r="Q133" i="45"/>
  <c r="P133" i="45"/>
  <c r="O133" i="45"/>
  <c r="N133" i="45"/>
  <c r="R132" i="45"/>
  <c r="Q132" i="45"/>
  <c r="P132" i="45"/>
  <c r="O132" i="45"/>
  <c r="N132" i="45"/>
  <c r="R131" i="45"/>
  <c r="Q131" i="45"/>
  <c r="P131" i="45"/>
  <c r="O131" i="45"/>
  <c r="N131" i="45"/>
  <c r="R130" i="45"/>
  <c r="Q130" i="45"/>
  <c r="P130" i="45"/>
  <c r="O130" i="45"/>
  <c r="N130" i="45"/>
  <c r="R129" i="45"/>
  <c r="Q129" i="45"/>
  <c r="P129" i="45"/>
  <c r="O129" i="45"/>
  <c r="N129" i="45"/>
  <c r="R128" i="45"/>
  <c r="Q128" i="45"/>
  <c r="P128" i="45"/>
  <c r="O128" i="45"/>
  <c r="N128" i="45"/>
  <c r="R127" i="45"/>
  <c r="Q127" i="45"/>
  <c r="P127" i="45"/>
  <c r="O127" i="45"/>
  <c r="N127" i="45"/>
  <c r="R126" i="45"/>
  <c r="Q126" i="45"/>
  <c r="P126" i="45"/>
  <c r="O126" i="45"/>
  <c r="N126" i="45"/>
  <c r="R125" i="45"/>
  <c r="Q125" i="45"/>
  <c r="P125" i="45"/>
  <c r="O125" i="45"/>
  <c r="N125" i="45"/>
  <c r="R124" i="45"/>
  <c r="Q124" i="45"/>
  <c r="P124" i="45"/>
  <c r="O124" i="45"/>
  <c r="N124" i="45"/>
  <c r="R123" i="45"/>
  <c r="Q123" i="45"/>
  <c r="P123" i="45"/>
  <c r="O123" i="45"/>
  <c r="N123" i="45"/>
  <c r="R122" i="45"/>
  <c r="Q122" i="45"/>
  <c r="P122" i="45"/>
  <c r="O122" i="45"/>
  <c r="N122" i="45"/>
  <c r="R121" i="45"/>
  <c r="Q121" i="45"/>
  <c r="P121" i="45"/>
  <c r="O121" i="45"/>
  <c r="N121" i="45"/>
  <c r="R120" i="45"/>
  <c r="Q120" i="45"/>
  <c r="P120" i="45"/>
  <c r="O120" i="45"/>
  <c r="N120" i="45"/>
  <c r="R119" i="45"/>
  <c r="Q119" i="45"/>
  <c r="P119" i="45"/>
  <c r="O119" i="45"/>
  <c r="N119" i="45"/>
  <c r="R118" i="45"/>
  <c r="Q118" i="45"/>
  <c r="P118" i="45"/>
  <c r="O118" i="45"/>
  <c r="N118" i="45"/>
  <c r="R117" i="45"/>
  <c r="Q117" i="45"/>
  <c r="P117" i="45"/>
  <c r="O117" i="45"/>
  <c r="N117" i="45"/>
  <c r="R116" i="45"/>
  <c r="Q116" i="45"/>
  <c r="P116" i="45"/>
  <c r="O116" i="45"/>
  <c r="N116" i="45"/>
  <c r="R115" i="45"/>
  <c r="Q115" i="45"/>
  <c r="P115" i="45"/>
  <c r="O115" i="45"/>
  <c r="N115" i="45"/>
  <c r="R114" i="45"/>
  <c r="Q114" i="45"/>
  <c r="P114" i="45"/>
  <c r="O114" i="45"/>
  <c r="N114" i="45"/>
  <c r="R113" i="45"/>
  <c r="Q113" i="45"/>
  <c r="P113" i="45"/>
  <c r="O113" i="45"/>
  <c r="N113" i="45"/>
  <c r="R112" i="45"/>
  <c r="Q112" i="45"/>
  <c r="P112" i="45"/>
  <c r="O112" i="45"/>
  <c r="N112" i="45"/>
  <c r="R111" i="45"/>
  <c r="Q111" i="45"/>
  <c r="P111" i="45"/>
  <c r="O111" i="45"/>
  <c r="N111" i="45"/>
  <c r="R110" i="45"/>
  <c r="Q110" i="45"/>
  <c r="P110" i="45"/>
  <c r="O110" i="45"/>
  <c r="N110" i="45"/>
  <c r="R109" i="45"/>
  <c r="Q109" i="45"/>
  <c r="P109" i="45"/>
  <c r="O109" i="45"/>
  <c r="N109" i="45"/>
  <c r="R108" i="45"/>
  <c r="Q108" i="45"/>
  <c r="P108" i="45"/>
  <c r="O108" i="45"/>
  <c r="N108" i="45"/>
  <c r="R107" i="45"/>
  <c r="Q107" i="45"/>
  <c r="P107" i="45"/>
  <c r="O107" i="45"/>
  <c r="N107" i="45"/>
  <c r="R106" i="45"/>
  <c r="Q106" i="45"/>
  <c r="P106" i="45"/>
  <c r="O106" i="45"/>
  <c r="N106" i="45"/>
  <c r="R105" i="45"/>
  <c r="Q105" i="45"/>
  <c r="P105" i="45"/>
  <c r="O105" i="45"/>
  <c r="N105" i="45"/>
  <c r="R104" i="45"/>
  <c r="Q104" i="45"/>
  <c r="P104" i="45"/>
  <c r="O104" i="45"/>
  <c r="N104" i="45"/>
  <c r="R103" i="45"/>
  <c r="Q103" i="45"/>
  <c r="P103" i="45"/>
  <c r="O103" i="45"/>
  <c r="N103" i="45"/>
  <c r="R102" i="45"/>
  <c r="Q102" i="45"/>
  <c r="P102" i="45"/>
  <c r="O102" i="45"/>
  <c r="N102" i="45"/>
  <c r="R101" i="45"/>
  <c r="Q101" i="45"/>
  <c r="P101" i="45"/>
  <c r="O101" i="45"/>
  <c r="N101" i="45"/>
  <c r="R100" i="45"/>
  <c r="Q100" i="45"/>
  <c r="P100" i="45"/>
  <c r="O100" i="45"/>
  <c r="N100" i="45"/>
  <c r="R99" i="45"/>
  <c r="Q99" i="45"/>
  <c r="P99" i="45"/>
  <c r="O99" i="45"/>
  <c r="N99" i="45"/>
  <c r="R98" i="45"/>
  <c r="Q98" i="45"/>
  <c r="P98" i="45"/>
  <c r="O98" i="45"/>
  <c r="N98" i="45"/>
  <c r="R97" i="45"/>
  <c r="Q97" i="45"/>
  <c r="P97" i="45"/>
  <c r="O97" i="45"/>
  <c r="N97" i="45"/>
  <c r="R96" i="45"/>
  <c r="Q96" i="45"/>
  <c r="P96" i="45"/>
  <c r="O96" i="45"/>
  <c r="N96" i="45"/>
  <c r="R95" i="45"/>
  <c r="Q95" i="45"/>
  <c r="P95" i="45"/>
  <c r="O95" i="45"/>
  <c r="N95" i="45"/>
  <c r="R94" i="45"/>
  <c r="Q94" i="45"/>
  <c r="P94" i="45"/>
  <c r="O94" i="45"/>
  <c r="N94" i="45"/>
  <c r="R93" i="45"/>
  <c r="Q93" i="45"/>
  <c r="P93" i="45"/>
  <c r="O93" i="45"/>
  <c r="N93" i="45"/>
  <c r="R92" i="45"/>
  <c r="Q92" i="45"/>
  <c r="P92" i="45"/>
  <c r="O92" i="45"/>
  <c r="N92" i="45"/>
  <c r="R91" i="45"/>
  <c r="Q91" i="45"/>
  <c r="P91" i="45"/>
  <c r="O91" i="45"/>
  <c r="N91" i="45"/>
  <c r="R90" i="45"/>
  <c r="Q90" i="45"/>
  <c r="P90" i="45"/>
  <c r="O90" i="45"/>
  <c r="N90" i="45"/>
  <c r="R89" i="45"/>
  <c r="Q89" i="45"/>
  <c r="P89" i="45"/>
  <c r="O89" i="45"/>
  <c r="N89" i="45"/>
  <c r="R88" i="45"/>
  <c r="Q88" i="45"/>
  <c r="P88" i="45"/>
  <c r="O88" i="45"/>
  <c r="N88" i="45"/>
  <c r="R87" i="45"/>
  <c r="Q87" i="45"/>
  <c r="P87" i="45"/>
  <c r="O87" i="45"/>
  <c r="N87" i="45"/>
  <c r="R86" i="45"/>
  <c r="Q86" i="45"/>
  <c r="P86" i="45"/>
  <c r="O86" i="45"/>
  <c r="N86" i="45"/>
  <c r="R85" i="45"/>
  <c r="Q85" i="45"/>
  <c r="P85" i="45"/>
  <c r="O85" i="45"/>
  <c r="N85" i="45"/>
  <c r="R84" i="45"/>
  <c r="Q84" i="45"/>
  <c r="P84" i="45"/>
  <c r="O84" i="45"/>
  <c r="N84" i="45"/>
  <c r="R83" i="45"/>
  <c r="Q83" i="45"/>
  <c r="P83" i="45"/>
  <c r="O83" i="45"/>
  <c r="N83" i="45"/>
  <c r="R82" i="45"/>
  <c r="Q82" i="45"/>
  <c r="P82" i="45"/>
  <c r="O82" i="45"/>
  <c r="N82" i="45"/>
  <c r="R81" i="45"/>
  <c r="Q81" i="45"/>
  <c r="P81" i="45"/>
  <c r="O81" i="45"/>
  <c r="N81" i="45"/>
  <c r="R80" i="45"/>
  <c r="Q80" i="45"/>
  <c r="P80" i="45"/>
  <c r="O80" i="45"/>
  <c r="N80" i="45"/>
  <c r="R79" i="45"/>
  <c r="Q79" i="45"/>
  <c r="P79" i="45"/>
  <c r="O79" i="45"/>
  <c r="N79" i="45"/>
  <c r="R78" i="45"/>
  <c r="Q78" i="45"/>
  <c r="P78" i="45"/>
  <c r="O78" i="45"/>
  <c r="N78" i="45"/>
  <c r="R77" i="45"/>
  <c r="Q77" i="45"/>
  <c r="P77" i="45"/>
  <c r="O77" i="45"/>
  <c r="N77" i="45"/>
  <c r="R76" i="45"/>
  <c r="Q76" i="45"/>
  <c r="P76" i="45"/>
  <c r="O76" i="45"/>
  <c r="N76" i="45"/>
  <c r="R75" i="45"/>
  <c r="Q75" i="45"/>
  <c r="P75" i="45"/>
  <c r="O75" i="45"/>
  <c r="N75" i="45"/>
  <c r="R74" i="45"/>
  <c r="Q74" i="45"/>
  <c r="P74" i="45"/>
  <c r="O74" i="45"/>
  <c r="N74" i="45"/>
  <c r="R73" i="45"/>
  <c r="Q73" i="45"/>
  <c r="P73" i="45"/>
  <c r="O73" i="45"/>
  <c r="N73" i="45"/>
  <c r="R72" i="45"/>
  <c r="Q72" i="45"/>
  <c r="P72" i="45"/>
  <c r="O72" i="45"/>
  <c r="N72" i="45"/>
  <c r="R71" i="45"/>
  <c r="Q71" i="45"/>
  <c r="P71" i="45"/>
  <c r="O71" i="45"/>
  <c r="N71" i="45"/>
  <c r="R70" i="45"/>
  <c r="Q70" i="45"/>
  <c r="P70" i="45"/>
  <c r="O70" i="45"/>
  <c r="N70" i="45"/>
  <c r="R69" i="45"/>
  <c r="Q69" i="45"/>
  <c r="P69" i="45"/>
  <c r="O69" i="45"/>
  <c r="N69" i="45"/>
  <c r="R68" i="45"/>
  <c r="Q68" i="45"/>
  <c r="P68" i="45"/>
  <c r="O68" i="45"/>
  <c r="N68" i="45"/>
  <c r="R67" i="45"/>
  <c r="Q67" i="45"/>
  <c r="P67" i="45"/>
  <c r="O67" i="45"/>
  <c r="N67" i="45"/>
  <c r="R66" i="45"/>
  <c r="Q66" i="45"/>
  <c r="P66" i="45"/>
  <c r="O66" i="45"/>
  <c r="N66" i="45"/>
  <c r="R65" i="45"/>
  <c r="Q65" i="45"/>
  <c r="P65" i="45"/>
  <c r="O65" i="45"/>
  <c r="N65" i="45"/>
  <c r="R64" i="45"/>
  <c r="Q64" i="45"/>
  <c r="P64" i="45"/>
  <c r="O64" i="45"/>
  <c r="N64" i="45"/>
  <c r="R63" i="45"/>
  <c r="Q63" i="45"/>
  <c r="P63" i="45"/>
  <c r="O63" i="45"/>
  <c r="N63" i="45"/>
  <c r="R62" i="45"/>
  <c r="Q62" i="45"/>
  <c r="P62" i="45"/>
  <c r="O62" i="45"/>
  <c r="N62" i="45"/>
  <c r="R61" i="45"/>
  <c r="Q61" i="45"/>
  <c r="P61" i="45"/>
  <c r="O61" i="45"/>
  <c r="N61" i="45"/>
  <c r="R60" i="45"/>
  <c r="Q60" i="45"/>
  <c r="P60" i="45"/>
  <c r="O60" i="45"/>
  <c r="N60" i="45"/>
  <c r="R59" i="45"/>
  <c r="Q59" i="45"/>
  <c r="P59" i="45"/>
  <c r="O59" i="45"/>
  <c r="N59" i="45"/>
  <c r="R58" i="45"/>
  <c r="Q58" i="45"/>
  <c r="P58" i="45"/>
  <c r="O58" i="45"/>
  <c r="N58" i="45"/>
  <c r="R57" i="45"/>
  <c r="Q57" i="45"/>
  <c r="P57" i="45"/>
  <c r="O57" i="45"/>
  <c r="N57" i="45"/>
  <c r="R56" i="45"/>
  <c r="Q56" i="45"/>
  <c r="P56" i="45"/>
  <c r="O56" i="45"/>
  <c r="N56" i="45"/>
  <c r="R55" i="45"/>
  <c r="Q55" i="45"/>
  <c r="P55" i="45"/>
  <c r="O55" i="45"/>
  <c r="N55" i="45"/>
  <c r="R54" i="45"/>
  <c r="Q54" i="45"/>
  <c r="P54" i="45"/>
  <c r="O54" i="45"/>
  <c r="N54" i="45"/>
  <c r="R53" i="45"/>
  <c r="Q53" i="45"/>
  <c r="P53" i="45"/>
  <c r="O53" i="45"/>
  <c r="N53" i="45"/>
  <c r="R52" i="45"/>
  <c r="Q52" i="45"/>
  <c r="P52" i="45"/>
  <c r="O52" i="45"/>
  <c r="N52" i="45"/>
  <c r="R51" i="45"/>
  <c r="Q51" i="45"/>
  <c r="P51" i="45"/>
  <c r="O51" i="45"/>
  <c r="N51" i="45"/>
  <c r="R50" i="45"/>
  <c r="Q50" i="45"/>
  <c r="P50" i="45"/>
  <c r="O50" i="45"/>
  <c r="N50" i="45"/>
  <c r="R49" i="45"/>
  <c r="Q49" i="45"/>
  <c r="P49" i="45"/>
  <c r="O49" i="45"/>
  <c r="N49" i="45"/>
  <c r="R48" i="45"/>
  <c r="Q48" i="45"/>
  <c r="P48" i="45"/>
  <c r="O48" i="45"/>
  <c r="N48" i="45"/>
  <c r="R47" i="45"/>
  <c r="Q47" i="45"/>
  <c r="P47" i="45"/>
  <c r="O47" i="45"/>
  <c r="N47" i="45"/>
  <c r="R46" i="45"/>
  <c r="Q46" i="45"/>
  <c r="P46" i="45"/>
  <c r="O46" i="45"/>
  <c r="N46" i="45"/>
  <c r="R45" i="45"/>
  <c r="Q45" i="45"/>
  <c r="P45" i="45"/>
  <c r="O45" i="45"/>
  <c r="N45" i="45"/>
  <c r="R44" i="45"/>
  <c r="Q44" i="45"/>
  <c r="P44" i="45"/>
  <c r="O44" i="45"/>
  <c r="N44" i="45"/>
  <c r="R43" i="45"/>
  <c r="Q43" i="45"/>
  <c r="P43" i="45"/>
  <c r="O43" i="45"/>
  <c r="N43" i="45"/>
  <c r="R42" i="45"/>
  <c r="Q42" i="45"/>
  <c r="P42" i="45"/>
  <c r="O42" i="45"/>
  <c r="N42" i="45"/>
  <c r="R41" i="45"/>
  <c r="Q41" i="45"/>
  <c r="P41" i="45"/>
  <c r="O41" i="45"/>
  <c r="N41" i="45"/>
  <c r="R40" i="45"/>
  <c r="Q40" i="45"/>
  <c r="P40" i="45"/>
  <c r="O40" i="45"/>
  <c r="N40" i="45"/>
  <c r="R39" i="45"/>
  <c r="Q39" i="45"/>
  <c r="P39" i="45"/>
  <c r="O39" i="45"/>
  <c r="N39" i="45"/>
  <c r="R38" i="45"/>
  <c r="Q38" i="45"/>
  <c r="P38" i="45"/>
  <c r="O38" i="45"/>
  <c r="N38" i="45"/>
  <c r="R37" i="45"/>
  <c r="Q37" i="45"/>
  <c r="P37" i="45"/>
  <c r="O37" i="45"/>
  <c r="N37" i="45"/>
  <c r="R36" i="45"/>
  <c r="Q36" i="45"/>
  <c r="P36" i="45"/>
  <c r="O36" i="45"/>
  <c r="N36" i="45"/>
  <c r="R35" i="45"/>
  <c r="Q35" i="45"/>
  <c r="P35" i="45"/>
  <c r="O35" i="45"/>
  <c r="N35" i="45"/>
  <c r="R34" i="45"/>
  <c r="Q34" i="45"/>
  <c r="P34" i="45"/>
  <c r="O34" i="45"/>
  <c r="N34" i="45"/>
  <c r="R33" i="45"/>
  <c r="Q33" i="45"/>
  <c r="P33" i="45"/>
  <c r="O33" i="45"/>
  <c r="N33" i="45"/>
  <c r="R32" i="45"/>
  <c r="Q32" i="45"/>
  <c r="P32" i="45"/>
  <c r="O32" i="45"/>
  <c r="N32" i="45"/>
  <c r="R31" i="45"/>
  <c r="Q31" i="45"/>
  <c r="P31" i="45"/>
  <c r="O31" i="45"/>
  <c r="N31" i="45"/>
  <c r="R30" i="45"/>
  <c r="Q30" i="45"/>
  <c r="P30" i="45"/>
  <c r="O30" i="45"/>
  <c r="N30" i="45"/>
  <c r="R29" i="45"/>
  <c r="Q29" i="45"/>
  <c r="P29" i="45"/>
  <c r="O29" i="45"/>
  <c r="N29" i="45"/>
  <c r="R28" i="45"/>
  <c r="Q28" i="45"/>
  <c r="P28" i="45"/>
  <c r="O28" i="45"/>
  <c r="N28" i="45"/>
  <c r="R27" i="45"/>
  <c r="Q27" i="45"/>
  <c r="P27" i="45"/>
  <c r="O27" i="45"/>
  <c r="N27" i="45"/>
  <c r="R26" i="45"/>
  <c r="Q26" i="45"/>
  <c r="P26" i="45"/>
  <c r="O26" i="45"/>
  <c r="N26" i="45"/>
  <c r="R25" i="45"/>
  <c r="Q25" i="45"/>
  <c r="P25" i="45"/>
  <c r="O25" i="45"/>
  <c r="N25" i="45"/>
  <c r="R24" i="45"/>
  <c r="Q24" i="45"/>
  <c r="P24" i="45"/>
  <c r="O24" i="45"/>
  <c r="N24" i="45"/>
  <c r="R23" i="45"/>
  <c r="Q23" i="45"/>
  <c r="P23" i="45"/>
  <c r="O23" i="45"/>
  <c r="N23" i="45"/>
  <c r="R22" i="45"/>
  <c r="Q22" i="45"/>
  <c r="P22" i="45"/>
  <c r="O22" i="45"/>
  <c r="N22" i="45"/>
  <c r="R21" i="45"/>
  <c r="Q21" i="45"/>
  <c r="P21" i="45"/>
  <c r="O21" i="45"/>
  <c r="N21" i="45"/>
  <c r="R20" i="45"/>
  <c r="Q20" i="45"/>
  <c r="P20" i="45"/>
  <c r="O20" i="45"/>
  <c r="N20" i="45"/>
  <c r="R19" i="45"/>
  <c r="Q19" i="45"/>
  <c r="P19" i="45"/>
  <c r="O19" i="45"/>
  <c r="N19" i="45"/>
  <c r="R18" i="45"/>
  <c r="Q18" i="45"/>
  <c r="P18" i="45"/>
  <c r="O18" i="45"/>
  <c r="N18" i="45"/>
  <c r="R17" i="45"/>
  <c r="Q17" i="45"/>
  <c r="P17" i="45"/>
  <c r="O17" i="45"/>
  <c r="N17" i="45"/>
  <c r="R16" i="45"/>
  <c r="Q16" i="45"/>
  <c r="P16" i="45"/>
  <c r="O16" i="45"/>
  <c r="N16" i="45"/>
  <c r="R15" i="45"/>
  <c r="Q15" i="45"/>
  <c r="P15" i="45"/>
  <c r="O15" i="45"/>
  <c r="N15" i="45"/>
  <c r="R14" i="45"/>
  <c r="Q14" i="45"/>
  <c r="P14" i="45"/>
  <c r="O14" i="45"/>
  <c r="N14" i="45"/>
  <c r="D171" i="45" l="1"/>
  <c r="L171" i="45"/>
  <c r="D166" i="45"/>
  <c r="H166" i="45"/>
  <c r="L166" i="45"/>
  <c r="P166" i="45"/>
  <c r="G171" i="45"/>
  <c r="K171" i="45"/>
  <c r="O171" i="45"/>
  <c r="E166" i="45"/>
  <c r="E171" i="45" s="1"/>
  <c r="I166" i="45"/>
  <c r="M166" i="45"/>
  <c r="Q166" i="45"/>
  <c r="F166" i="45"/>
  <c r="F171" i="45" s="1"/>
  <c r="J166" i="45"/>
  <c r="N166" i="45"/>
  <c r="R166" i="45"/>
  <c r="R168" i="44" l="1"/>
  <c r="N168" i="44"/>
  <c r="J168" i="44"/>
  <c r="F168" i="44"/>
  <c r="Q167" i="44"/>
  <c r="M167" i="44"/>
  <c r="E167" i="44"/>
  <c r="R165" i="44"/>
  <c r="Q165" i="44"/>
  <c r="Q168" i="44" s="1"/>
  <c r="P165" i="44"/>
  <c r="P168" i="44" s="1"/>
  <c r="O165" i="44"/>
  <c r="O168" i="44" s="1"/>
  <c r="N165" i="44"/>
  <c r="M165" i="44"/>
  <c r="M168" i="44" s="1"/>
  <c r="L165" i="44"/>
  <c r="L168" i="44" s="1"/>
  <c r="K165" i="44"/>
  <c r="K168" i="44" s="1"/>
  <c r="J165" i="44"/>
  <c r="I165" i="44"/>
  <c r="I168" i="44" s="1"/>
  <c r="H165" i="44"/>
  <c r="H168" i="44" s="1"/>
  <c r="G165" i="44"/>
  <c r="G168" i="44" s="1"/>
  <c r="F165" i="44"/>
  <c r="E165" i="44"/>
  <c r="E168" i="44" s="1"/>
  <c r="D165" i="44"/>
  <c r="D168" i="44" s="1"/>
  <c r="R164" i="44"/>
  <c r="R167" i="44" s="1"/>
  <c r="Q164" i="44"/>
  <c r="P164" i="44"/>
  <c r="P167" i="44" s="1"/>
  <c r="O164" i="44"/>
  <c r="O167" i="44" s="1"/>
  <c r="N164" i="44"/>
  <c r="N167" i="44" s="1"/>
  <c r="M164" i="44"/>
  <c r="L164" i="44"/>
  <c r="L167" i="44" s="1"/>
  <c r="K164" i="44"/>
  <c r="K167" i="44" s="1"/>
  <c r="J164" i="44"/>
  <c r="J167" i="44" s="1"/>
  <c r="I164" i="44"/>
  <c r="H164" i="44"/>
  <c r="H167" i="44" s="1"/>
  <c r="G164" i="44"/>
  <c r="G167" i="44" s="1"/>
  <c r="F164" i="44"/>
  <c r="E164" i="44"/>
  <c r="D164" i="44"/>
  <c r="D167" i="44" s="1"/>
  <c r="R163" i="44"/>
  <c r="R171" i="44" s="1"/>
  <c r="Q163" i="44"/>
  <c r="Q171" i="44" s="1"/>
  <c r="P163" i="44"/>
  <c r="O163" i="44"/>
  <c r="O166" i="44" s="1"/>
  <c r="N163" i="44"/>
  <c r="N171" i="44" s="1"/>
  <c r="M163" i="44"/>
  <c r="M171" i="44" s="1"/>
  <c r="L163" i="44"/>
  <c r="K163" i="44"/>
  <c r="K166" i="44" s="1"/>
  <c r="J163" i="44"/>
  <c r="J171" i="44" s="1"/>
  <c r="I163" i="44"/>
  <c r="H163" i="44"/>
  <c r="G163" i="44"/>
  <c r="F163" i="44"/>
  <c r="E163" i="44"/>
  <c r="D163" i="44"/>
  <c r="H148" i="44"/>
  <c r="H149" i="44" s="1"/>
  <c r="S162" i="44" s="1"/>
  <c r="R142" i="44"/>
  <c r="Q142" i="44"/>
  <c r="P142" i="44"/>
  <c r="O142" i="44"/>
  <c r="N142" i="44"/>
  <c r="R141" i="44"/>
  <c r="Q141" i="44"/>
  <c r="P141" i="44"/>
  <c r="O141" i="44"/>
  <c r="N141" i="44"/>
  <c r="R140" i="44"/>
  <c r="Q140" i="44"/>
  <c r="P140" i="44"/>
  <c r="O140" i="44"/>
  <c r="N140" i="44"/>
  <c r="R139" i="44"/>
  <c r="Q139" i="44"/>
  <c r="P139" i="44"/>
  <c r="O139" i="44"/>
  <c r="N139" i="44"/>
  <c r="R138" i="44"/>
  <c r="Q138" i="44"/>
  <c r="P138" i="44"/>
  <c r="O138" i="44"/>
  <c r="N138" i="44"/>
  <c r="R137" i="44"/>
  <c r="Q137" i="44"/>
  <c r="P137" i="44"/>
  <c r="O137" i="44"/>
  <c r="N137" i="44"/>
  <c r="R136" i="44"/>
  <c r="Q136" i="44"/>
  <c r="P136" i="44"/>
  <c r="O136" i="44"/>
  <c r="N136" i="44"/>
  <c r="R135" i="44"/>
  <c r="Q135" i="44"/>
  <c r="P135" i="44"/>
  <c r="O135" i="44"/>
  <c r="N135" i="44"/>
  <c r="R134" i="44"/>
  <c r="Q134" i="44"/>
  <c r="P134" i="44"/>
  <c r="O134" i="44"/>
  <c r="N134" i="44"/>
  <c r="R133" i="44"/>
  <c r="Q133" i="44"/>
  <c r="P133" i="44"/>
  <c r="O133" i="44"/>
  <c r="N133" i="44"/>
  <c r="R132" i="44"/>
  <c r="Q132" i="44"/>
  <c r="P132" i="44"/>
  <c r="O132" i="44"/>
  <c r="N132" i="44"/>
  <c r="R131" i="44"/>
  <c r="Q131" i="44"/>
  <c r="P131" i="44"/>
  <c r="O131" i="44"/>
  <c r="N131" i="44"/>
  <c r="R130" i="44"/>
  <c r="Q130" i="44"/>
  <c r="P130" i="44"/>
  <c r="O130" i="44"/>
  <c r="N130" i="44"/>
  <c r="R129" i="44"/>
  <c r="Q129" i="44"/>
  <c r="P129" i="44"/>
  <c r="O129" i="44"/>
  <c r="N129" i="44"/>
  <c r="R128" i="44"/>
  <c r="Q128" i="44"/>
  <c r="P128" i="44"/>
  <c r="O128" i="44"/>
  <c r="N128" i="44"/>
  <c r="R127" i="44"/>
  <c r="Q127" i="44"/>
  <c r="P127" i="44"/>
  <c r="O127" i="44"/>
  <c r="N127" i="44"/>
  <c r="R126" i="44"/>
  <c r="Q126" i="44"/>
  <c r="P126" i="44"/>
  <c r="O126" i="44"/>
  <c r="N126" i="44"/>
  <c r="R125" i="44"/>
  <c r="Q125" i="44"/>
  <c r="P125" i="44"/>
  <c r="O125" i="44"/>
  <c r="N125" i="44"/>
  <c r="R124" i="44"/>
  <c r="Q124" i="44"/>
  <c r="P124" i="44"/>
  <c r="O124" i="44"/>
  <c r="N124" i="44"/>
  <c r="R123" i="44"/>
  <c r="Q123" i="44"/>
  <c r="P123" i="44"/>
  <c r="O123" i="44"/>
  <c r="N123" i="44"/>
  <c r="R122" i="44"/>
  <c r="Q122" i="44"/>
  <c r="P122" i="44"/>
  <c r="O122" i="44"/>
  <c r="N122" i="44"/>
  <c r="R121" i="44"/>
  <c r="Q121" i="44"/>
  <c r="P121" i="44"/>
  <c r="O121" i="44"/>
  <c r="N121" i="44"/>
  <c r="R120" i="44"/>
  <c r="Q120" i="44"/>
  <c r="P120" i="44"/>
  <c r="O120" i="44"/>
  <c r="N120" i="44"/>
  <c r="R119" i="44"/>
  <c r="Q119" i="44"/>
  <c r="P119" i="44"/>
  <c r="O119" i="44"/>
  <c r="N119" i="44"/>
  <c r="R118" i="44"/>
  <c r="Q118" i="44"/>
  <c r="P118" i="44"/>
  <c r="O118" i="44"/>
  <c r="N118" i="44"/>
  <c r="R117" i="44"/>
  <c r="Q117" i="44"/>
  <c r="P117" i="44"/>
  <c r="O117" i="44"/>
  <c r="N117" i="44"/>
  <c r="R116" i="44"/>
  <c r="Q116" i="44"/>
  <c r="P116" i="44"/>
  <c r="O116" i="44"/>
  <c r="N116" i="44"/>
  <c r="R115" i="44"/>
  <c r="Q115" i="44"/>
  <c r="P115" i="44"/>
  <c r="O115" i="44"/>
  <c r="N115" i="44"/>
  <c r="R114" i="44"/>
  <c r="Q114" i="44"/>
  <c r="P114" i="44"/>
  <c r="O114" i="44"/>
  <c r="N114" i="44"/>
  <c r="R113" i="44"/>
  <c r="Q113" i="44"/>
  <c r="P113" i="44"/>
  <c r="O113" i="44"/>
  <c r="N113" i="44"/>
  <c r="R112" i="44"/>
  <c r="Q112" i="44"/>
  <c r="P112" i="44"/>
  <c r="O112" i="44"/>
  <c r="N112" i="44"/>
  <c r="R111" i="44"/>
  <c r="Q111" i="44"/>
  <c r="P111" i="44"/>
  <c r="O111" i="44"/>
  <c r="N111" i="44"/>
  <c r="R110" i="44"/>
  <c r="Q110" i="44"/>
  <c r="P110" i="44"/>
  <c r="O110" i="44"/>
  <c r="N110" i="44"/>
  <c r="R109" i="44"/>
  <c r="Q109" i="44"/>
  <c r="P109" i="44"/>
  <c r="O109" i="44"/>
  <c r="N109" i="44"/>
  <c r="R108" i="44"/>
  <c r="Q108" i="44"/>
  <c r="P108" i="44"/>
  <c r="O108" i="44"/>
  <c r="N108" i="44"/>
  <c r="R107" i="44"/>
  <c r="Q107" i="44"/>
  <c r="P107" i="44"/>
  <c r="O107" i="44"/>
  <c r="N107" i="44"/>
  <c r="R106" i="44"/>
  <c r="Q106" i="44"/>
  <c r="P106" i="44"/>
  <c r="O106" i="44"/>
  <c r="N106" i="44"/>
  <c r="R105" i="44"/>
  <c r="Q105" i="44"/>
  <c r="P105" i="44"/>
  <c r="O105" i="44"/>
  <c r="N105" i="44"/>
  <c r="R104" i="44"/>
  <c r="Q104" i="44"/>
  <c r="P104" i="44"/>
  <c r="O104" i="44"/>
  <c r="N104" i="44"/>
  <c r="R103" i="44"/>
  <c r="Q103" i="44"/>
  <c r="P103" i="44"/>
  <c r="O103" i="44"/>
  <c r="N103" i="44"/>
  <c r="R102" i="44"/>
  <c r="Q102" i="44"/>
  <c r="P102" i="44"/>
  <c r="O102" i="44"/>
  <c r="N102" i="44"/>
  <c r="R101" i="44"/>
  <c r="Q101" i="44"/>
  <c r="P101" i="44"/>
  <c r="O101" i="44"/>
  <c r="N101" i="44"/>
  <c r="R100" i="44"/>
  <c r="Q100" i="44"/>
  <c r="P100" i="44"/>
  <c r="O100" i="44"/>
  <c r="N100" i="44"/>
  <c r="R99" i="44"/>
  <c r="Q99" i="44"/>
  <c r="P99" i="44"/>
  <c r="O99" i="44"/>
  <c r="N99" i="44"/>
  <c r="R98" i="44"/>
  <c r="Q98" i="44"/>
  <c r="P98" i="44"/>
  <c r="O98" i="44"/>
  <c r="N98" i="44"/>
  <c r="R97" i="44"/>
  <c r="Q97" i="44"/>
  <c r="P97" i="44"/>
  <c r="O97" i="44"/>
  <c r="N97" i="44"/>
  <c r="R96" i="44"/>
  <c r="Q96" i="44"/>
  <c r="P96" i="44"/>
  <c r="O96" i="44"/>
  <c r="N96" i="44"/>
  <c r="R95" i="44"/>
  <c r="Q95" i="44"/>
  <c r="P95" i="44"/>
  <c r="O95" i="44"/>
  <c r="N95" i="44"/>
  <c r="R94" i="44"/>
  <c r="Q94" i="44"/>
  <c r="P94" i="44"/>
  <c r="O94" i="44"/>
  <c r="N94" i="44"/>
  <c r="R93" i="44"/>
  <c r="Q93" i="44"/>
  <c r="P93" i="44"/>
  <c r="O93" i="44"/>
  <c r="N93" i="44"/>
  <c r="R92" i="44"/>
  <c r="Q92" i="44"/>
  <c r="P92" i="44"/>
  <c r="O92" i="44"/>
  <c r="N92" i="44"/>
  <c r="R91" i="44"/>
  <c r="Q91" i="44"/>
  <c r="P91" i="44"/>
  <c r="O91" i="44"/>
  <c r="N91" i="44"/>
  <c r="R90" i="44"/>
  <c r="Q90" i="44"/>
  <c r="P90" i="44"/>
  <c r="O90" i="44"/>
  <c r="N90" i="44"/>
  <c r="R89" i="44"/>
  <c r="Q89" i="44"/>
  <c r="P89" i="44"/>
  <c r="O89" i="44"/>
  <c r="N89" i="44"/>
  <c r="R88" i="44"/>
  <c r="Q88" i="44"/>
  <c r="P88" i="44"/>
  <c r="O88" i="44"/>
  <c r="N88" i="44"/>
  <c r="R87" i="44"/>
  <c r="Q87" i="44"/>
  <c r="P87" i="44"/>
  <c r="O87" i="44"/>
  <c r="N87" i="44"/>
  <c r="R86" i="44"/>
  <c r="Q86" i="44"/>
  <c r="P86" i="44"/>
  <c r="O86" i="44"/>
  <c r="N86" i="44"/>
  <c r="R85" i="44"/>
  <c r="Q85" i="44"/>
  <c r="P85" i="44"/>
  <c r="O85" i="44"/>
  <c r="N85" i="44"/>
  <c r="R84" i="44"/>
  <c r="Q84" i="44"/>
  <c r="P84" i="44"/>
  <c r="O84" i="44"/>
  <c r="N84" i="44"/>
  <c r="R83" i="44"/>
  <c r="Q83" i="44"/>
  <c r="P83" i="44"/>
  <c r="O83" i="44"/>
  <c r="N83" i="44"/>
  <c r="R82" i="44"/>
  <c r="Q82" i="44"/>
  <c r="P82" i="44"/>
  <c r="O82" i="44"/>
  <c r="N82" i="44"/>
  <c r="R81" i="44"/>
  <c r="Q81" i="44"/>
  <c r="P81" i="44"/>
  <c r="O81" i="44"/>
  <c r="N81" i="44"/>
  <c r="R80" i="44"/>
  <c r="Q80" i="44"/>
  <c r="P80" i="44"/>
  <c r="O80" i="44"/>
  <c r="N80" i="44"/>
  <c r="R79" i="44"/>
  <c r="Q79" i="44"/>
  <c r="P79" i="44"/>
  <c r="O79" i="44"/>
  <c r="N79" i="44"/>
  <c r="R78" i="44"/>
  <c r="Q78" i="44"/>
  <c r="P78" i="44"/>
  <c r="O78" i="44"/>
  <c r="N78" i="44"/>
  <c r="R77" i="44"/>
  <c r="Q77" i="44"/>
  <c r="P77" i="44"/>
  <c r="O77" i="44"/>
  <c r="N77" i="44"/>
  <c r="R76" i="44"/>
  <c r="Q76" i="44"/>
  <c r="P76" i="44"/>
  <c r="O76" i="44"/>
  <c r="N76" i="44"/>
  <c r="R75" i="44"/>
  <c r="Q75" i="44"/>
  <c r="P75" i="44"/>
  <c r="O75" i="44"/>
  <c r="N75" i="44"/>
  <c r="R74" i="44"/>
  <c r="Q74" i="44"/>
  <c r="P74" i="44"/>
  <c r="O74" i="44"/>
  <c r="N74" i="44"/>
  <c r="R73" i="44"/>
  <c r="Q73" i="44"/>
  <c r="P73" i="44"/>
  <c r="O73" i="44"/>
  <c r="N73" i="44"/>
  <c r="R72" i="44"/>
  <c r="Q72" i="44"/>
  <c r="P72" i="44"/>
  <c r="O72" i="44"/>
  <c r="N72" i="44"/>
  <c r="R71" i="44"/>
  <c r="Q71" i="44"/>
  <c r="P71" i="44"/>
  <c r="O71" i="44"/>
  <c r="N71" i="44"/>
  <c r="R70" i="44"/>
  <c r="Q70" i="44"/>
  <c r="P70" i="44"/>
  <c r="O70" i="44"/>
  <c r="N70" i="44"/>
  <c r="R69" i="44"/>
  <c r="Q69" i="44"/>
  <c r="P69" i="44"/>
  <c r="O69" i="44"/>
  <c r="N69" i="44"/>
  <c r="R68" i="44"/>
  <c r="Q68" i="44"/>
  <c r="P68" i="44"/>
  <c r="O68" i="44"/>
  <c r="N68" i="44"/>
  <c r="R67" i="44"/>
  <c r="Q67" i="44"/>
  <c r="P67" i="44"/>
  <c r="O67" i="44"/>
  <c r="N67" i="44"/>
  <c r="R66" i="44"/>
  <c r="Q66" i="44"/>
  <c r="P66" i="44"/>
  <c r="O66" i="44"/>
  <c r="N66" i="44"/>
  <c r="R65" i="44"/>
  <c r="Q65" i="44"/>
  <c r="P65" i="44"/>
  <c r="O65" i="44"/>
  <c r="N65" i="44"/>
  <c r="R64" i="44"/>
  <c r="Q64" i="44"/>
  <c r="P64" i="44"/>
  <c r="O64" i="44"/>
  <c r="N64" i="44"/>
  <c r="R63" i="44"/>
  <c r="Q63" i="44"/>
  <c r="P63" i="44"/>
  <c r="O63" i="44"/>
  <c r="N63" i="44"/>
  <c r="R62" i="44"/>
  <c r="Q62" i="44"/>
  <c r="P62" i="44"/>
  <c r="O62" i="44"/>
  <c r="N62" i="44"/>
  <c r="R61" i="44"/>
  <c r="Q61" i="44"/>
  <c r="P61" i="44"/>
  <c r="O61" i="44"/>
  <c r="N61" i="44"/>
  <c r="R60" i="44"/>
  <c r="Q60" i="44"/>
  <c r="P60" i="44"/>
  <c r="O60" i="44"/>
  <c r="N60" i="44"/>
  <c r="R59" i="44"/>
  <c r="Q59" i="44"/>
  <c r="P59" i="44"/>
  <c r="O59" i="44"/>
  <c r="N59" i="44"/>
  <c r="R58" i="44"/>
  <c r="Q58" i="44"/>
  <c r="P58" i="44"/>
  <c r="O58" i="44"/>
  <c r="N58" i="44"/>
  <c r="R57" i="44"/>
  <c r="Q57" i="44"/>
  <c r="P57" i="44"/>
  <c r="O57" i="44"/>
  <c r="N57" i="44"/>
  <c r="R56" i="44"/>
  <c r="Q56" i="44"/>
  <c r="P56" i="44"/>
  <c r="O56" i="44"/>
  <c r="N56" i="44"/>
  <c r="R55" i="44"/>
  <c r="Q55" i="44"/>
  <c r="P55" i="44"/>
  <c r="O55" i="44"/>
  <c r="N55" i="44"/>
  <c r="R54" i="44"/>
  <c r="Q54" i="44"/>
  <c r="P54" i="44"/>
  <c r="O54" i="44"/>
  <c r="N54" i="44"/>
  <c r="R53" i="44"/>
  <c r="Q53" i="44"/>
  <c r="P53" i="44"/>
  <c r="O53" i="44"/>
  <c r="N53" i="44"/>
  <c r="R52" i="44"/>
  <c r="Q52" i="44"/>
  <c r="P52" i="44"/>
  <c r="O52" i="44"/>
  <c r="N52" i="44"/>
  <c r="R51" i="44"/>
  <c r="Q51" i="44"/>
  <c r="P51" i="44"/>
  <c r="O51" i="44"/>
  <c r="N51" i="44"/>
  <c r="R50" i="44"/>
  <c r="Q50" i="44"/>
  <c r="P50" i="44"/>
  <c r="O50" i="44"/>
  <c r="N50" i="44"/>
  <c r="R49" i="44"/>
  <c r="Q49" i="44"/>
  <c r="P49" i="44"/>
  <c r="O49" i="44"/>
  <c r="N49" i="44"/>
  <c r="R48" i="44"/>
  <c r="Q48" i="44"/>
  <c r="P48" i="44"/>
  <c r="O48" i="44"/>
  <c r="N48" i="44"/>
  <c r="R47" i="44"/>
  <c r="Q47" i="44"/>
  <c r="P47" i="44"/>
  <c r="O47" i="44"/>
  <c r="N47" i="44"/>
  <c r="R46" i="44"/>
  <c r="Q46" i="44"/>
  <c r="P46" i="44"/>
  <c r="O46" i="44"/>
  <c r="N46" i="44"/>
  <c r="R45" i="44"/>
  <c r="Q45" i="44"/>
  <c r="P45" i="44"/>
  <c r="O45" i="44"/>
  <c r="N45" i="44"/>
  <c r="R44" i="44"/>
  <c r="Q44" i="44"/>
  <c r="P44" i="44"/>
  <c r="O44" i="44"/>
  <c r="N44" i="44"/>
  <c r="R43" i="44"/>
  <c r="Q43" i="44"/>
  <c r="P43" i="44"/>
  <c r="O43" i="44"/>
  <c r="N43" i="44"/>
  <c r="R42" i="44"/>
  <c r="Q42" i="44"/>
  <c r="P42" i="44"/>
  <c r="O42" i="44"/>
  <c r="N42" i="44"/>
  <c r="R41" i="44"/>
  <c r="Q41" i="44"/>
  <c r="P41" i="44"/>
  <c r="O41" i="44"/>
  <c r="N41" i="44"/>
  <c r="R40" i="44"/>
  <c r="Q40" i="44"/>
  <c r="P40" i="44"/>
  <c r="O40" i="44"/>
  <c r="N40" i="44"/>
  <c r="R39" i="44"/>
  <c r="Q39" i="44"/>
  <c r="P39" i="44"/>
  <c r="O39" i="44"/>
  <c r="N39" i="44"/>
  <c r="R38" i="44"/>
  <c r="Q38" i="44"/>
  <c r="P38" i="44"/>
  <c r="O38" i="44"/>
  <c r="N38" i="44"/>
  <c r="R37" i="44"/>
  <c r="Q37" i="44"/>
  <c r="P37" i="44"/>
  <c r="O37" i="44"/>
  <c r="N37" i="44"/>
  <c r="R36" i="44"/>
  <c r="Q36" i="44"/>
  <c r="P36" i="44"/>
  <c r="O36" i="44"/>
  <c r="N36" i="44"/>
  <c r="R35" i="44"/>
  <c r="Q35" i="44"/>
  <c r="P35" i="44"/>
  <c r="O35" i="44"/>
  <c r="N35" i="44"/>
  <c r="R34" i="44"/>
  <c r="Q34" i="44"/>
  <c r="P34" i="44"/>
  <c r="O34" i="44"/>
  <c r="N34" i="44"/>
  <c r="R33" i="44"/>
  <c r="Q33" i="44"/>
  <c r="P33" i="44"/>
  <c r="O33" i="44"/>
  <c r="N33" i="44"/>
  <c r="R32" i="44"/>
  <c r="Q32" i="44"/>
  <c r="P32" i="44"/>
  <c r="O32" i="44"/>
  <c r="N32" i="44"/>
  <c r="R31" i="44"/>
  <c r="Q31" i="44"/>
  <c r="P31" i="44"/>
  <c r="O31" i="44"/>
  <c r="N31" i="44"/>
  <c r="R30" i="44"/>
  <c r="Q30" i="44"/>
  <c r="P30" i="44"/>
  <c r="O30" i="44"/>
  <c r="N30" i="44"/>
  <c r="R29" i="44"/>
  <c r="Q29" i="44"/>
  <c r="P29" i="44"/>
  <c r="O29" i="44"/>
  <c r="N29" i="44"/>
  <c r="R28" i="44"/>
  <c r="Q28" i="44"/>
  <c r="P28" i="44"/>
  <c r="O28" i="44"/>
  <c r="N28" i="44"/>
  <c r="R27" i="44"/>
  <c r="Q27" i="44"/>
  <c r="P27" i="44"/>
  <c r="O27" i="44"/>
  <c r="N27" i="44"/>
  <c r="R26" i="44"/>
  <c r="Q26" i="44"/>
  <c r="P26" i="44"/>
  <c r="O26" i="44"/>
  <c r="N26" i="44"/>
  <c r="R25" i="44"/>
  <c r="Q25" i="44"/>
  <c r="P25" i="44"/>
  <c r="O25" i="44"/>
  <c r="N25" i="44"/>
  <c r="R24" i="44"/>
  <c r="Q24" i="44"/>
  <c r="P24" i="44"/>
  <c r="O24" i="44"/>
  <c r="N24" i="44"/>
  <c r="R23" i="44"/>
  <c r="Q23" i="44"/>
  <c r="P23" i="44"/>
  <c r="O23" i="44"/>
  <c r="N23" i="44"/>
  <c r="R22" i="44"/>
  <c r="Q22" i="44"/>
  <c r="P22" i="44"/>
  <c r="O22" i="44"/>
  <c r="N22" i="44"/>
  <c r="R21" i="44"/>
  <c r="Q21" i="44"/>
  <c r="P21" i="44"/>
  <c r="O21" i="44"/>
  <c r="N21" i="44"/>
  <c r="R20" i="44"/>
  <c r="Q20" i="44"/>
  <c r="P20" i="44"/>
  <c r="O20" i="44"/>
  <c r="N20" i="44"/>
  <c r="R19" i="44"/>
  <c r="Q19" i="44"/>
  <c r="P19" i="44"/>
  <c r="O19" i="44"/>
  <c r="N19" i="44"/>
  <c r="R18" i="44"/>
  <c r="Q18" i="44"/>
  <c r="P18" i="44"/>
  <c r="O18" i="44"/>
  <c r="N18" i="44"/>
  <c r="R17" i="44"/>
  <c r="Q17" i="44"/>
  <c r="P17" i="44"/>
  <c r="O17" i="44"/>
  <c r="N17" i="44"/>
  <c r="R16" i="44"/>
  <c r="Q16" i="44"/>
  <c r="P16" i="44"/>
  <c r="O16" i="44"/>
  <c r="N16" i="44"/>
  <c r="R15" i="44"/>
  <c r="Q15" i="44"/>
  <c r="P15" i="44"/>
  <c r="F148" i="44" s="1"/>
  <c r="F149" i="44" s="1"/>
  <c r="S160" i="44" s="1"/>
  <c r="O15" i="44"/>
  <c r="N15" i="44"/>
  <c r="R14" i="44"/>
  <c r="Q14" i="44"/>
  <c r="G148" i="44" s="1"/>
  <c r="G149" i="44" s="1"/>
  <c r="S161" i="44" s="1"/>
  <c r="P14" i="44"/>
  <c r="O14" i="44"/>
  <c r="E148" i="44" s="1"/>
  <c r="E149" i="44" s="1"/>
  <c r="S159" i="44" s="1"/>
  <c r="N14" i="44"/>
  <c r="D148" i="44" s="1"/>
  <c r="D149" i="44" s="1"/>
  <c r="S158" i="44" s="1"/>
  <c r="F167" i="44" l="1"/>
  <c r="I167" i="44"/>
  <c r="P166" i="44"/>
  <c r="L166" i="44"/>
  <c r="H166" i="44"/>
  <c r="D166" i="44"/>
  <c r="D171" i="44" s="1"/>
  <c r="G166" i="44"/>
  <c r="G171" i="44"/>
  <c r="K171" i="44"/>
  <c r="O171" i="44"/>
  <c r="E166" i="44"/>
  <c r="E171" i="44" s="1"/>
  <c r="I166" i="44"/>
  <c r="I171" i="44" s="1"/>
  <c r="M166" i="44"/>
  <c r="Q166" i="44"/>
  <c r="H171" i="44"/>
  <c r="L171" i="44"/>
  <c r="P171" i="44"/>
  <c r="F166" i="44"/>
  <c r="F171" i="44" s="1"/>
  <c r="J166" i="44"/>
  <c r="N166" i="44"/>
  <c r="R166" i="44"/>
  <c r="O12" i="43" l="1"/>
  <c r="M12" i="43"/>
  <c r="K12" i="43"/>
  <c r="I12" i="43"/>
  <c r="E12" i="43"/>
  <c r="P11" i="43"/>
  <c r="L11" i="43"/>
  <c r="H11" i="43"/>
  <c r="D11" i="43"/>
  <c r="O10" i="43"/>
  <c r="K10" i="43"/>
  <c r="G10" i="43"/>
  <c r="C10" i="43"/>
  <c r="P9" i="43"/>
  <c r="P12" i="43" s="1"/>
  <c r="O9" i="43"/>
  <c r="N9" i="43"/>
  <c r="N12" i="43" s="1"/>
  <c r="M9" i="43"/>
  <c r="L9" i="43"/>
  <c r="L12" i="43" s="1"/>
  <c r="K9" i="43"/>
  <c r="J9" i="43"/>
  <c r="J12" i="43" s="1"/>
  <c r="I9" i="43"/>
  <c r="H9" i="43"/>
  <c r="H12" i="43" s="1"/>
  <c r="G9" i="43"/>
  <c r="G12" i="43" s="1"/>
  <c r="F9" i="43"/>
  <c r="F12" i="43" s="1"/>
  <c r="E9" i="43"/>
  <c r="D9" i="43"/>
  <c r="D12" i="43" s="1"/>
  <c r="C9" i="43"/>
  <c r="C12" i="43" s="1"/>
  <c r="B9" i="43"/>
  <c r="B12" i="43" s="1"/>
  <c r="P8" i="43"/>
  <c r="O8" i="43"/>
  <c r="O11" i="43" s="1"/>
  <c r="N8" i="43"/>
  <c r="N11" i="43" s="1"/>
  <c r="M8" i="43"/>
  <c r="M11" i="43" s="1"/>
  <c r="L8" i="43"/>
  <c r="K8" i="43"/>
  <c r="K11" i="43" s="1"/>
  <c r="J8" i="43"/>
  <c r="J11" i="43" s="1"/>
  <c r="I8" i="43"/>
  <c r="I11" i="43" s="1"/>
  <c r="H8" i="43"/>
  <c r="G8" i="43"/>
  <c r="G11" i="43" s="1"/>
  <c r="F8" i="43"/>
  <c r="F11" i="43" s="1"/>
  <c r="E8" i="43"/>
  <c r="E11" i="43" s="1"/>
  <c r="D8" i="43"/>
  <c r="C8" i="43"/>
  <c r="C11" i="43" s="1"/>
  <c r="B8" i="43"/>
  <c r="B11" i="43" s="1"/>
  <c r="P7" i="43"/>
  <c r="P10" i="43" s="1"/>
  <c r="O7" i="43"/>
  <c r="N7" i="43"/>
  <c r="N10" i="43" s="1"/>
  <c r="M7" i="43"/>
  <c r="M10" i="43" s="1"/>
  <c r="L7" i="43"/>
  <c r="L10" i="43" s="1"/>
  <c r="K7" i="43"/>
  <c r="J7" i="43"/>
  <c r="J10" i="43" s="1"/>
  <c r="I7" i="43"/>
  <c r="I10" i="43" s="1"/>
  <c r="H7" i="43"/>
  <c r="H10" i="43" s="1"/>
  <c r="G7" i="43"/>
  <c r="F7" i="43"/>
  <c r="F10" i="43" s="1"/>
  <c r="E7" i="43"/>
  <c r="E10" i="43" s="1"/>
  <c r="D7" i="43"/>
  <c r="D10" i="43" s="1"/>
  <c r="C7" i="43"/>
  <c r="B7" i="43"/>
  <c r="B10" i="43" s="1"/>
  <c r="Q4" i="43"/>
  <c r="Q3" i="43"/>
  <c r="Q2" i="43"/>
  <c r="R165" i="41" l="1"/>
  <c r="R168" i="41" s="1"/>
  <c r="Q165" i="41"/>
  <c r="Q168" i="41" s="1"/>
  <c r="P165" i="41"/>
  <c r="O165" i="41"/>
  <c r="N165" i="41"/>
  <c r="M165" i="41"/>
  <c r="L165" i="41"/>
  <c r="K165" i="41"/>
  <c r="K168" i="41" s="1"/>
  <c r="J165" i="41"/>
  <c r="J168" i="41" s="1"/>
  <c r="I165" i="41"/>
  <c r="I168" i="41" s="1"/>
  <c r="H165" i="41"/>
  <c r="H168" i="41" s="1"/>
  <c r="G165" i="41"/>
  <c r="G168" i="41" s="1"/>
  <c r="F165" i="41"/>
  <c r="E165" i="41"/>
  <c r="E168" i="41" s="1"/>
  <c r="D165" i="41"/>
  <c r="D168" i="41" s="1"/>
  <c r="R164" i="41"/>
  <c r="R167" i="41" s="1"/>
  <c r="Q164" i="41"/>
  <c r="Q167" i="41" s="1"/>
  <c r="P164" i="41"/>
  <c r="P167" i="41" s="1"/>
  <c r="O164" i="41"/>
  <c r="O167" i="41" s="1"/>
  <c r="N164" i="41"/>
  <c r="N167" i="41" s="1"/>
  <c r="M164" i="41"/>
  <c r="M167" i="41" s="1"/>
  <c r="L164" i="41"/>
  <c r="L167" i="41" s="1"/>
  <c r="K164" i="41"/>
  <c r="K167" i="41" s="1"/>
  <c r="J164" i="41"/>
  <c r="J167" i="41" s="1"/>
  <c r="I164" i="41"/>
  <c r="I167" i="41" s="1"/>
  <c r="H164" i="41"/>
  <c r="H167" i="41" s="1"/>
  <c r="G164" i="41"/>
  <c r="G167" i="41" s="1"/>
  <c r="F164" i="41"/>
  <c r="F167" i="41" s="1"/>
  <c r="E164" i="41"/>
  <c r="E167" i="41" s="1"/>
  <c r="D164" i="41"/>
  <c r="D167" i="41" s="1"/>
  <c r="R163" i="41"/>
  <c r="R171" i="41" s="1"/>
  <c r="Q163" i="41"/>
  <c r="Q171" i="41" s="1"/>
  <c r="P163" i="41"/>
  <c r="O163" i="41"/>
  <c r="O166" i="41" s="1"/>
  <c r="N163" i="41"/>
  <c r="M163" i="41"/>
  <c r="L163" i="41"/>
  <c r="K163" i="41"/>
  <c r="K166" i="41" s="1"/>
  <c r="J163" i="41"/>
  <c r="J171" i="41" s="1"/>
  <c r="I163" i="41"/>
  <c r="I171" i="41" s="1"/>
  <c r="H163" i="41"/>
  <c r="H171" i="41" s="1"/>
  <c r="G163" i="41"/>
  <c r="G166" i="41" s="1"/>
  <c r="F163" i="41"/>
  <c r="E163" i="41"/>
  <c r="D163" i="41"/>
  <c r="H148" i="41"/>
  <c r="H149" i="41" s="1"/>
  <c r="S162" i="41" s="1"/>
  <c r="E148" i="41"/>
  <c r="E149" i="41" s="1"/>
  <c r="S159" i="41" s="1"/>
  <c r="R142" i="41"/>
  <c r="Q142" i="41"/>
  <c r="P142" i="41"/>
  <c r="O142" i="41"/>
  <c r="N142" i="41"/>
  <c r="R141" i="41"/>
  <c r="P141" i="41"/>
  <c r="O141" i="41"/>
  <c r="N141" i="41"/>
  <c r="G141" i="41"/>
  <c r="Q141" i="41" s="1"/>
  <c r="R140" i="41"/>
  <c r="Q140" i="41"/>
  <c r="P140" i="41"/>
  <c r="O140" i="41"/>
  <c r="N140" i="41"/>
  <c r="R139" i="41"/>
  <c r="Q139" i="41"/>
  <c r="P139" i="41"/>
  <c r="O139" i="41"/>
  <c r="N139" i="41"/>
  <c r="R138" i="41"/>
  <c r="P138" i="41"/>
  <c r="O138" i="41"/>
  <c r="N138" i="41"/>
  <c r="G138" i="41"/>
  <c r="Q138" i="41" s="1"/>
  <c r="R137" i="41"/>
  <c r="Q137" i="41"/>
  <c r="P137" i="41"/>
  <c r="O137" i="41"/>
  <c r="N137" i="41"/>
  <c r="R136" i="41"/>
  <c r="P136" i="41"/>
  <c r="O136" i="41"/>
  <c r="N136" i="41"/>
  <c r="G136" i="41"/>
  <c r="Q136" i="41" s="1"/>
  <c r="R135" i="41"/>
  <c r="Q135" i="41"/>
  <c r="P135" i="41"/>
  <c r="O135" i="41"/>
  <c r="N135" i="41"/>
  <c r="R134" i="41"/>
  <c r="Q134" i="41"/>
  <c r="P134" i="41"/>
  <c r="O134" i="41"/>
  <c r="N134" i="41"/>
  <c r="R133" i="41"/>
  <c r="P133" i="41"/>
  <c r="O133" i="41"/>
  <c r="N133" i="41"/>
  <c r="G133" i="41"/>
  <c r="Q133" i="41" s="1"/>
  <c r="R132" i="41"/>
  <c r="Q132" i="41"/>
  <c r="P132" i="41"/>
  <c r="O132" i="41"/>
  <c r="N132" i="41"/>
  <c r="R131" i="41"/>
  <c r="Q131" i="41"/>
  <c r="P131" i="41"/>
  <c r="O131" i="41"/>
  <c r="N131" i="41"/>
  <c r="R130" i="41"/>
  <c r="Q130" i="41"/>
  <c r="P130" i="41"/>
  <c r="O130" i="41"/>
  <c r="N130" i="41"/>
  <c r="R129" i="41"/>
  <c r="Q129" i="41"/>
  <c r="P129" i="41"/>
  <c r="O129" i="41"/>
  <c r="N129" i="41"/>
  <c r="R128" i="41"/>
  <c r="P128" i="41"/>
  <c r="O128" i="41"/>
  <c r="N128" i="41"/>
  <c r="G128" i="41"/>
  <c r="Q128" i="41" s="1"/>
  <c r="R127" i="41"/>
  <c r="Q127" i="41"/>
  <c r="P127" i="41"/>
  <c r="O127" i="41"/>
  <c r="N127" i="41"/>
  <c r="R126" i="41"/>
  <c r="P126" i="41"/>
  <c r="O126" i="41"/>
  <c r="N126" i="41"/>
  <c r="G126" i="41"/>
  <c r="Q126" i="41" s="1"/>
  <c r="R125" i="41"/>
  <c r="Q125" i="41"/>
  <c r="P125" i="41"/>
  <c r="O125" i="41"/>
  <c r="N125" i="41"/>
  <c r="R124" i="41"/>
  <c r="P124" i="41"/>
  <c r="O124" i="41"/>
  <c r="N124" i="41"/>
  <c r="G124" i="41"/>
  <c r="Q124" i="41" s="1"/>
  <c r="R123" i="41"/>
  <c r="Q123" i="41"/>
  <c r="P123" i="41"/>
  <c r="O123" i="41"/>
  <c r="N123" i="41"/>
  <c r="R122" i="41"/>
  <c r="Q122" i="41"/>
  <c r="P122" i="41"/>
  <c r="O122" i="41"/>
  <c r="N122" i="41"/>
  <c r="R121" i="41"/>
  <c r="Q121" i="41"/>
  <c r="P121" i="41"/>
  <c r="O121" i="41"/>
  <c r="N121" i="41"/>
  <c r="R120" i="41"/>
  <c r="P120" i="41"/>
  <c r="O120" i="41"/>
  <c r="N120" i="41"/>
  <c r="G120" i="41"/>
  <c r="Q120" i="41" s="1"/>
  <c r="R119" i="41"/>
  <c r="Q119" i="41"/>
  <c r="P119" i="41"/>
  <c r="O119" i="41"/>
  <c r="N119" i="41"/>
  <c r="R118" i="41"/>
  <c r="P118" i="41"/>
  <c r="O118" i="41"/>
  <c r="N118" i="41"/>
  <c r="G118" i="41"/>
  <c r="Q118" i="41" s="1"/>
  <c r="R117" i="41"/>
  <c r="P117" i="41"/>
  <c r="O117" i="41"/>
  <c r="N117" i="41"/>
  <c r="G117" i="41"/>
  <c r="Q117" i="41" s="1"/>
  <c r="R116" i="41"/>
  <c r="P116" i="41"/>
  <c r="O116" i="41"/>
  <c r="N116" i="41"/>
  <c r="G116" i="41"/>
  <c r="Q116" i="41" s="1"/>
  <c r="R115" i="41"/>
  <c r="P115" i="41"/>
  <c r="O115" i="41"/>
  <c r="N115" i="41"/>
  <c r="G115" i="41"/>
  <c r="Q115" i="41" s="1"/>
  <c r="R114" i="41"/>
  <c r="P114" i="41"/>
  <c r="O114" i="41"/>
  <c r="N114" i="41"/>
  <c r="G114" i="41"/>
  <c r="Q114" i="41" s="1"/>
  <c r="R113" i="41"/>
  <c r="P113" i="41"/>
  <c r="O113" i="41"/>
  <c r="N113" i="41"/>
  <c r="G113" i="41"/>
  <c r="Q113" i="41" s="1"/>
  <c r="R112" i="41"/>
  <c r="P112" i="41"/>
  <c r="O112" i="41"/>
  <c r="N112" i="41"/>
  <c r="G112" i="41"/>
  <c r="Q112" i="41" s="1"/>
  <c r="R111" i="41"/>
  <c r="Q111" i="41"/>
  <c r="P111" i="41"/>
  <c r="O111" i="41"/>
  <c r="N111" i="41"/>
  <c r="R110" i="41"/>
  <c r="P110" i="41"/>
  <c r="O110" i="41"/>
  <c r="N110" i="41"/>
  <c r="G110" i="41"/>
  <c r="Q110" i="41" s="1"/>
  <c r="R109" i="41"/>
  <c r="P109" i="41"/>
  <c r="O109" i="41"/>
  <c r="N109" i="41"/>
  <c r="G109" i="41"/>
  <c r="Q109" i="41" s="1"/>
  <c r="R108" i="41"/>
  <c r="Q108" i="41"/>
  <c r="P108" i="41"/>
  <c r="O108" i="41"/>
  <c r="N108" i="41"/>
  <c r="R107" i="41"/>
  <c r="Q107" i="41"/>
  <c r="P107" i="41"/>
  <c r="O107" i="41"/>
  <c r="N107" i="41"/>
  <c r="R106" i="41"/>
  <c r="P106" i="41"/>
  <c r="O106" i="41"/>
  <c r="N106" i="41"/>
  <c r="G106" i="41"/>
  <c r="Q106" i="41" s="1"/>
  <c r="R105" i="41"/>
  <c r="P105" i="41"/>
  <c r="O105" i="41"/>
  <c r="N105" i="41"/>
  <c r="G105" i="41"/>
  <c r="Q105" i="41" s="1"/>
  <c r="R104" i="41"/>
  <c r="Q104" i="41"/>
  <c r="P104" i="41"/>
  <c r="O104" i="41"/>
  <c r="N104" i="41"/>
  <c r="R103" i="41"/>
  <c r="Q103" i="41"/>
  <c r="P103" i="41"/>
  <c r="O103" i="41"/>
  <c r="N103" i="41"/>
  <c r="R102" i="41"/>
  <c r="P102" i="41"/>
  <c r="O102" i="41"/>
  <c r="N102" i="41"/>
  <c r="G102" i="41"/>
  <c r="Q102" i="41" s="1"/>
  <c r="R101" i="41"/>
  <c r="Q101" i="41"/>
  <c r="P101" i="41"/>
  <c r="O101" i="41"/>
  <c r="N101" i="41"/>
  <c r="R100" i="41"/>
  <c r="P100" i="41"/>
  <c r="O100" i="41"/>
  <c r="N100" i="41"/>
  <c r="G100" i="41"/>
  <c r="Q100" i="41" s="1"/>
  <c r="R99" i="41"/>
  <c r="Q99" i="41"/>
  <c r="P99" i="41"/>
  <c r="O99" i="41"/>
  <c r="N99" i="41"/>
  <c r="R98" i="41"/>
  <c r="P98" i="41"/>
  <c r="O98" i="41"/>
  <c r="N98" i="41"/>
  <c r="G98" i="41"/>
  <c r="Q98" i="41" s="1"/>
  <c r="R97" i="41"/>
  <c r="Q97" i="41"/>
  <c r="P97" i="41"/>
  <c r="O97" i="41"/>
  <c r="N97" i="41"/>
  <c r="R96" i="41"/>
  <c r="Q96" i="41"/>
  <c r="P96" i="41"/>
  <c r="O96" i="41"/>
  <c r="N96" i="41"/>
  <c r="R95" i="41"/>
  <c r="P95" i="41"/>
  <c r="O95" i="41"/>
  <c r="N95" i="41"/>
  <c r="G95" i="41"/>
  <c r="Q95" i="41" s="1"/>
  <c r="R94" i="41"/>
  <c r="Q94" i="41"/>
  <c r="P94" i="41"/>
  <c r="O94" i="41"/>
  <c r="N94" i="41"/>
  <c r="R93" i="41"/>
  <c r="P93" i="41"/>
  <c r="O93" i="41"/>
  <c r="N93" i="41"/>
  <c r="G93" i="41"/>
  <c r="Q93" i="41" s="1"/>
  <c r="R92" i="41"/>
  <c r="Q92" i="41"/>
  <c r="P92" i="41"/>
  <c r="O92" i="41"/>
  <c r="N92" i="41"/>
  <c r="R91" i="41"/>
  <c r="P91" i="41"/>
  <c r="O91" i="41"/>
  <c r="N91" i="41"/>
  <c r="G91" i="41"/>
  <c r="Q91" i="41" s="1"/>
  <c r="R90" i="41"/>
  <c r="Q90" i="41"/>
  <c r="P90" i="41"/>
  <c r="O90" i="41"/>
  <c r="N90" i="41"/>
  <c r="R89" i="41"/>
  <c r="Q89" i="41"/>
  <c r="P89" i="41"/>
  <c r="O89" i="41"/>
  <c r="N89" i="41"/>
  <c r="R88" i="41"/>
  <c r="Q88" i="41"/>
  <c r="P88" i="41"/>
  <c r="O88" i="41"/>
  <c r="N88" i="41"/>
  <c r="R87" i="41"/>
  <c r="P87" i="41"/>
  <c r="O87" i="41"/>
  <c r="N87" i="41"/>
  <c r="G87" i="41"/>
  <c r="Q87" i="41" s="1"/>
  <c r="R86" i="41"/>
  <c r="Q86" i="41"/>
  <c r="P86" i="41"/>
  <c r="O86" i="41"/>
  <c r="N86" i="41"/>
  <c r="R85" i="41"/>
  <c r="Q85" i="41"/>
  <c r="P85" i="41"/>
  <c r="O85" i="41"/>
  <c r="N85" i="41"/>
  <c r="R84" i="41"/>
  <c r="Q84" i="41"/>
  <c r="P84" i="41"/>
  <c r="O84" i="41"/>
  <c r="N84" i="41"/>
  <c r="R83" i="41"/>
  <c r="Q83" i="41"/>
  <c r="P83" i="41"/>
  <c r="O83" i="41"/>
  <c r="N83" i="41"/>
  <c r="R82" i="41"/>
  <c r="P82" i="41"/>
  <c r="O82" i="41"/>
  <c r="N82" i="41"/>
  <c r="G82" i="41"/>
  <c r="Q82" i="41" s="1"/>
  <c r="R81" i="41"/>
  <c r="P81" i="41"/>
  <c r="O81" i="41"/>
  <c r="N81" i="41"/>
  <c r="G81" i="41"/>
  <c r="Q81" i="41" s="1"/>
  <c r="R80" i="41"/>
  <c r="Q80" i="41"/>
  <c r="P80" i="41"/>
  <c r="O80" i="41"/>
  <c r="N80" i="41"/>
  <c r="R79" i="41"/>
  <c r="Q79" i="41"/>
  <c r="P79" i="41"/>
  <c r="O79" i="41"/>
  <c r="N79" i="41"/>
  <c r="R78" i="41"/>
  <c r="Q78" i="41"/>
  <c r="P78" i="41"/>
  <c r="O78" i="41"/>
  <c r="N78" i="41"/>
  <c r="R77" i="41"/>
  <c r="P77" i="41"/>
  <c r="O77" i="41"/>
  <c r="N77" i="41"/>
  <c r="G77" i="41"/>
  <c r="Q77" i="41" s="1"/>
  <c r="R76" i="41"/>
  <c r="Q76" i="41"/>
  <c r="P76" i="41"/>
  <c r="O76" i="41"/>
  <c r="N76" i="41"/>
  <c r="R75" i="41"/>
  <c r="Q75" i="41"/>
  <c r="P75" i="41"/>
  <c r="O75" i="41"/>
  <c r="N75" i="41"/>
  <c r="R74" i="41"/>
  <c r="Q74" i="41"/>
  <c r="P74" i="41"/>
  <c r="O74" i="41"/>
  <c r="N74" i="41"/>
  <c r="R73" i="41"/>
  <c r="Q73" i="41"/>
  <c r="P73" i="41"/>
  <c r="O73" i="41"/>
  <c r="N73" i="41"/>
  <c r="R72" i="41"/>
  <c r="Q72" i="41"/>
  <c r="P72" i="41"/>
  <c r="O72" i="41"/>
  <c r="N72" i="41"/>
  <c r="R71" i="41"/>
  <c r="Q71" i="41"/>
  <c r="P71" i="41"/>
  <c r="O71" i="41"/>
  <c r="N71" i="41"/>
  <c r="R70" i="41"/>
  <c r="Q70" i="41"/>
  <c r="P70" i="41"/>
  <c r="O70" i="41"/>
  <c r="N70" i="41"/>
  <c r="R69" i="41"/>
  <c r="P69" i="41"/>
  <c r="O69" i="41"/>
  <c r="N69" i="41"/>
  <c r="G69" i="41"/>
  <c r="Q69" i="41" s="1"/>
  <c r="R68" i="41"/>
  <c r="Q68" i="41"/>
  <c r="P68" i="41"/>
  <c r="O68" i="41"/>
  <c r="N68" i="41"/>
  <c r="R67" i="41"/>
  <c r="Q67" i="41"/>
  <c r="P67" i="41"/>
  <c r="O67" i="41"/>
  <c r="N67" i="41"/>
  <c r="R66" i="41"/>
  <c r="Q66" i="41"/>
  <c r="P66" i="41"/>
  <c r="O66" i="41"/>
  <c r="N66" i="41"/>
  <c r="R65" i="41"/>
  <c r="Q65" i="41"/>
  <c r="P65" i="41"/>
  <c r="O65" i="41"/>
  <c r="N65" i="41"/>
  <c r="R64" i="41"/>
  <c r="Q64" i="41"/>
  <c r="P64" i="41"/>
  <c r="O64" i="41"/>
  <c r="N64" i="41"/>
  <c r="R63" i="41"/>
  <c r="Q63" i="41"/>
  <c r="P63" i="41"/>
  <c r="O63" i="41"/>
  <c r="N63" i="41"/>
  <c r="R62" i="41"/>
  <c r="Q62" i="41"/>
  <c r="P62" i="41"/>
  <c r="O62" i="41"/>
  <c r="N62" i="41"/>
  <c r="R61" i="41"/>
  <c r="Q61" i="41"/>
  <c r="P61" i="41"/>
  <c r="O61" i="41"/>
  <c r="N61" i="41"/>
  <c r="R60" i="41"/>
  <c r="Q60" i="41"/>
  <c r="P60" i="41"/>
  <c r="O60" i="41"/>
  <c r="N60" i="41"/>
  <c r="R59" i="41"/>
  <c r="Q59" i="41"/>
  <c r="P59" i="41"/>
  <c r="O59" i="41"/>
  <c r="N59" i="41"/>
  <c r="R58" i="41"/>
  <c r="Q58" i="41"/>
  <c r="P58" i="41"/>
  <c r="O58" i="41"/>
  <c r="N58" i="41"/>
  <c r="R57" i="41"/>
  <c r="Q57" i="41"/>
  <c r="P57" i="41"/>
  <c r="O57" i="41"/>
  <c r="N57" i="41"/>
  <c r="R56" i="41"/>
  <c r="Q56" i="41"/>
  <c r="P56" i="41"/>
  <c r="O56" i="41"/>
  <c r="N56" i="41"/>
  <c r="R55" i="41"/>
  <c r="Q55" i="41"/>
  <c r="P55" i="41"/>
  <c r="O55" i="41"/>
  <c r="N55" i="41"/>
  <c r="R54" i="41"/>
  <c r="Q54" i="41"/>
  <c r="P54" i="41"/>
  <c r="O54" i="41"/>
  <c r="N54" i="41"/>
  <c r="R53" i="41"/>
  <c r="Q53" i="41"/>
  <c r="P53" i="41"/>
  <c r="O53" i="41"/>
  <c r="N53" i="41"/>
  <c r="R52" i="41"/>
  <c r="Q52" i="41"/>
  <c r="P52" i="41"/>
  <c r="O52" i="41"/>
  <c r="N52" i="41"/>
  <c r="R51" i="41"/>
  <c r="Q51" i="41"/>
  <c r="P51" i="41"/>
  <c r="O51" i="41"/>
  <c r="N51" i="41"/>
  <c r="R50" i="41"/>
  <c r="Q50" i="41"/>
  <c r="P50" i="41"/>
  <c r="O50" i="41"/>
  <c r="N50" i="41"/>
  <c r="R49" i="41"/>
  <c r="Q49" i="41"/>
  <c r="P49" i="41"/>
  <c r="O49" i="41"/>
  <c r="N49" i="41"/>
  <c r="R48" i="41"/>
  <c r="Q48" i="41"/>
  <c r="P48" i="41"/>
  <c r="O48" i="41"/>
  <c r="N48" i="41"/>
  <c r="R47" i="41"/>
  <c r="Q47" i="41"/>
  <c r="P47" i="41"/>
  <c r="O47" i="41"/>
  <c r="N47" i="41"/>
  <c r="R46" i="41"/>
  <c r="P46" i="41"/>
  <c r="O46" i="41"/>
  <c r="N46" i="41"/>
  <c r="G46" i="41"/>
  <c r="Q46" i="41" s="1"/>
  <c r="R45" i="41"/>
  <c r="Q45" i="41"/>
  <c r="P45" i="41"/>
  <c r="O45" i="41"/>
  <c r="N45" i="41"/>
  <c r="R44" i="41"/>
  <c r="Q44" i="41"/>
  <c r="P44" i="41"/>
  <c r="O44" i="41"/>
  <c r="N44" i="41"/>
  <c r="R43" i="41"/>
  <c r="Q43" i="41"/>
  <c r="P43" i="41"/>
  <c r="O43" i="41"/>
  <c r="N43" i="41"/>
  <c r="R42" i="41"/>
  <c r="Q42" i="41"/>
  <c r="P42" i="41"/>
  <c r="O42" i="41"/>
  <c r="N42" i="41"/>
  <c r="R41" i="41"/>
  <c r="Q41" i="41"/>
  <c r="P41" i="41"/>
  <c r="O41" i="41"/>
  <c r="N41" i="41"/>
  <c r="R40" i="41"/>
  <c r="P40" i="41"/>
  <c r="O40" i="41"/>
  <c r="N40" i="41"/>
  <c r="G40" i="41"/>
  <c r="Q40" i="41" s="1"/>
  <c r="R39" i="41"/>
  <c r="Q39" i="41"/>
  <c r="P39" i="41"/>
  <c r="O39" i="41"/>
  <c r="N39" i="41"/>
  <c r="R38" i="41"/>
  <c r="Q38" i="41"/>
  <c r="P38" i="41"/>
  <c r="O38" i="41"/>
  <c r="N38" i="41"/>
  <c r="R37" i="41"/>
  <c r="Q37" i="41"/>
  <c r="P37" i="41"/>
  <c r="O37" i="41"/>
  <c r="N37" i="41"/>
  <c r="R36" i="41"/>
  <c r="Q36" i="41"/>
  <c r="P36" i="41"/>
  <c r="O36" i="41"/>
  <c r="N36" i="41"/>
  <c r="R35" i="41"/>
  <c r="Q35" i="41"/>
  <c r="P35" i="41"/>
  <c r="O35" i="41"/>
  <c r="N35" i="41"/>
  <c r="R34" i="41"/>
  <c r="Q34" i="41"/>
  <c r="P34" i="41"/>
  <c r="O34" i="41"/>
  <c r="N34" i="41"/>
  <c r="R33" i="41"/>
  <c r="P33" i="41"/>
  <c r="O33" i="41"/>
  <c r="N33" i="41"/>
  <c r="G33" i="41"/>
  <c r="Q33" i="41" s="1"/>
  <c r="R32" i="41"/>
  <c r="Q32" i="41"/>
  <c r="P32" i="41"/>
  <c r="O32" i="41"/>
  <c r="N32" i="41"/>
  <c r="R31" i="41"/>
  <c r="Q31" i="41"/>
  <c r="P31" i="41"/>
  <c r="O31" i="41"/>
  <c r="N31" i="41"/>
  <c r="R30" i="41"/>
  <c r="P30" i="41"/>
  <c r="O30" i="41"/>
  <c r="N30" i="41"/>
  <c r="G30" i="41"/>
  <c r="Q30" i="41" s="1"/>
  <c r="R29" i="41"/>
  <c r="Q29" i="41"/>
  <c r="P29" i="41"/>
  <c r="O29" i="41"/>
  <c r="N29" i="41"/>
  <c r="R28" i="41"/>
  <c r="Q28" i="41"/>
  <c r="P28" i="41"/>
  <c r="O28" i="41"/>
  <c r="N28" i="41"/>
  <c r="R27" i="41"/>
  <c r="Q27" i="41"/>
  <c r="P27" i="41"/>
  <c r="O27" i="41"/>
  <c r="N27" i="41"/>
  <c r="R26" i="41"/>
  <c r="P26" i="41"/>
  <c r="O26" i="41"/>
  <c r="N26" i="41"/>
  <c r="G26" i="41"/>
  <c r="Q26" i="41" s="1"/>
  <c r="R25" i="41"/>
  <c r="Q25" i="41"/>
  <c r="P25" i="41"/>
  <c r="O25" i="41"/>
  <c r="N25" i="41"/>
  <c r="R24" i="41"/>
  <c r="Q24" i="41"/>
  <c r="P24" i="41"/>
  <c r="O24" i="41"/>
  <c r="N24" i="41"/>
  <c r="R23" i="41"/>
  <c r="Q23" i="41"/>
  <c r="P23" i="41"/>
  <c r="O23" i="41"/>
  <c r="N23" i="41"/>
  <c r="R22" i="41"/>
  <c r="P22" i="41"/>
  <c r="O22" i="41"/>
  <c r="N22" i="41"/>
  <c r="G22" i="41"/>
  <c r="Q22" i="41" s="1"/>
  <c r="R21" i="41"/>
  <c r="P21" i="41"/>
  <c r="O21" i="41"/>
  <c r="N21" i="41"/>
  <c r="G21" i="41"/>
  <c r="Q21" i="41" s="1"/>
  <c r="R20" i="41"/>
  <c r="Q20" i="41"/>
  <c r="P20" i="41"/>
  <c r="O20" i="41"/>
  <c r="N20" i="41"/>
  <c r="R19" i="41"/>
  <c r="Q19" i="41"/>
  <c r="P19" i="41"/>
  <c r="O19" i="41"/>
  <c r="N19" i="41"/>
  <c r="R18" i="41"/>
  <c r="Q18" i="41"/>
  <c r="P18" i="41"/>
  <c r="O18" i="41"/>
  <c r="N18" i="41"/>
  <c r="R17" i="41"/>
  <c r="Q17" i="41"/>
  <c r="P17" i="41"/>
  <c r="O17" i="41"/>
  <c r="N17" i="41"/>
  <c r="R16" i="41"/>
  <c r="P16" i="41"/>
  <c r="O16" i="41"/>
  <c r="N16" i="41"/>
  <c r="D148" i="41" s="1"/>
  <c r="D149" i="41" s="1"/>
  <c r="S158" i="41" s="1"/>
  <c r="G16" i="41"/>
  <c r="Q16" i="41" s="1"/>
  <c r="R15" i="41"/>
  <c r="Q15" i="41"/>
  <c r="P15" i="41"/>
  <c r="O15" i="41"/>
  <c r="N15" i="41"/>
  <c r="R14" i="41"/>
  <c r="Q14" i="41"/>
  <c r="G148" i="41" s="1"/>
  <c r="G149" i="41" s="1"/>
  <c r="S161" i="41" s="1"/>
  <c r="P14" i="41"/>
  <c r="F148" i="41" s="1"/>
  <c r="F149" i="41" s="1"/>
  <c r="S160" i="41" s="1"/>
  <c r="O14" i="41"/>
  <c r="N14" i="41"/>
  <c r="F168" i="41" l="1"/>
  <c r="E171" i="41"/>
  <c r="M171" i="41"/>
  <c r="O168" i="41"/>
  <c r="N168" i="41"/>
  <c r="L168" i="41"/>
  <c r="P168" i="41"/>
  <c r="P171" i="41" s="1"/>
  <c r="M168" i="41"/>
  <c r="D166" i="41"/>
  <c r="D171" i="41" s="1"/>
  <c r="H166" i="41"/>
  <c r="L166" i="41"/>
  <c r="L171" i="41" s="1"/>
  <c r="P166" i="41"/>
  <c r="G171" i="41"/>
  <c r="K171" i="41"/>
  <c r="O171" i="41"/>
  <c r="E166" i="41"/>
  <c r="I166" i="41"/>
  <c r="M166" i="41"/>
  <c r="Q166" i="41"/>
  <c r="F166" i="41"/>
  <c r="F171" i="41" s="1"/>
  <c r="J166" i="41"/>
  <c r="N166" i="41"/>
  <c r="N171" i="41" s="1"/>
  <c r="R166" i="41"/>
  <c r="R165" i="40" l="1"/>
  <c r="R168" i="40" s="1"/>
  <c r="Q165" i="40"/>
  <c r="Q168" i="40" s="1"/>
  <c r="P165" i="40"/>
  <c r="O165" i="40"/>
  <c r="N165" i="40"/>
  <c r="M165" i="40"/>
  <c r="M168" i="40" s="1"/>
  <c r="L165" i="40"/>
  <c r="L168" i="40" s="1"/>
  <c r="K165" i="40"/>
  <c r="K168" i="40" s="1"/>
  <c r="J165" i="40"/>
  <c r="J168" i="40" s="1"/>
  <c r="I165" i="40"/>
  <c r="H165" i="40"/>
  <c r="H168" i="40" s="1"/>
  <c r="G165" i="40"/>
  <c r="F165" i="40"/>
  <c r="F168" i="40" s="1"/>
  <c r="E165" i="40"/>
  <c r="E168" i="40" s="1"/>
  <c r="D165" i="40"/>
  <c r="D168" i="40" s="1"/>
  <c r="R164" i="40"/>
  <c r="R167" i="40" s="1"/>
  <c r="Q164" i="40"/>
  <c r="Q167" i="40" s="1"/>
  <c r="P164" i="40"/>
  <c r="O164" i="40"/>
  <c r="O167" i="40" s="1"/>
  <c r="N164" i="40"/>
  <c r="N167" i="40" s="1"/>
  <c r="M164" i="40"/>
  <c r="L164" i="40"/>
  <c r="K164" i="40"/>
  <c r="K167" i="40" s="1"/>
  <c r="J164" i="40"/>
  <c r="J167" i="40" s="1"/>
  <c r="I164" i="40"/>
  <c r="I167" i="40" s="1"/>
  <c r="H164" i="40"/>
  <c r="H167" i="40" s="1"/>
  <c r="G164" i="40"/>
  <c r="G167" i="40" s="1"/>
  <c r="F164" i="40"/>
  <c r="E164" i="40"/>
  <c r="E167" i="40" s="1"/>
  <c r="D164" i="40"/>
  <c r="D167" i="40" s="1"/>
  <c r="R163" i="40"/>
  <c r="R171" i="40" s="1"/>
  <c r="Q163" i="40"/>
  <c r="Q171" i="40" s="1"/>
  <c r="P163" i="40"/>
  <c r="O163" i="40"/>
  <c r="O166" i="40" s="1"/>
  <c r="N163" i="40"/>
  <c r="M163" i="40"/>
  <c r="L163" i="40"/>
  <c r="K163" i="40"/>
  <c r="K166" i="40" s="1"/>
  <c r="J163" i="40"/>
  <c r="J171" i="40" s="1"/>
  <c r="I163" i="40"/>
  <c r="H163" i="40"/>
  <c r="H171" i="40" s="1"/>
  <c r="G163" i="40"/>
  <c r="G166" i="40" s="1"/>
  <c r="F163" i="40"/>
  <c r="E163" i="40"/>
  <c r="D163" i="40"/>
  <c r="R142" i="40"/>
  <c r="Q142" i="40"/>
  <c r="P142" i="40"/>
  <c r="O142" i="40"/>
  <c r="N142" i="40"/>
  <c r="R141" i="40"/>
  <c r="Q141" i="40"/>
  <c r="P141" i="40"/>
  <c r="O141" i="40"/>
  <c r="N141" i="40"/>
  <c r="R140" i="40"/>
  <c r="Q140" i="40"/>
  <c r="P140" i="40"/>
  <c r="O140" i="40"/>
  <c r="N140" i="40"/>
  <c r="R139" i="40"/>
  <c r="Q139" i="40"/>
  <c r="P139" i="40"/>
  <c r="O139" i="40"/>
  <c r="N139" i="40"/>
  <c r="R138" i="40"/>
  <c r="Q138" i="40"/>
  <c r="P138" i="40"/>
  <c r="O138" i="40"/>
  <c r="N138" i="40"/>
  <c r="R137" i="40"/>
  <c r="Q137" i="40"/>
  <c r="P137" i="40"/>
  <c r="O137" i="40"/>
  <c r="N137" i="40"/>
  <c r="R136" i="40"/>
  <c r="Q136" i="40"/>
  <c r="P136" i="40"/>
  <c r="O136" i="40"/>
  <c r="N136" i="40"/>
  <c r="R135" i="40"/>
  <c r="Q135" i="40"/>
  <c r="P135" i="40"/>
  <c r="O135" i="40"/>
  <c r="N135" i="40"/>
  <c r="R134" i="40"/>
  <c r="Q134" i="40"/>
  <c r="P134" i="40"/>
  <c r="O134" i="40"/>
  <c r="N134" i="40"/>
  <c r="R133" i="40"/>
  <c r="Q133" i="40"/>
  <c r="P133" i="40"/>
  <c r="O133" i="40"/>
  <c r="N133" i="40"/>
  <c r="R132" i="40"/>
  <c r="Q132" i="40"/>
  <c r="P132" i="40"/>
  <c r="O132" i="40"/>
  <c r="N132" i="40"/>
  <c r="R131" i="40"/>
  <c r="Q131" i="40"/>
  <c r="P131" i="40"/>
  <c r="O131" i="40"/>
  <c r="N131" i="40"/>
  <c r="R130" i="40"/>
  <c r="Q130" i="40"/>
  <c r="P130" i="40"/>
  <c r="O130" i="40"/>
  <c r="N130" i="40"/>
  <c r="R129" i="40"/>
  <c r="Q129" i="40"/>
  <c r="P129" i="40"/>
  <c r="O129" i="40"/>
  <c r="N129" i="40"/>
  <c r="R128" i="40"/>
  <c r="Q128" i="40"/>
  <c r="P128" i="40"/>
  <c r="O128" i="40"/>
  <c r="N128" i="40"/>
  <c r="R127" i="40"/>
  <c r="Q127" i="40"/>
  <c r="P127" i="40"/>
  <c r="O127" i="40"/>
  <c r="N127" i="40"/>
  <c r="R126" i="40"/>
  <c r="Q126" i="40"/>
  <c r="P126" i="40"/>
  <c r="O126" i="40"/>
  <c r="N126" i="40"/>
  <c r="R125" i="40"/>
  <c r="Q125" i="40"/>
  <c r="P125" i="40"/>
  <c r="O125" i="40"/>
  <c r="N125" i="40"/>
  <c r="R124" i="40"/>
  <c r="Q124" i="40"/>
  <c r="P124" i="40"/>
  <c r="O124" i="40"/>
  <c r="N124" i="40"/>
  <c r="R123" i="40"/>
  <c r="Q123" i="40"/>
  <c r="P123" i="40"/>
  <c r="O123" i="40"/>
  <c r="N123" i="40"/>
  <c r="R122" i="40"/>
  <c r="Q122" i="40"/>
  <c r="P122" i="40"/>
  <c r="O122" i="40"/>
  <c r="N122" i="40"/>
  <c r="R121" i="40"/>
  <c r="Q121" i="40"/>
  <c r="P121" i="40"/>
  <c r="O121" i="40"/>
  <c r="N121" i="40"/>
  <c r="R120" i="40"/>
  <c r="Q120" i="40"/>
  <c r="P120" i="40"/>
  <c r="O120" i="40"/>
  <c r="N120" i="40"/>
  <c r="R119" i="40"/>
  <c r="Q119" i="40"/>
  <c r="P119" i="40"/>
  <c r="O119" i="40"/>
  <c r="N119" i="40"/>
  <c r="R118" i="40"/>
  <c r="Q118" i="40"/>
  <c r="P118" i="40"/>
  <c r="O118" i="40"/>
  <c r="N118" i="40"/>
  <c r="R117" i="40"/>
  <c r="Q117" i="40"/>
  <c r="P117" i="40"/>
  <c r="O117" i="40"/>
  <c r="N117" i="40"/>
  <c r="R116" i="40"/>
  <c r="Q116" i="40"/>
  <c r="P116" i="40"/>
  <c r="O116" i="40"/>
  <c r="N116" i="40"/>
  <c r="R115" i="40"/>
  <c r="Q115" i="40"/>
  <c r="P115" i="40"/>
  <c r="O115" i="40"/>
  <c r="N115" i="40"/>
  <c r="R114" i="40"/>
  <c r="Q114" i="40"/>
  <c r="P114" i="40"/>
  <c r="O114" i="40"/>
  <c r="N114" i="40"/>
  <c r="R113" i="40"/>
  <c r="Q113" i="40"/>
  <c r="P113" i="40"/>
  <c r="O113" i="40"/>
  <c r="N113" i="40"/>
  <c r="R112" i="40"/>
  <c r="Q112" i="40"/>
  <c r="P112" i="40"/>
  <c r="O112" i="40"/>
  <c r="N112" i="40"/>
  <c r="R111" i="40"/>
  <c r="Q111" i="40"/>
  <c r="P111" i="40"/>
  <c r="O111" i="40"/>
  <c r="N111" i="40"/>
  <c r="R110" i="40"/>
  <c r="Q110" i="40"/>
  <c r="P110" i="40"/>
  <c r="O110" i="40"/>
  <c r="N110" i="40"/>
  <c r="R109" i="40"/>
  <c r="Q109" i="40"/>
  <c r="P109" i="40"/>
  <c r="O109" i="40"/>
  <c r="N109" i="40"/>
  <c r="R108" i="40"/>
  <c r="Q108" i="40"/>
  <c r="P108" i="40"/>
  <c r="O108" i="40"/>
  <c r="N108" i="40"/>
  <c r="R107" i="40"/>
  <c r="Q107" i="40"/>
  <c r="P107" i="40"/>
  <c r="O107" i="40"/>
  <c r="N107" i="40"/>
  <c r="R106" i="40"/>
  <c r="Q106" i="40"/>
  <c r="P106" i="40"/>
  <c r="O106" i="40"/>
  <c r="N106" i="40"/>
  <c r="R105" i="40"/>
  <c r="Q105" i="40"/>
  <c r="P105" i="40"/>
  <c r="O105" i="40"/>
  <c r="N105" i="40"/>
  <c r="R104" i="40"/>
  <c r="Q104" i="40"/>
  <c r="P104" i="40"/>
  <c r="O104" i="40"/>
  <c r="N104" i="40"/>
  <c r="R103" i="40"/>
  <c r="Q103" i="40"/>
  <c r="P103" i="40"/>
  <c r="O103" i="40"/>
  <c r="N103" i="40"/>
  <c r="R102" i="40"/>
  <c r="Q102" i="40"/>
  <c r="P102" i="40"/>
  <c r="O102" i="40"/>
  <c r="N102" i="40"/>
  <c r="R101" i="40"/>
  <c r="Q101" i="40"/>
  <c r="P101" i="40"/>
  <c r="O101" i="40"/>
  <c r="N101" i="40"/>
  <c r="R100" i="40"/>
  <c r="Q100" i="40"/>
  <c r="P100" i="40"/>
  <c r="O100" i="40"/>
  <c r="N100" i="40"/>
  <c r="R99" i="40"/>
  <c r="Q99" i="40"/>
  <c r="P99" i="40"/>
  <c r="O99" i="40"/>
  <c r="N99" i="40"/>
  <c r="R98" i="40"/>
  <c r="Q98" i="40"/>
  <c r="P98" i="40"/>
  <c r="O98" i="40"/>
  <c r="N98" i="40"/>
  <c r="R97" i="40"/>
  <c r="Q97" i="40"/>
  <c r="P97" i="40"/>
  <c r="O97" i="40"/>
  <c r="N97" i="40"/>
  <c r="R96" i="40"/>
  <c r="Q96" i="40"/>
  <c r="P96" i="40"/>
  <c r="O96" i="40"/>
  <c r="N96" i="40"/>
  <c r="R95" i="40"/>
  <c r="Q95" i="40"/>
  <c r="P95" i="40"/>
  <c r="O95" i="40"/>
  <c r="N95" i="40"/>
  <c r="R94" i="40"/>
  <c r="Q94" i="40"/>
  <c r="P94" i="40"/>
  <c r="O94" i="40"/>
  <c r="N94" i="40"/>
  <c r="R93" i="40"/>
  <c r="Q93" i="40"/>
  <c r="P93" i="40"/>
  <c r="O93" i="40"/>
  <c r="N93" i="40"/>
  <c r="R92" i="40"/>
  <c r="Q92" i="40"/>
  <c r="P92" i="40"/>
  <c r="O92" i="40"/>
  <c r="N92" i="40"/>
  <c r="R91" i="40"/>
  <c r="Q91" i="40"/>
  <c r="P91" i="40"/>
  <c r="O91" i="40"/>
  <c r="N91" i="40"/>
  <c r="R90" i="40"/>
  <c r="Q90" i="40"/>
  <c r="P90" i="40"/>
  <c r="O90" i="40"/>
  <c r="N90" i="40"/>
  <c r="R89" i="40"/>
  <c r="Q89" i="40"/>
  <c r="P89" i="40"/>
  <c r="O89" i="40"/>
  <c r="N89" i="40"/>
  <c r="R88" i="40"/>
  <c r="Q88" i="40"/>
  <c r="P88" i="40"/>
  <c r="O88" i="40"/>
  <c r="N88" i="40"/>
  <c r="R87" i="40"/>
  <c r="Q87" i="40"/>
  <c r="P87" i="40"/>
  <c r="O87" i="40"/>
  <c r="N87" i="40"/>
  <c r="R86" i="40"/>
  <c r="Q86" i="40"/>
  <c r="P86" i="40"/>
  <c r="O86" i="40"/>
  <c r="N86" i="40"/>
  <c r="R85" i="40"/>
  <c r="Q85" i="40"/>
  <c r="P85" i="40"/>
  <c r="O85" i="40"/>
  <c r="N85" i="40"/>
  <c r="R84" i="40"/>
  <c r="Q84" i="40"/>
  <c r="P84" i="40"/>
  <c r="O84" i="40"/>
  <c r="N84" i="40"/>
  <c r="R83" i="40"/>
  <c r="Q83" i="40"/>
  <c r="P83" i="40"/>
  <c r="O83" i="40"/>
  <c r="N83" i="40"/>
  <c r="R82" i="40"/>
  <c r="Q82" i="40"/>
  <c r="P82" i="40"/>
  <c r="O82" i="40"/>
  <c r="N82" i="40"/>
  <c r="R81" i="40"/>
  <c r="Q81" i="40"/>
  <c r="P81" i="40"/>
  <c r="O81" i="40"/>
  <c r="N81" i="40"/>
  <c r="R80" i="40"/>
  <c r="Q80" i="40"/>
  <c r="P80" i="40"/>
  <c r="O80" i="40"/>
  <c r="N80" i="40"/>
  <c r="R79" i="40"/>
  <c r="Q79" i="40"/>
  <c r="P79" i="40"/>
  <c r="O79" i="40"/>
  <c r="N79" i="40"/>
  <c r="R78" i="40"/>
  <c r="Q78" i="40"/>
  <c r="P78" i="40"/>
  <c r="O78" i="40"/>
  <c r="N78" i="40"/>
  <c r="R77" i="40"/>
  <c r="Q77" i="40"/>
  <c r="P77" i="40"/>
  <c r="O77" i="40"/>
  <c r="N77" i="40"/>
  <c r="R76" i="40"/>
  <c r="Q76" i="40"/>
  <c r="P76" i="40"/>
  <c r="O76" i="40"/>
  <c r="N76" i="40"/>
  <c r="R75" i="40"/>
  <c r="Q75" i="40"/>
  <c r="P75" i="40"/>
  <c r="O75" i="40"/>
  <c r="N75" i="40"/>
  <c r="R74" i="40"/>
  <c r="Q74" i="40"/>
  <c r="P74" i="40"/>
  <c r="O74" i="40"/>
  <c r="N74" i="40"/>
  <c r="R73" i="40"/>
  <c r="Q73" i="40"/>
  <c r="P73" i="40"/>
  <c r="O73" i="40"/>
  <c r="N73" i="40"/>
  <c r="R72" i="40"/>
  <c r="Q72" i="40"/>
  <c r="P72" i="40"/>
  <c r="O72" i="40"/>
  <c r="N72" i="40"/>
  <c r="R71" i="40"/>
  <c r="Q71" i="40"/>
  <c r="P71" i="40"/>
  <c r="O71" i="40"/>
  <c r="N71" i="40"/>
  <c r="R70" i="40"/>
  <c r="Q70" i="40"/>
  <c r="P70" i="40"/>
  <c r="O70" i="40"/>
  <c r="N70" i="40"/>
  <c r="R69" i="40"/>
  <c r="Q69" i="40"/>
  <c r="P69" i="40"/>
  <c r="O69" i="40"/>
  <c r="N69" i="40"/>
  <c r="R68" i="40"/>
  <c r="Q68" i="40"/>
  <c r="P68" i="40"/>
  <c r="O68" i="40"/>
  <c r="N68" i="40"/>
  <c r="R67" i="40"/>
  <c r="Q67" i="40"/>
  <c r="P67" i="40"/>
  <c r="O67" i="40"/>
  <c r="N67" i="40"/>
  <c r="R66" i="40"/>
  <c r="Q66" i="40"/>
  <c r="P66" i="40"/>
  <c r="O66" i="40"/>
  <c r="N66" i="40"/>
  <c r="R65" i="40"/>
  <c r="Q65" i="40"/>
  <c r="P65" i="40"/>
  <c r="O65" i="40"/>
  <c r="N65" i="40"/>
  <c r="R64" i="40"/>
  <c r="Q64" i="40"/>
  <c r="P64" i="40"/>
  <c r="O64" i="40"/>
  <c r="N64" i="40"/>
  <c r="R63" i="40"/>
  <c r="Q63" i="40"/>
  <c r="P63" i="40"/>
  <c r="O63" i="40"/>
  <c r="N63" i="40"/>
  <c r="R62" i="40"/>
  <c r="Q62" i="40"/>
  <c r="P62" i="40"/>
  <c r="O62" i="40"/>
  <c r="N62" i="40"/>
  <c r="R61" i="40"/>
  <c r="Q61" i="40"/>
  <c r="P61" i="40"/>
  <c r="O61" i="40"/>
  <c r="N61" i="40"/>
  <c r="R60" i="40"/>
  <c r="Q60" i="40"/>
  <c r="P60" i="40"/>
  <c r="O60" i="40"/>
  <c r="N60" i="40"/>
  <c r="R59" i="40"/>
  <c r="Q59" i="40"/>
  <c r="P59" i="40"/>
  <c r="O59" i="40"/>
  <c r="N59" i="40"/>
  <c r="R58" i="40"/>
  <c r="Q58" i="40"/>
  <c r="P58" i="40"/>
  <c r="O58" i="40"/>
  <c r="N58" i="40"/>
  <c r="R57" i="40"/>
  <c r="Q57" i="40"/>
  <c r="P57" i="40"/>
  <c r="O57" i="40"/>
  <c r="N57" i="40"/>
  <c r="R56" i="40"/>
  <c r="Q56" i="40"/>
  <c r="P56" i="40"/>
  <c r="O56" i="40"/>
  <c r="N56" i="40"/>
  <c r="R55" i="40"/>
  <c r="Q55" i="40"/>
  <c r="P55" i="40"/>
  <c r="O55" i="40"/>
  <c r="N55" i="40"/>
  <c r="R54" i="40"/>
  <c r="Q54" i="40"/>
  <c r="P54" i="40"/>
  <c r="O54" i="40"/>
  <c r="N54" i="40"/>
  <c r="R53" i="40"/>
  <c r="Q53" i="40"/>
  <c r="P53" i="40"/>
  <c r="O53" i="40"/>
  <c r="N53" i="40"/>
  <c r="R52" i="40"/>
  <c r="Q52" i="40"/>
  <c r="P52" i="40"/>
  <c r="O52" i="40"/>
  <c r="N52" i="40"/>
  <c r="R51" i="40"/>
  <c r="Q51" i="40"/>
  <c r="P51" i="40"/>
  <c r="O51" i="40"/>
  <c r="N51" i="40"/>
  <c r="R50" i="40"/>
  <c r="Q50" i="40"/>
  <c r="P50" i="40"/>
  <c r="O50" i="40"/>
  <c r="N50" i="40"/>
  <c r="R49" i="40"/>
  <c r="Q49" i="40"/>
  <c r="P49" i="40"/>
  <c r="O49" i="40"/>
  <c r="N49" i="40"/>
  <c r="R48" i="40"/>
  <c r="Q48" i="40"/>
  <c r="P48" i="40"/>
  <c r="O48" i="40"/>
  <c r="N48" i="40"/>
  <c r="R47" i="40"/>
  <c r="Q47" i="40"/>
  <c r="P47" i="40"/>
  <c r="O47" i="40"/>
  <c r="N47" i="40"/>
  <c r="R46" i="40"/>
  <c r="Q46" i="40"/>
  <c r="P46" i="40"/>
  <c r="O46" i="40"/>
  <c r="N46" i="40"/>
  <c r="R45" i="40"/>
  <c r="Q45" i="40"/>
  <c r="P45" i="40"/>
  <c r="O45" i="40"/>
  <c r="N45" i="40"/>
  <c r="R44" i="40"/>
  <c r="Q44" i="40"/>
  <c r="P44" i="40"/>
  <c r="O44" i="40"/>
  <c r="N44" i="40"/>
  <c r="R43" i="40"/>
  <c r="Q43" i="40"/>
  <c r="P43" i="40"/>
  <c r="O43" i="40"/>
  <c r="N43" i="40"/>
  <c r="R42" i="40"/>
  <c r="Q42" i="40"/>
  <c r="P42" i="40"/>
  <c r="O42" i="40"/>
  <c r="N42" i="40"/>
  <c r="R41" i="40"/>
  <c r="Q41" i="40"/>
  <c r="P41" i="40"/>
  <c r="O41" i="40"/>
  <c r="N41" i="40"/>
  <c r="R40" i="40"/>
  <c r="Q40" i="40"/>
  <c r="P40" i="40"/>
  <c r="O40" i="40"/>
  <c r="N40" i="40"/>
  <c r="R39" i="40"/>
  <c r="Q39" i="40"/>
  <c r="P39" i="40"/>
  <c r="O39" i="40"/>
  <c r="N39" i="40"/>
  <c r="R38" i="40"/>
  <c r="Q38" i="40"/>
  <c r="P38" i="40"/>
  <c r="O38" i="40"/>
  <c r="N38" i="40"/>
  <c r="R37" i="40"/>
  <c r="Q37" i="40"/>
  <c r="P37" i="40"/>
  <c r="O37" i="40"/>
  <c r="N37" i="40"/>
  <c r="R36" i="40"/>
  <c r="Q36" i="40"/>
  <c r="P36" i="40"/>
  <c r="O36" i="40"/>
  <c r="N36" i="40"/>
  <c r="R35" i="40"/>
  <c r="Q35" i="40"/>
  <c r="P35" i="40"/>
  <c r="O35" i="40"/>
  <c r="N35" i="40"/>
  <c r="R34" i="40"/>
  <c r="Q34" i="40"/>
  <c r="P34" i="40"/>
  <c r="O34" i="40"/>
  <c r="N34" i="40"/>
  <c r="R33" i="40"/>
  <c r="Q33" i="40"/>
  <c r="P33" i="40"/>
  <c r="O33" i="40"/>
  <c r="N33" i="40"/>
  <c r="R32" i="40"/>
  <c r="Q32" i="40"/>
  <c r="P32" i="40"/>
  <c r="O32" i="40"/>
  <c r="N32" i="40"/>
  <c r="R31" i="40"/>
  <c r="Q31" i="40"/>
  <c r="P31" i="40"/>
  <c r="O31" i="40"/>
  <c r="N31" i="40"/>
  <c r="R30" i="40"/>
  <c r="Q30" i="40"/>
  <c r="P30" i="40"/>
  <c r="O30" i="40"/>
  <c r="N30" i="40"/>
  <c r="R29" i="40"/>
  <c r="Q29" i="40"/>
  <c r="P29" i="40"/>
  <c r="O29" i="40"/>
  <c r="N29" i="40"/>
  <c r="R28" i="40"/>
  <c r="Q28" i="40"/>
  <c r="P28" i="40"/>
  <c r="O28" i="40"/>
  <c r="N28" i="40"/>
  <c r="R27" i="40"/>
  <c r="Q27" i="40"/>
  <c r="P27" i="40"/>
  <c r="O27" i="40"/>
  <c r="N27" i="40"/>
  <c r="R26" i="40"/>
  <c r="Q26" i="40"/>
  <c r="P26" i="40"/>
  <c r="O26" i="40"/>
  <c r="N26" i="40"/>
  <c r="R25" i="40"/>
  <c r="Q25" i="40"/>
  <c r="P25" i="40"/>
  <c r="O25" i="40"/>
  <c r="N25" i="40"/>
  <c r="R24" i="40"/>
  <c r="Q24" i="40"/>
  <c r="P24" i="40"/>
  <c r="O24" i="40"/>
  <c r="N24" i="40"/>
  <c r="R23" i="40"/>
  <c r="Q23" i="40"/>
  <c r="P23" i="40"/>
  <c r="O23" i="40"/>
  <c r="N23" i="40"/>
  <c r="R22" i="40"/>
  <c r="Q22" i="40"/>
  <c r="P22" i="40"/>
  <c r="O22" i="40"/>
  <c r="N22" i="40"/>
  <c r="R21" i="40"/>
  <c r="Q21" i="40"/>
  <c r="P21" i="40"/>
  <c r="O21" i="40"/>
  <c r="N21" i="40"/>
  <c r="R20" i="40"/>
  <c r="Q20" i="40"/>
  <c r="P20" i="40"/>
  <c r="O20" i="40"/>
  <c r="N20" i="40"/>
  <c r="R19" i="40"/>
  <c r="Q19" i="40"/>
  <c r="P19" i="40"/>
  <c r="O19" i="40"/>
  <c r="N19" i="40"/>
  <c r="R18" i="40"/>
  <c r="Q18" i="40"/>
  <c r="P18" i="40"/>
  <c r="O18" i="40"/>
  <c r="N18" i="40"/>
  <c r="R17" i="40"/>
  <c r="Q17" i="40"/>
  <c r="P17" i="40"/>
  <c r="O17" i="40"/>
  <c r="N17" i="40"/>
  <c r="R16" i="40"/>
  <c r="Q16" i="40"/>
  <c r="P16" i="40"/>
  <c r="O16" i="40"/>
  <c r="N16" i="40"/>
  <c r="R15" i="40"/>
  <c r="Q15" i="40"/>
  <c r="P15" i="40"/>
  <c r="O15" i="40"/>
  <c r="N15" i="40"/>
  <c r="R14" i="40"/>
  <c r="H148" i="40" s="1"/>
  <c r="H149" i="40" s="1"/>
  <c r="S162" i="40" s="1"/>
  <c r="Q14" i="40"/>
  <c r="G148" i="40" s="1"/>
  <c r="G149" i="40" s="1"/>
  <c r="S161" i="40" s="1"/>
  <c r="P14" i="40"/>
  <c r="F148" i="40" s="1"/>
  <c r="F149" i="40" s="1"/>
  <c r="S160" i="40" s="1"/>
  <c r="O14" i="40"/>
  <c r="E148" i="40" s="1"/>
  <c r="E149" i="40" s="1"/>
  <c r="S159" i="40" s="1"/>
  <c r="N14" i="40"/>
  <c r="D148" i="40" s="1"/>
  <c r="D149" i="40" s="1"/>
  <c r="S158" i="40" s="1"/>
  <c r="M167" i="40" l="1"/>
  <c r="M171" i="40" s="1"/>
  <c r="N168" i="40"/>
  <c r="I171" i="40"/>
  <c r="F167" i="40"/>
  <c r="G168" i="40"/>
  <c r="O168" i="40"/>
  <c r="P168" i="40"/>
  <c r="L167" i="40"/>
  <c r="P167" i="40"/>
  <c r="P171" i="40" s="1"/>
  <c r="I168" i="40"/>
  <c r="D166" i="40"/>
  <c r="D171" i="40" s="1"/>
  <c r="H166" i="40"/>
  <c r="L166" i="40"/>
  <c r="L171" i="40" s="1"/>
  <c r="P166" i="40"/>
  <c r="G171" i="40"/>
  <c r="K171" i="40"/>
  <c r="O171" i="40"/>
  <c r="E166" i="40"/>
  <c r="E171" i="40" s="1"/>
  <c r="I166" i="40"/>
  <c r="M166" i="40"/>
  <c r="Q166" i="40"/>
  <c r="F166" i="40"/>
  <c r="F171" i="40" s="1"/>
  <c r="J166" i="40"/>
  <c r="N166" i="40"/>
  <c r="N171" i="40" s="1"/>
  <c r="R166" i="40"/>
  <c r="R165" i="39" l="1"/>
  <c r="R168" i="39" s="1"/>
  <c r="Q165" i="39"/>
  <c r="Q168" i="39" s="1"/>
  <c r="P165" i="39"/>
  <c r="P168" i="39" s="1"/>
  <c r="O165" i="39"/>
  <c r="O168" i="39" s="1"/>
  <c r="N165" i="39"/>
  <c r="N168" i="39" s="1"/>
  <c r="M165" i="39"/>
  <c r="M168" i="39" s="1"/>
  <c r="L165" i="39"/>
  <c r="K165" i="39"/>
  <c r="K168" i="39" s="1"/>
  <c r="J165" i="39"/>
  <c r="J168" i="39" s="1"/>
  <c r="I165" i="39"/>
  <c r="I168" i="39" s="1"/>
  <c r="H165" i="39"/>
  <c r="G165" i="39"/>
  <c r="F165" i="39"/>
  <c r="E165" i="39"/>
  <c r="E168" i="39" s="1"/>
  <c r="D165" i="39"/>
  <c r="D168" i="39" s="1"/>
  <c r="R164" i="39"/>
  <c r="R167" i="39" s="1"/>
  <c r="Q164" i="39"/>
  <c r="Q167" i="39" s="1"/>
  <c r="P164" i="39"/>
  <c r="P167" i="39" s="1"/>
  <c r="O164" i="39"/>
  <c r="N164" i="39"/>
  <c r="M164" i="39"/>
  <c r="M167" i="39" s="1"/>
  <c r="L164" i="39"/>
  <c r="L167" i="39" s="1"/>
  <c r="K164" i="39"/>
  <c r="K167" i="39" s="1"/>
  <c r="J164" i="39"/>
  <c r="J167" i="39" s="1"/>
  <c r="I164" i="39"/>
  <c r="H164" i="39"/>
  <c r="G164" i="39"/>
  <c r="F164" i="39"/>
  <c r="E164" i="39"/>
  <c r="D164" i="39"/>
  <c r="R163" i="39"/>
  <c r="R171" i="39" s="1"/>
  <c r="Q163" i="39"/>
  <c r="P163" i="39"/>
  <c r="P171" i="39" s="1"/>
  <c r="O163" i="39"/>
  <c r="O166" i="39" s="1"/>
  <c r="N163" i="39"/>
  <c r="M163" i="39"/>
  <c r="M171" i="39" s="1"/>
  <c r="L163" i="39"/>
  <c r="K163" i="39"/>
  <c r="K166" i="39" s="1"/>
  <c r="J163" i="39"/>
  <c r="J171" i="39" s="1"/>
  <c r="I163" i="39"/>
  <c r="H163" i="39"/>
  <c r="G163" i="39"/>
  <c r="G166" i="39" s="1"/>
  <c r="F163" i="39"/>
  <c r="E163" i="39"/>
  <c r="D163" i="39"/>
  <c r="F148" i="39"/>
  <c r="F149" i="39" s="1"/>
  <c r="S160" i="39" s="1"/>
  <c r="Q143" i="39"/>
  <c r="O143" i="39"/>
  <c r="M143" i="39"/>
  <c r="R143" i="39" s="1"/>
  <c r="K143" i="39"/>
  <c r="J143" i="39"/>
  <c r="I143" i="39"/>
  <c r="G143" i="39"/>
  <c r="E143" i="39"/>
  <c r="R142" i="39"/>
  <c r="Q142" i="39"/>
  <c r="O142" i="39"/>
  <c r="M142" i="39"/>
  <c r="K142" i="39"/>
  <c r="J142" i="39"/>
  <c r="I142" i="39"/>
  <c r="G142" i="39"/>
  <c r="E142" i="39"/>
  <c r="D142" i="39"/>
  <c r="R141" i="39"/>
  <c r="Q141" i="39"/>
  <c r="M141" i="39"/>
  <c r="K141" i="39"/>
  <c r="I141" i="39"/>
  <c r="G141" i="39"/>
  <c r="E141" i="39"/>
  <c r="J141" i="39" s="1"/>
  <c r="O141" i="39" s="1"/>
  <c r="D141" i="39"/>
  <c r="R140" i="39"/>
  <c r="Q140" i="39"/>
  <c r="O140" i="39"/>
  <c r="M140" i="39"/>
  <c r="K140" i="39"/>
  <c r="J140" i="39"/>
  <c r="I140" i="39"/>
  <c r="G140" i="39"/>
  <c r="E140" i="39"/>
  <c r="D140" i="39"/>
  <c r="R139" i="39"/>
  <c r="Q139" i="39"/>
  <c r="M139" i="39"/>
  <c r="K139" i="39"/>
  <c r="I139" i="39"/>
  <c r="G139" i="39"/>
  <c r="E139" i="39"/>
  <c r="J139" i="39" s="1"/>
  <c r="O139" i="39" s="1"/>
  <c r="D139" i="39"/>
  <c r="R138" i="39"/>
  <c r="Q138" i="39"/>
  <c r="O138" i="39"/>
  <c r="M138" i="39"/>
  <c r="K138" i="39"/>
  <c r="J138" i="39"/>
  <c r="I138" i="39"/>
  <c r="G138" i="39"/>
  <c r="E138" i="39"/>
  <c r="D138" i="39"/>
  <c r="R137" i="39"/>
  <c r="Q137" i="39"/>
  <c r="M137" i="39"/>
  <c r="K137" i="39"/>
  <c r="I137" i="39"/>
  <c r="G137" i="39"/>
  <c r="E137" i="39"/>
  <c r="J137" i="39" s="1"/>
  <c r="O137" i="39" s="1"/>
  <c r="D137" i="39"/>
  <c r="R136" i="39"/>
  <c r="Q136" i="39"/>
  <c r="O136" i="39"/>
  <c r="M136" i="39"/>
  <c r="K136" i="39"/>
  <c r="J136" i="39"/>
  <c r="I136" i="39"/>
  <c r="G136" i="39"/>
  <c r="E136" i="39"/>
  <c r="D136" i="39"/>
  <c r="R135" i="39"/>
  <c r="Q135" i="39"/>
  <c r="M135" i="39"/>
  <c r="K135" i="39"/>
  <c r="I135" i="39"/>
  <c r="G135" i="39"/>
  <c r="E135" i="39"/>
  <c r="J135" i="39" s="1"/>
  <c r="O135" i="39" s="1"/>
  <c r="D135" i="39"/>
  <c r="R134" i="39"/>
  <c r="Q134" i="39"/>
  <c r="O134" i="39"/>
  <c r="M134" i="39"/>
  <c r="K134" i="39"/>
  <c r="J134" i="39"/>
  <c r="I134" i="39"/>
  <c r="G134" i="39"/>
  <c r="E134" i="39"/>
  <c r="D134" i="39"/>
  <c r="R133" i="39"/>
  <c r="Q133" i="39"/>
  <c r="M133" i="39"/>
  <c r="K133" i="39"/>
  <c r="I133" i="39"/>
  <c r="G133" i="39"/>
  <c r="E133" i="39"/>
  <c r="J133" i="39" s="1"/>
  <c r="O133" i="39" s="1"/>
  <c r="D133" i="39"/>
  <c r="R132" i="39"/>
  <c r="Q132" i="39"/>
  <c r="O132" i="39"/>
  <c r="M132" i="39"/>
  <c r="K132" i="39"/>
  <c r="J132" i="39"/>
  <c r="I132" i="39"/>
  <c r="G132" i="39"/>
  <c r="E132" i="39"/>
  <c r="D132" i="39"/>
  <c r="R131" i="39"/>
  <c r="Q131" i="39"/>
  <c r="M131" i="39"/>
  <c r="K131" i="39"/>
  <c r="I131" i="39"/>
  <c r="G131" i="39"/>
  <c r="E131" i="39"/>
  <c r="J131" i="39" s="1"/>
  <c r="O131" i="39" s="1"/>
  <c r="D131" i="39"/>
  <c r="R130" i="39"/>
  <c r="Q130" i="39"/>
  <c r="M130" i="39"/>
  <c r="K130" i="39"/>
  <c r="J130" i="39"/>
  <c r="O130" i="39" s="1"/>
  <c r="G130" i="39"/>
  <c r="E130" i="39"/>
  <c r="D130" i="39"/>
  <c r="D148" i="39" s="1"/>
  <c r="D149" i="39" s="1"/>
  <c r="S158" i="39" s="1"/>
  <c r="Q129" i="39"/>
  <c r="M129" i="39"/>
  <c r="R129" i="39" s="1"/>
  <c r="K129" i="39"/>
  <c r="I129" i="39"/>
  <c r="G129" i="39"/>
  <c r="E129" i="39"/>
  <c r="J129" i="39" s="1"/>
  <c r="O129" i="39" s="1"/>
  <c r="D129" i="39"/>
  <c r="R128" i="39"/>
  <c r="Q128" i="39"/>
  <c r="M128" i="39"/>
  <c r="K128" i="39"/>
  <c r="J128" i="39"/>
  <c r="O128" i="39" s="1"/>
  <c r="G128" i="39"/>
  <c r="E128" i="39"/>
  <c r="D128" i="39"/>
  <c r="I128" i="39" s="1"/>
  <c r="Q127" i="39"/>
  <c r="M127" i="39"/>
  <c r="R127" i="39" s="1"/>
  <c r="K127" i="39"/>
  <c r="I127" i="39"/>
  <c r="G127" i="39"/>
  <c r="E127" i="39"/>
  <c r="J127" i="39" s="1"/>
  <c r="O127" i="39" s="1"/>
  <c r="D127" i="39"/>
  <c r="R126" i="39"/>
  <c r="Q126" i="39"/>
  <c r="M126" i="39"/>
  <c r="K126" i="39"/>
  <c r="J126" i="39"/>
  <c r="O126" i="39" s="1"/>
  <c r="G126" i="39"/>
  <c r="E126" i="39"/>
  <c r="D126" i="39"/>
  <c r="I126" i="39" s="1"/>
  <c r="Q125" i="39"/>
  <c r="M125" i="39"/>
  <c r="R125" i="39" s="1"/>
  <c r="K125" i="39"/>
  <c r="I125" i="39"/>
  <c r="G125" i="39"/>
  <c r="E125" i="39"/>
  <c r="J125" i="39" s="1"/>
  <c r="O125" i="39" s="1"/>
  <c r="D125" i="39"/>
  <c r="R124" i="39"/>
  <c r="Q124" i="39"/>
  <c r="M124" i="39"/>
  <c r="K124" i="39"/>
  <c r="J124" i="39"/>
  <c r="O124" i="39" s="1"/>
  <c r="G124" i="39"/>
  <c r="E124" i="39"/>
  <c r="D124" i="39"/>
  <c r="I124" i="39" s="1"/>
  <c r="Q123" i="39"/>
  <c r="M123" i="39"/>
  <c r="R123" i="39" s="1"/>
  <c r="K123" i="39"/>
  <c r="I123" i="39"/>
  <c r="G123" i="39"/>
  <c r="E123" i="39"/>
  <c r="J123" i="39" s="1"/>
  <c r="O123" i="39" s="1"/>
  <c r="D123" i="39"/>
  <c r="R122" i="39"/>
  <c r="Q122" i="39"/>
  <c r="M122" i="39"/>
  <c r="K122" i="39"/>
  <c r="J122" i="39"/>
  <c r="O122" i="39" s="1"/>
  <c r="G122" i="39"/>
  <c r="E122" i="39"/>
  <c r="D122" i="39"/>
  <c r="I122" i="39" s="1"/>
  <c r="Q121" i="39"/>
  <c r="M121" i="39"/>
  <c r="R121" i="39" s="1"/>
  <c r="K121" i="39"/>
  <c r="I121" i="39"/>
  <c r="G121" i="39"/>
  <c r="E121" i="39"/>
  <c r="J121" i="39" s="1"/>
  <c r="O121" i="39" s="1"/>
  <c r="D121" i="39"/>
  <c r="R120" i="39"/>
  <c r="Q120" i="39"/>
  <c r="M120" i="39"/>
  <c r="K120" i="39"/>
  <c r="J120" i="39"/>
  <c r="O120" i="39" s="1"/>
  <c r="G120" i="39"/>
  <c r="E120" i="39"/>
  <c r="D120" i="39"/>
  <c r="I120" i="39" s="1"/>
  <c r="Q119" i="39"/>
  <c r="M119" i="39"/>
  <c r="R119" i="39" s="1"/>
  <c r="K119" i="39"/>
  <c r="I119" i="39"/>
  <c r="G119" i="39"/>
  <c r="E119" i="39"/>
  <c r="J119" i="39" s="1"/>
  <c r="O119" i="39" s="1"/>
  <c r="D119" i="39"/>
  <c r="R118" i="39"/>
  <c r="Q118" i="39"/>
  <c r="M118" i="39"/>
  <c r="K118" i="39"/>
  <c r="J118" i="39"/>
  <c r="O118" i="39" s="1"/>
  <c r="G118" i="39"/>
  <c r="E118" i="39"/>
  <c r="D118" i="39"/>
  <c r="I118" i="39" s="1"/>
  <c r="Q117" i="39"/>
  <c r="M117" i="39"/>
  <c r="R117" i="39" s="1"/>
  <c r="K117" i="39"/>
  <c r="I117" i="39"/>
  <c r="G117" i="39"/>
  <c r="E117" i="39"/>
  <c r="J117" i="39" s="1"/>
  <c r="O117" i="39" s="1"/>
  <c r="D117" i="39"/>
  <c r="R116" i="39"/>
  <c r="Q116" i="39"/>
  <c r="M116" i="39"/>
  <c r="K116" i="39"/>
  <c r="J116" i="39"/>
  <c r="O116" i="39" s="1"/>
  <c r="G116" i="39"/>
  <c r="E116" i="39"/>
  <c r="D116" i="39"/>
  <c r="I116" i="39" s="1"/>
  <c r="Q115" i="39"/>
  <c r="M115" i="39"/>
  <c r="R115" i="39" s="1"/>
  <c r="K115" i="39"/>
  <c r="I115" i="39"/>
  <c r="G115" i="39"/>
  <c r="E115" i="39"/>
  <c r="J115" i="39" s="1"/>
  <c r="O115" i="39" s="1"/>
  <c r="D115" i="39"/>
  <c r="R114" i="39"/>
  <c r="Q114" i="39"/>
  <c r="M114" i="39"/>
  <c r="K114" i="39"/>
  <c r="J114" i="39"/>
  <c r="O114" i="39" s="1"/>
  <c r="G114" i="39"/>
  <c r="E114" i="39"/>
  <c r="D114" i="39"/>
  <c r="I114" i="39" s="1"/>
  <c r="Q113" i="39"/>
  <c r="M113" i="39"/>
  <c r="R113" i="39" s="1"/>
  <c r="K113" i="39"/>
  <c r="I113" i="39"/>
  <c r="G113" i="39"/>
  <c r="E113" i="39"/>
  <c r="J113" i="39" s="1"/>
  <c r="O113" i="39" s="1"/>
  <c r="D113" i="39"/>
  <c r="R112" i="39"/>
  <c r="Q112" i="39"/>
  <c r="M112" i="39"/>
  <c r="K112" i="39"/>
  <c r="J112" i="39"/>
  <c r="O112" i="39" s="1"/>
  <c r="G112" i="39"/>
  <c r="E112" i="39"/>
  <c r="D112" i="39"/>
  <c r="I112" i="39" s="1"/>
  <c r="Q111" i="39"/>
  <c r="M111" i="39"/>
  <c r="R111" i="39" s="1"/>
  <c r="K111" i="39"/>
  <c r="I111" i="39"/>
  <c r="G111" i="39"/>
  <c r="E111" i="39"/>
  <c r="J111" i="39" s="1"/>
  <c r="O111" i="39" s="1"/>
  <c r="D111" i="39"/>
  <c r="R110" i="39"/>
  <c r="Q110" i="39"/>
  <c r="M110" i="39"/>
  <c r="K110" i="39"/>
  <c r="J110" i="39"/>
  <c r="O110" i="39" s="1"/>
  <c r="G110" i="39"/>
  <c r="E110" i="39"/>
  <c r="D110" i="39"/>
  <c r="I110" i="39" s="1"/>
  <c r="Q109" i="39"/>
  <c r="M109" i="39"/>
  <c r="R109" i="39" s="1"/>
  <c r="K109" i="39"/>
  <c r="I109" i="39"/>
  <c r="G109" i="39"/>
  <c r="E109" i="39"/>
  <c r="J109" i="39" s="1"/>
  <c r="O109" i="39" s="1"/>
  <c r="D109" i="39"/>
  <c r="R108" i="39"/>
  <c r="Q108" i="39"/>
  <c r="M108" i="39"/>
  <c r="K108" i="39"/>
  <c r="J108" i="39"/>
  <c r="O108" i="39" s="1"/>
  <c r="G108" i="39"/>
  <c r="E108" i="39"/>
  <c r="D108" i="39"/>
  <c r="I108" i="39" s="1"/>
  <c r="Q107" i="39"/>
  <c r="M107" i="39"/>
  <c r="R107" i="39" s="1"/>
  <c r="K107" i="39"/>
  <c r="I107" i="39"/>
  <c r="G107" i="39"/>
  <c r="E107" i="39"/>
  <c r="J107" i="39" s="1"/>
  <c r="O107" i="39" s="1"/>
  <c r="D107" i="39"/>
  <c r="R106" i="39"/>
  <c r="Q106" i="39"/>
  <c r="M106" i="39"/>
  <c r="K106" i="39"/>
  <c r="J106" i="39"/>
  <c r="O106" i="39" s="1"/>
  <c r="G106" i="39"/>
  <c r="E106" i="39"/>
  <c r="D106" i="39"/>
  <c r="I106" i="39" s="1"/>
  <c r="Q105" i="39"/>
  <c r="M105" i="39"/>
  <c r="R105" i="39" s="1"/>
  <c r="K105" i="39"/>
  <c r="I105" i="39"/>
  <c r="G105" i="39"/>
  <c r="E105" i="39"/>
  <c r="J105" i="39" s="1"/>
  <c r="O105" i="39" s="1"/>
  <c r="D105" i="39"/>
  <c r="R104" i="39"/>
  <c r="Q104" i="39"/>
  <c r="M104" i="39"/>
  <c r="K104" i="39"/>
  <c r="J104" i="39"/>
  <c r="O104" i="39" s="1"/>
  <c r="G104" i="39"/>
  <c r="E104" i="39"/>
  <c r="D104" i="39"/>
  <c r="I104" i="39" s="1"/>
  <c r="Q103" i="39"/>
  <c r="M103" i="39"/>
  <c r="R103" i="39" s="1"/>
  <c r="K103" i="39"/>
  <c r="I103" i="39"/>
  <c r="G103" i="39"/>
  <c r="E103" i="39"/>
  <c r="J103" i="39" s="1"/>
  <c r="O103" i="39" s="1"/>
  <c r="D103" i="39"/>
  <c r="R102" i="39"/>
  <c r="Q102" i="39"/>
  <c r="M102" i="39"/>
  <c r="K102" i="39"/>
  <c r="J102" i="39"/>
  <c r="O102" i="39" s="1"/>
  <c r="G102" i="39"/>
  <c r="E102" i="39"/>
  <c r="D102" i="39"/>
  <c r="I102" i="39" s="1"/>
  <c r="Q101" i="39"/>
  <c r="M101" i="39"/>
  <c r="R101" i="39" s="1"/>
  <c r="K101" i="39"/>
  <c r="I101" i="39"/>
  <c r="G101" i="39"/>
  <c r="E101" i="39"/>
  <c r="J101" i="39" s="1"/>
  <c r="O101" i="39" s="1"/>
  <c r="D101" i="39"/>
  <c r="R100" i="39"/>
  <c r="Q100" i="39"/>
  <c r="M100" i="39"/>
  <c r="K100" i="39"/>
  <c r="J100" i="39"/>
  <c r="O100" i="39" s="1"/>
  <c r="G100" i="39"/>
  <c r="E100" i="39"/>
  <c r="D100" i="39"/>
  <c r="I100" i="39" s="1"/>
  <c r="Q99" i="39"/>
  <c r="M99" i="39"/>
  <c r="R99" i="39" s="1"/>
  <c r="K99" i="39"/>
  <c r="I99" i="39"/>
  <c r="G99" i="39"/>
  <c r="E99" i="39"/>
  <c r="J99" i="39" s="1"/>
  <c r="O99" i="39" s="1"/>
  <c r="D99" i="39"/>
  <c r="R98" i="39"/>
  <c r="Q98" i="39"/>
  <c r="M98" i="39"/>
  <c r="K98" i="39"/>
  <c r="J98" i="39"/>
  <c r="O98" i="39" s="1"/>
  <c r="G98" i="39"/>
  <c r="E98" i="39"/>
  <c r="D98" i="39"/>
  <c r="I98" i="39" s="1"/>
  <c r="Q97" i="39"/>
  <c r="M97" i="39"/>
  <c r="R97" i="39" s="1"/>
  <c r="K97" i="39"/>
  <c r="I97" i="39"/>
  <c r="G97" i="39"/>
  <c r="E97" i="39"/>
  <c r="J97" i="39" s="1"/>
  <c r="O97" i="39" s="1"/>
  <c r="D97" i="39"/>
  <c r="R96" i="39"/>
  <c r="Q96" i="39"/>
  <c r="M96" i="39"/>
  <c r="K96" i="39"/>
  <c r="J96" i="39"/>
  <c r="O96" i="39" s="1"/>
  <c r="G96" i="39"/>
  <c r="E96" i="39"/>
  <c r="D96" i="39"/>
  <c r="I96" i="39" s="1"/>
  <c r="Q95" i="39"/>
  <c r="M95" i="39"/>
  <c r="R95" i="39" s="1"/>
  <c r="K95" i="39"/>
  <c r="I95" i="39"/>
  <c r="G95" i="39"/>
  <c r="E95" i="39"/>
  <c r="J95" i="39" s="1"/>
  <c r="O95" i="39" s="1"/>
  <c r="D95" i="39"/>
  <c r="R94" i="39"/>
  <c r="Q94" i="39"/>
  <c r="M94" i="39"/>
  <c r="K94" i="39"/>
  <c r="J94" i="39"/>
  <c r="O94" i="39" s="1"/>
  <c r="G94" i="39"/>
  <c r="E94" i="39"/>
  <c r="D94" i="39"/>
  <c r="I94" i="39" s="1"/>
  <c r="Q93" i="39"/>
  <c r="M93" i="39"/>
  <c r="R93" i="39" s="1"/>
  <c r="K93" i="39"/>
  <c r="I93" i="39"/>
  <c r="G93" i="39"/>
  <c r="E93" i="39"/>
  <c r="J93" i="39" s="1"/>
  <c r="O93" i="39" s="1"/>
  <c r="D93" i="39"/>
  <c r="R92" i="39"/>
  <c r="Q92" i="39"/>
  <c r="M92" i="39"/>
  <c r="K92" i="39"/>
  <c r="J92" i="39"/>
  <c r="O92" i="39" s="1"/>
  <c r="G92" i="39"/>
  <c r="E92" i="39"/>
  <c r="D92" i="39"/>
  <c r="I92" i="39" s="1"/>
  <c r="Q91" i="39"/>
  <c r="M91" i="39"/>
  <c r="R91" i="39" s="1"/>
  <c r="K91" i="39"/>
  <c r="I91" i="39"/>
  <c r="G91" i="39"/>
  <c r="E91" i="39"/>
  <c r="J91" i="39" s="1"/>
  <c r="O91" i="39" s="1"/>
  <c r="D91" i="39"/>
  <c r="R90" i="39"/>
  <c r="Q90" i="39"/>
  <c r="M90" i="39"/>
  <c r="K90" i="39"/>
  <c r="J90" i="39"/>
  <c r="O90" i="39" s="1"/>
  <c r="G90" i="39"/>
  <c r="E90" i="39"/>
  <c r="D90" i="39"/>
  <c r="I90" i="39" s="1"/>
  <c r="Q89" i="39"/>
  <c r="M89" i="39"/>
  <c r="R89" i="39" s="1"/>
  <c r="K89" i="39"/>
  <c r="I89" i="39"/>
  <c r="G89" i="39"/>
  <c r="E89" i="39"/>
  <c r="J89" i="39" s="1"/>
  <c r="O89" i="39" s="1"/>
  <c r="D89" i="39"/>
  <c r="R88" i="39"/>
  <c r="Q88" i="39"/>
  <c r="M88" i="39"/>
  <c r="K88" i="39"/>
  <c r="J88" i="39"/>
  <c r="O88" i="39" s="1"/>
  <c r="G88" i="39"/>
  <c r="E88" i="39"/>
  <c r="D88" i="39"/>
  <c r="I88" i="39" s="1"/>
  <c r="Q87" i="39"/>
  <c r="M87" i="39"/>
  <c r="R87" i="39" s="1"/>
  <c r="K87" i="39"/>
  <c r="I87" i="39"/>
  <c r="G87" i="39"/>
  <c r="E87" i="39"/>
  <c r="J87" i="39" s="1"/>
  <c r="O87" i="39" s="1"/>
  <c r="D87" i="39"/>
  <c r="R86" i="39"/>
  <c r="Q86" i="39"/>
  <c r="M86" i="39"/>
  <c r="K86" i="39"/>
  <c r="J86" i="39"/>
  <c r="O86" i="39" s="1"/>
  <c r="I86" i="39"/>
  <c r="G86" i="39"/>
  <c r="E86" i="39"/>
  <c r="D86" i="39"/>
  <c r="R85" i="39"/>
  <c r="Q85" i="39"/>
  <c r="M85" i="39"/>
  <c r="K85" i="39"/>
  <c r="I85" i="39"/>
  <c r="G85" i="39"/>
  <c r="E85" i="39"/>
  <c r="J85" i="39" s="1"/>
  <c r="O85" i="39" s="1"/>
  <c r="D85" i="39"/>
  <c r="R84" i="39"/>
  <c r="Q84" i="39"/>
  <c r="M84" i="39"/>
  <c r="K84" i="39"/>
  <c r="J84" i="39"/>
  <c r="O84" i="39" s="1"/>
  <c r="G84" i="39"/>
  <c r="E84" i="39"/>
  <c r="D84" i="39"/>
  <c r="I84" i="39" s="1"/>
  <c r="Q83" i="39"/>
  <c r="M83" i="39"/>
  <c r="R83" i="39" s="1"/>
  <c r="K83" i="39"/>
  <c r="I83" i="39"/>
  <c r="G83" i="39"/>
  <c r="E83" i="39"/>
  <c r="J83" i="39" s="1"/>
  <c r="O83" i="39" s="1"/>
  <c r="D83" i="39"/>
  <c r="R82" i="39"/>
  <c r="Q82" i="39"/>
  <c r="O82" i="39"/>
  <c r="M82" i="39"/>
  <c r="K82" i="39"/>
  <c r="J82" i="39"/>
  <c r="I82" i="39"/>
  <c r="G82" i="39"/>
  <c r="E82" i="39"/>
  <c r="D82" i="39"/>
  <c r="R81" i="39"/>
  <c r="Q81" i="39"/>
  <c r="M81" i="39"/>
  <c r="K81" i="39"/>
  <c r="I81" i="39"/>
  <c r="G81" i="39"/>
  <c r="E81" i="39"/>
  <c r="J81" i="39" s="1"/>
  <c r="O81" i="39" s="1"/>
  <c r="D81" i="39"/>
  <c r="R80" i="39"/>
  <c r="Q80" i="39"/>
  <c r="M80" i="39"/>
  <c r="K80" i="39"/>
  <c r="J80" i="39"/>
  <c r="O80" i="39" s="1"/>
  <c r="G80" i="39"/>
  <c r="E80" i="39"/>
  <c r="D80" i="39"/>
  <c r="I80" i="39" s="1"/>
  <c r="Q79" i="39"/>
  <c r="M79" i="39"/>
  <c r="R79" i="39" s="1"/>
  <c r="K79" i="39"/>
  <c r="I79" i="39"/>
  <c r="G79" i="39"/>
  <c r="E79" i="39"/>
  <c r="J79" i="39" s="1"/>
  <c r="O79" i="39" s="1"/>
  <c r="D79" i="39"/>
  <c r="R78" i="39"/>
  <c r="Q78" i="39"/>
  <c r="O78" i="39"/>
  <c r="M78" i="39"/>
  <c r="K78" i="39"/>
  <c r="J78" i="39"/>
  <c r="I78" i="39"/>
  <c r="G78" i="39"/>
  <c r="E78" i="39"/>
  <c r="D78" i="39"/>
  <c r="R77" i="39"/>
  <c r="Q77" i="39"/>
  <c r="M77" i="39"/>
  <c r="K77" i="39"/>
  <c r="I77" i="39"/>
  <c r="G77" i="39"/>
  <c r="E77" i="39"/>
  <c r="J77" i="39" s="1"/>
  <c r="O77" i="39" s="1"/>
  <c r="D77" i="39"/>
  <c r="R76" i="39"/>
  <c r="Q76" i="39"/>
  <c r="O76" i="39"/>
  <c r="M76" i="39"/>
  <c r="K76" i="39"/>
  <c r="J76" i="39"/>
  <c r="G76" i="39"/>
  <c r="E76" i="39"/>
  <c r="D76" i="39"/>
  <c r="I76" i="39" s="1"/>
  <c r="Q75" i="39"/>
  <c r="M75" i="39"/>
  <c r="R75" i="39" s="1"/>
  <c r="K75" i="39"/>
  <c r="I75" i="39"/>
  <c r="G75" i="39"/>
  <c r="E75" i="39"/>
  <c r="J75" i="39" s="1"/>
  <c r="O75" i="39" s="1"/>
  <c r="D75" i="39"/>
  <c r="R74" i="39"/>
  <c r="Q74" i="39"/>
  <c r="O74" i="39"/>
  <c r="M74" i="39"/>
  <c r="K74" i="39"/>
  <c r="J74" i="39"/>
  <c r="I74" i="39"/>
  <c r="G74" i="39"/>
  <c r="E74" i="39"/>
  <c r="D74" i="39"/>
  <c r="R73" i="39"/>
  <c r="Q73" i="39"/>
  <c r="M73" i="39"/>
  <c r="K73" i="39"/>
  <c r="I73" i="39"/>
  <c r="G73" i="39"/>
  <c r="E73" i="39"/>
  <c r="J73" i="39" s="1"/>
  <c r="O73" i="39" s="1"/>
  <c r="D73" i="39"/>
  <c r="R72" i="39"/>
  <c r="Q72" i="39"/>
  <c r="M72" i="39"/>
  <c r="K72" i="39"/>
  <c r="J72" i="39"/>
  <c r="O72" i="39" s="1"/>
  <c r="G72" i="39"/>
  <c r="E72" i="39"/>
  <c r="D72" i="39"/>
  <c r="I72" i="39" s="1"/>
  <c r="Q71" i="39"/>
  <c r="M71" i="39"/>
  <c r="R71" i="39" s="1"/>
  <c r="K71" i="39"/>
  <c r="I71" i="39"/>
  <c r="G71" i="39"/>
  <c r="E71" i="39"/>
  <c r="J71" i="39" s="1"/>
  <c r="O71" i="39" s="1"/>
  <c r="D71" i="39"/>
  <c r="R70" i="39"/>
  <c r="Q70" i="39"/>
  <c r="O70" i="39"/>
  <c r="M70" i="39"/>
  <c r="K70" i="39"/>
  <c r="J70" i="39"/>
  <c r="I70" i="39"/>
  <c r="G70" i="39"/>
  <c r="E70" i="39"/>
  <c r="D70" i="39"/>
  <c r="R69" i="39"/>
  <c r="Q69" i="39"/>
  <c r="M69" i="39"/>
  <c r="K69" i="39"/>
  <c r="I69" i="39"/>
  <c r="G69" i="39"/>
  <c r="E69" i="39"/>
  <c r="J69" i="39" s="1"/>
  <c r="O69" i="39" s="1"/>
  <c r="D69" i="39"/>
  <c r="R68" i="39"/>
  <c r="Q68" i="39"/>
  <c r="M68" i="39"/>
  <c r="K68" i="39"/>
  <c r="G68" i="39"/>
  <c r="E68" i="39"/>
  <c r="J68" i="39" s="1"/>
  <c r="O68" i="39" s="1"/>
  <c r="D68" i="39"/>
  <c r="I68" i="39" s="1"/>
  <c r="Q67" i="39"/>
  <c r="O67" i="39"/>
  <c r="M67" i="39"/>
  <c r="R67" i="39" s="1"/>
  <c r="K67" i="39"/>
  <c r="I67" i="39"/>
  <c r="G67" i="39"/>
  <c r="E67" i="39"/>
  <c r="J67" i="39" s="1"/>
  <c r="D67" i="39"/>
  <c r="R66" i="39"/>
  <c r="Q66" i="39"/>
  <c r="M66" i="39"/>
  <c r="K66" i="39"/>
  <c r="J66" i="39"/>
  <c r="O66" i="39" s="1"/>
  <c r="G66" i="39"/>
  <c r="E66" i="39"/>
  <c r="D66" i="39"/>
  <c r="I66" i="39" s="1"/>
  <c r="Q65" i="39"/>
  <c r="M65" i="39"/>
  <c r="R65" i="39" s="1"/>
  <c r="K65" i="39"/>
  <c r="I65" i="39"/>
  <c r="G65" i="39"/>
  <c r="E65" i="39"/>
  <c r="J65" i="39" s="1"/>
  <c r="O65" i="39" s="1"/>
  <c r="D65" i="39"/>
  <c r="R64" i="39"/>
  <c r="Q64" i="39"/>
  <c r="O64" i="39"/>
  <c r="M64" i="39"/>
  <c r="K64" i="39"/>
  <c r="J64" i="39"/>
  <c r="I64" i="39"/>
  <c r="G64" i="39"/>
  <c r="E64" i="39"/>
  <c r="D64" i="39"/>
  <c r="R63" i="39"/>
  <c r="Q63" i="39"/>
  <c r="M63" i="39"/>
  <c r="K63" i="39"/>
  <c r="I63" i="39"/>
  <c r="G63" i="39"/>
  <c r="E63" i="39"/>
  <c r="J63" i="39" s="1"/>
  <c r="O63" i="39" s="1"/>
  <c r="D63" i="39"/>
  <c r="R62" i="39"/>
  <c r="Q62" i="39"/>
  <c r="M62" i="39"/>
  <c r="K62" i="39"/>
  <c r="I62" i="39"/>
  <c r="G62" i="39"/>
  <c r="E62" i="39"/>
  <c r="J62" i="39" s="1"/>
  <c r="O62" i="39" s="1"/>
  <c r="D62" i="39"/>
  <c r="R61" i="39"/>
  <c r="Q61" i="39"/>
  <c r="M61" i="39"/>
  <c r="K61" i="39"/>
  <c r="I61" i="39"/>
  <c r="G61" i="39"/>
  <c r="E61" i="39"/>
  <c r="J61" i="39" s="1"/>
  <c r="O61" i="39" s="1"/>
  <c r="D61" i="39"/>
  <c r="R60" i="39"/>
  <c r="Q60" i="39"/>
  <c r="M60" i="39"/>
  <c r="K60" i="39"/>
  <c r="G60" i="39"/>
  <c r="E60" i="39"/>
  <c r="J60" i="39" s="1"/>
  <c r="O60" i="39" s="1"/>
  <c r="D60" i="39"/>
  <c r="I60" i="39" s="1"/>
  <c r="Q59" i="39"/>
  <c r="O59" i="39"/>
  <c r="M59" i="39"/>
  <c r="R59" i="39" s="1"/>
  <c r="K59" i="39"/>
  <c r="I59" i="39"/>
  <c r="G59" i="39"/>
  <c r="E59" i="39"/>
  <c r="J59" i="39" s="1"/>
  <c r="D59" i="39"/>
  <c r="R58" i="39"/>
  <c r="Q58" i="39"/>
  <c r="M58" i="39"/>
  <c r="K58" i="39"/>
  <c r="J58" i="39"/>
  <c r="O58" i="39" s="1"/>
  <c r="G58" i="39"/>
  <c r="E58" i="39"/>
  <c r="D58" i="39"/>
  <c r="I58" i="39" s="1"/>
  <c r="Q57" i="39"/>
  <c r="M57" i="39"/>
  <c r="R57" i="39" s="1"/>
  <c r="K57" i="39"/>
  <c r="I57" i="39"/>
  <c r="G57" i="39"/>
  <c r="E57" i="39"/>
  <c r="J57" i="39" s="1"/>
  <c r="O57" i="39" s="1"/>
  <c r="D57" i="39"/>
  <c r="R56" i="39"/>
  <c r="Q56" i="39"/>
  <c r="O56" i="39"/>
  <c r="M56" i="39"/>
  <c r="K56" i="39"/>
  <c r="J56" i="39"/>
  <c r="I56" i="39"/>
  <c r="G56" i="39"/>
  <c r="E56" i="39"/>
  <c r="D56" i="39"/>
  <c r="R55" i="39"/>
  <c r="Q55" i="39"/>
  <c r="M55" i="39"/>
  <c r="K55" i="39"/>
  <c r="I55" i="39"/>
  <c r="G55" i="39"/>
  <c r="E55" i="39"/>
  <c r="J55" i="39" s="1"/>
  <c r="O55" i="39" s="1"/>
  <c r="D55" i="39"/>
  <c r="R54" i="39"/>
  <c r="Q54" i="39"/>
  <c r="M54" i="39"/>
  <c r="K54" i="39"/>
  <c r="I54" i="39"/>
  <c r="G54" i="39"/>
  <c r="E54" i="39"/>
  <c r="J54" i="39" s="1"/>
  <c r="O54" i="39" s="1"/>
  <c r="D54" i="39"/>
  <c r="R53" i="39"/>
  <c r="Q53" i="39"/>
  <c r="M53" i="39"/>
  <c r="K53" i="39"/>
  <c r="I53" i="39"/>
  <c r="G53" i="39"/>
  <c r="E53" i="39"/>
  <c r="J53" i="39" s="1"/>
  <c r="O53" i="39" s="1"/>
  <c r="D53" i="39"/>
  <c r="R52" i="39"/>
  <c r="Q52" i="39"/>
  <c r="M52" i="39"/>
  <c r="K52" i="39"/>
  <c r="G52" i="39"/>
  <c r="E52" i="39"/>
  <c r="J52" i="39" s="1"/>
  <c r="O52" i="39" s="1"/>
  <c r="D52" i="39"/>
  <c r="I52" i="39" s="1"/>
  <c r="Q51" i="39"/>
  <c r="O51" i="39"/>
  <c r="M51" i="39"/>
  <c r="R51" i="39" s="1"/>
  <c r="K51" i="39"/>
  <c r="I51" i="39"/>
  <c r="G51" i="39"/>
  <c r="E51" i="39"/>
  <c r="J51" i="39" s="1"/>
  <c r="D51" i="39"/>
  <c r="R50" i="39"/>
  <c r="Q50" i="39"/>
  <c r="M50" i="39"/>
  <c r="K50" i="39"/>
  <c r="J50" i="39"/>
  <c r="O50" i="39" s="1"/>
  <c r="G50" i="39"/>
  <c r="E50" i="39"/>
  <c r="D50" i="39"/>
  <c r="I50" i="39" s="1"/>
  <c r="Q49" i="39"/>
  <c r="M49" i="39"/>
  <c r="R49" i="39" s="1"/>
  <c r="K49" i="39"/>
  <c r="I49" i="39"/>
  <c r="G49" i="39"/>
  <c r="E49" i="39"/>
  <c r="J49" i="39" s="1"/>
  <c r="O49" i="39" s="1"/>
  <c r="D49" i="39"/>
  <c r="R48" i="39"/>
  <c r="Q48" i="39"/>
  <c r="O48" i="39"/>
  <c r="M48" i="39"/>
  <c r="K48" i="39"/>
  <c r="J48" i="39"/>
  <c r="I48" i="39"/>
  <c r="G48" i="39"/>
  <c r="E48" i="39"/>
  <c r="D48" i="39"/>
  <c r="R47" i="39"/>
  <c r="Q47" i="39"/>
  <c r="M47" i="39"/>
  <c r="K47" i="39"/>
  <c r="I47" i="39"/>
  <c r="G47" i="39"/>
  <c r="E47" i="39"/>
  <c r="J47" i="39" s="1"/>
  <c r="O47" i="39" s="1"/>
  <c r="D47" i="39"/>
  <c r="R46" i="39"/>
  <c r="Q46" i="39"/>
  <c r="O46" i="39"/>
  <c r="M46" i="39"/>
  <c r="K46" i="39"/>
  <c r="J46" i="39"/>
  <c r="I46" i="39"/>
  <c r="G46" i="39"/>
  <c r="E46" i="39"/>
  <c r="D46" i="39"/>
  <c r="R45" i="39"/>
  <c r="Q45" i="39"/>
  <c r="M45" i="39"/>
  <c r="K45" i="39"/>
  <c r="I45" i="39"/>
  <c r="G45" i="39"/>
  <c r="E45" i="39"/>
  <c r="J45" i="39" s="1"/>
  <c r="O45" i="39" s="1"/>
  <c r="D45" i="39"/>
  <c r="R44" i="39"/>
  <c r="Q44" i="39"/>
  <c r="M44" i="39"/>
  <c r="K44" i="39"/>
  <c r="I44" i="39"/>
  <c r="G44" i="39"/>
  <c r="E44" i="39"/>
  <c r="J44" i="39" s="1"/>
  <c r="O44" i="39" s="1"/>
  <c r="D44" i="39"/>
  <c r="R43" i="39"/>
  <c r="Q43" i="39"/>
  <c r="O43" i="39"/>
  <c r="M43" i="39"/>
  <c r="K43" i="39"/>
  <c r="I43" i="39"/>
  <c r="G43" i="39"/>
  <c r="E43" i="39"/>
  <c r="J43" i="39" s="1"/>
  <c r="D43" i="39"/>
  <c r="R42" i="39"/>
  <c r="Q42" i="39"/>
  <c r="M42" i="39"/>
  <c r="K42" i="39"/>
  <c r="J42" i="39"/>
  <c r="O42" i="39" s="1"/>
  <c r="G42" i="39"/>
  <c r="E42" i="39"/>
  <c r="D42" i="39"/>
  <c r="I42" i="39" s="1"/>
  <c r="Q41" i="39"/>
  <c r="M41" i="39"/>
  <c r="R41" i="39" s="1"/>
  <c r="K41" i="39"/>
  <c r="I41" i="39"/>
  <c r="G41" i="39"/>
  <c r="E41" i="39"/>
  <c r="J41" i="39" s="1"/>
  <c r="O41" i="39" s="1"/>
  <c r="D41" i="39"/>
  <c r="R40" i="39"/>
  <c r="Q40" i="39"/>
  <c r="O40" i="39"/>
  <c r="M40" i="39"/>
  <c r="K40" i="39"/>
  <c r="J40" i="39"/>
  <c r="I40" i="39"/>
  <c r="G40" i="39"/>
  <c r="E40" i="39"/>
  <c r="D40" i="39"/>
  <c r="R39" i="39"/>
  <c r="Q39" i="39"/>
  <c r="M39" i="39"/>
  <c r="K39" i="39"/>
  <c r="I39" i="39"/>
  <c r="G39" i="39"/>
  <c r="E39" i="39"/>
  <c r="J39" i="39" s="1"/>
  <c r="O39" i="39" s="1"/>
  <c r="D39" i="39"/>
  <c r="R38" i="39"/>
  <c r="Q38" i="39"/>
  <c r="O38" i="39"/>
  <c r="M38" i="39"/>
  <c r="K38" i="39"/>
  <c r="J38" i="39"/>
  <c r="I38" i="39"/>
  <c r="G38" i="39"/>
  <c r="E38" i="39"/>
  <c r="D38" i="39"/>
  <c r="R37" i="39"/>
  <c r="Q37" i="39"/>
  <c r="M37" i="39"/>
  <c r="K37" i="39"/>
  <c r="I37" i="39"/>
  <c r="G37" i="39"/>
  <c r="E37" i="39"/>
  <c r="J37" i="39" s="1"/>
  <c r="O37" i="39" s="1"/>
  <c r="D37" i="39"/>
  <c r="R36" i="39"/>
  <c r="Q36" i="39"/>
  <c r="M36" i="39"/>
  <c r="K36" i="39"/>
  <c r="I36" i="39"/>
  <c r="G36" i="39"/>
  <c r="E36" i="39"/>
  <c r="J36" i="39" s="1"/>
  <c r="O36" i="39" s="1"/>
  <c r="D36" i="39"/>
  <c r="R35" i="39"/>
  <c r="Q35" i="39"/>
  <c r="O35" i="39"/>
  <c r="M35" i="39"/>
  <c r="K35" i="39"/>
  <c r="I35" i="39"/>
  <c r="G35" i="39"/>
  <c r="E35" i="39"/>
  <c r="J35" i="39" s="1"/>
  <c r="D35" i="39"/>
  <c r="R34" i="39"/>
  <c r="Q34" i="39"/>
  <c r="M34" i="39"/>
  <c r="K34" i="39"/>
  <c r="J34" i="39"/>
  <c r="O34" i="39" s="1"/>
  <c r="G34" i="39"/>
  <c r="E34" i="39"/>
  <c r="D34" i="39"/>
  <c r="I34" i="39" s="1"/>
  <c r="Q33" i="39"/>
  <c r="M33" i="39"/>
  <c r="R33" i="39" s="1"/>
  <c r="K33" i="39"/>
  <c r="I33" i="39"/>
  <c r="G33" i="39"/>
  <c r="E33" i="39"/>
  <c r="J33" i="39" s="1"/>
  <c r="O33" i="39" s="1"/>
  <c r="D33" i="39"/>
  <c r="R32" i="39"/>
  <c r="Q32" i="39"/>
  <c r="O32" i="39"/>
  <c r="M32" i="39"/>
  <c r="K32" i="39"/>
  <c r="J32" i="39"/>
  <c r="I32" i="39"/>
  <c r="G32" i="39"/>
  <c r="E32" i="39"/>
  <c r="D32" i="39"/>
  <c r="R31" i="39"/>
  <c r="Q31" i="39"/>
  <c r="M31" i="39"/>
  <c r="K31" i="39"/>
  <c r="I31" i="39"/>
  <c r="G31" i="39"/>
  <c r="E31" i="39"/>
  <c r="J31" i="39" s="1"/>
  <c r="O31" i="39" s="1"/>
  <c r="D31" i="39"/>
  <c r="R30" i="39"/>
  <c r="Q30" i="39"/>
  <c r="O30" i="39"/>
  <c r="M30" i="39"/>
  <c r="K30" i="39"/>
  <c r="J30" i="39"/>
  <c r="I30" i="39"/>
  <c r="G30" i="39"/>
  <c r="E30" i="39"/>
  <c r="D30" i="39"/>
  <c r="R29" i="39"/>
  <c r="Q29" i="39"/>
  <c r="M29" i="39"/>
  <c r="K29" i="39"/>
  <c r="I29" i="39"/>
  <c r="G29" i="39"/>
  <c r="E29" i="39"/>
  <c r="J29" i="39" s="1"/>
  <c r="O29" i="39" s="1"/>
  <c r="D29" i="39"/>
  <c r="R28" i="39"/>
  <c r="Q28" i="39"/>
  <c r="M28" i="39"/>
  <c r="K28" i="39"/>
  <c r="I28" i="39"/>
  <c r="G28" i="39"/>
  <c r="E28" i="39"/>
  <c r="J28" i="39" s="1"/>
  <c r="O28" i="39" s="1"/>
  <c r="D28" i="39"/>
  <c r="R27" i="39"/>
  <c r="Q27" i="39"/>
  <c r="O27" i="39"/>
  <c r="M27" i="39"/>
  <c r="K27" i="39"/>
  <c r="I27" i="39"/>
  <c r="G27" i="39"/>
  <c r="E27" i="39"/>
  <c r="J27" i="39" s="1"/>
  <c r="D27" i="39"/>
  <c r="R26" i="39"/>
  <c r="Q26" i="39"/>
  <c r="M26" i="39"/>
  <c r="K26" i="39"/>
  <c r="J26" i="39"/>
  <c r="O26" i="39" s="1"/>
  <c r="G26" i="39"/>
  <c r="E26" i="39"/>
  <c r="D26" i="39"/>
  <c r="I26" i="39" s="1"/>
  <c r="Q25" i="39"/>
  <c r="M25" i="39"/>
  <c r="R25" i="39" s="1"/>
  <c r="K25" i="39"/>
  <c r="I25" i="39"/>
  <c r="G25" i="39"/>
  <c r="E25" i="39"/>
  <c r="J25" i="39" s="1"/>
  <c r="O25" i="39" s="1"/>
  <c r="D25" i="39"/>
  <c r="R24" i="39"/>
  <c r="Q24" i="39"/>
  <c r="O24" i="39"/>
  <c r="M24" i="39"/>
  <c r="K24" i="39"/>
  <c r="J24" i="39"/>
  <c r="I24" i="39"/>
  <c r="G24" i="39"/>
  <c r="E24" i="39"/>
  <c r="D24" i="39"/>
  <c r="R23" i="39"/>
  <c r="Q23" i="39"/>
  <c r="M23" i="39"/>
  <c r="K23" i="39"/>
  <c r="I23" i="39"/>
  <c r="G23" i="39"/>
  <c r="E23" i="39"/>
  <c r="J23" i="39" s="1"/>
  <c r="O23" i="39" s="1"/>
  <c r="D23" i="39"/>
  <c r="R22" i="39"/>
  <c r="Q22" i="39"/>
  <c r="O22" i="39"/>
  <c r="M22" i="39"/>
  <c r="K22" i="39"/>
  <c r="J22" i="39"/>
  <c r="I22" i="39"/>
  <c r="G22" i="39"/>
  <c r="E22" i="39"/>
  <c r="D22" i="39"/>
  <c r="R21" i="39"/>
  <c r="Q21" i="39"/>
  <c r="M21" i="39"/>
  <c r="K21" i="39"/>
  <c r="I21" i="39"/>
  <c r="G21" i="39"/>
  <c r="E21" i="39"/>
  <c r="J21" i="39" s="1"/>
  <c r="O21" i="39" s="1"/>
  <c r="D21" i="39"/>
  <c r="R20" i="39"/>
  <c r="Q20" i="39"/>
  <c r="M20" i="39"/>
  <c r="K20" i="39"/>
  <c r="I20" i="39"/>
  <c r="G20" i="39"/>
  <c r="E20" i="39"/>
  <c r="J20" i="39" s="1"/>
  <c r="O20" i="39" s="1"/>
  <c r="D20" i="39"/>
  <c r="R19" i="39"/>
  <c r="Q19" i="39"/>
  <c r="O19" i="39"/>
  <c r="M19" i="39"/>
  <c r="K19" i="39"/>
  <c r="I19" i="39"/>
  <c r="G19" i="39"/>
  <c r="E19" i="39"/>
  <c r="J19" i="39" s="1"/>
  <c r="D19" i="39"/>
  <c r="R18" i="39"/>
  <c r="Q18" i="39"/>
  <c r="M18" i="39"/>
  <c r="K18" i="39"/>
  <c r="J18" i="39"/>
  <c r="O18" i="39" s="1"/>
  <c r="G18" i="39"/>
  <c r="E18" i="39"/>
  <c r="D18" i="39"/>
  <c r="I18" i="39" s="1"/>
  <c r="Q17" i="39"/>
  <c r="M17" i="39"/>
  <c r="R17" i="39" s="1"/>
  <c r="K17" i="39"/>
  <c r="I17" i="39"/>
  <c r="G17" i="39"/>
  <c r="E17" i="39"/>
  <c r="J17" i="39" s="1"/>
  <c r="O17" i="39" s="1"/>
  <c r="D17" i="39"/>
  <c r="R16" i="39"/>
  <c r="Q16" i="39"/>
  <c r="O16" i="39"/>
  <c r="M16" i="39"/>
  <c r="K16" i="39"/>
  <c r="J16" i="39"/>
  <c r="I16" i="39"/>
  <c r="G16" i="39"/>
  <c r="E16" i="39"/>
  <c r="D16" i="39"/>
  <c r="R15" i="39"/>
  <c r="Q15" i="39"/>
  <c r="M15" i="39"/>
  <c r="K15" i="39"/>
  <c r="I15" i="39"/>
  <c r="G15" i="39"/>
  <c r="E15" i="39"/>
  <c r="J15" i="39" s="1"/>
  <c r="O15" i="39" s="1"/>
  <c r="D15" i="39"/>
  <c r="N167" i="39" l="1"/>
  <c r="G168" i="39"/>
  <c r="O167" i="39"/>
  <c r="H168" i="39"/>
  <c r="E148" i="39"/>
  <c r="E149" i="39" s="1"/>
  <c r="S159" i="39" s="1"/>
  <c r="L168" i="39" s="1"/>
  <c r="I167" i="39"/>
  <c r="F168" i="39"/>
  <c r="D166" i="39"/>
  <c r="H166" i="39"/>
  <c r="L166" i="39"/>
  <c r="P166" i="39"/>
  <c r="K171" i="39"/>
  <c r="O171" i="39"/>
  <c r="E166" i="39"/>
  <c r="I166" i="39"/>
  <c r="I171" i="39" s="1"/>
  <c r="M166" i="39"/>
  <c r="I130" i="39"/>
  <c r="F166" i="39"/>
  <c r="J166" i="39"/>
  <c r="N166" i="39"/>
  <c r="N171" i="39" s="1"/>
  <c r="R166" i="39"/>
  <c r="L171" i="39" l="1"/>
  <c r="Q166" i="39"/>
  <c r="Q171" i="39" s="1"/>
  <c r="F167" i="39"/>
  <c r="F171" i="39" s="1"/>
  <c r="D167" i="39"/>
  <c r="D171" i="39" s="1"/>
  <c r="H167" i="39"/>
  <c r="H171" i="39" s="1"/>
  <c r="G167" i="39"/>
  <c r="G171" i="39" s="1"/>
  <c r="E167" i="39"/>
  <c r="E171" i="39" s="1"/>
  <c r="R165" i="38" l="1"/>
  <c r="R168" i="38" s="1"/>
  <c r="Q165" i="38"/>
  <c r="Q168" i="38" s="1"/>
  <c r="P165" i="38"/>
  <c r="P168" i="38" s="1"/>
  <c r="O165" i="38"/>
  <c r="O168" i="38" s="1"/>
  <c r="N165" i="38"/>
  <c r="N168" i="38" s="1"/>
  <c r="M165" i="38"/>
  <c r="M168" i="38" s="1"/>
  <c r="L165" i="38"/>
  <c r="L168" i="38" s="1"/>
  <c r="K165" i="38"/>
  <c r="K168" i="38" s="1"/>
  <c r="J165" i="38"/>
  <c r="J168" i="38" s="1"/>
  <c r="I165" i="38"/>
  <c r="H165" i="38"/>
  <c r="H168" i="38" s="1"/>
  <c r="G165" i="38"/>
  <c r="G168" i="38" s="1"/>
  <c r="F165" i="38"/>
  <c r="F168" i="38" s="1"/>
  <c r="E165" i="38"/>
  <c r="E168" i="38" s="1"/>
  <c r="D165" i="38"/>
  <c r="D168" i="38" s="1"/>
  <c r="R164" i="38"/>
  <c r="R167" i="38" s="1"/>
  <c r="Q164" i="38"/>
  <c r="Q167" i="38" s="1"/>
  <c r="P164" i="38"/>
  <c r="P167" i="38" s="1"/>
  <c r="O164" i="38"/>
  <c r="O167" i="38" s="1"/>
  <c r="N164" i="38"/>
  <c r="N167" i="38" s="1"/>
  <c r="M164" i="38"/>
  <c r="M167" i="38" s="1"/>
  <c r="L164" i="38"/>
  <c r="L167" i="38" s="1"/>
  <c r="K164" i="38"/>
  <c r="K167" i="38" s="1"/>
  <c r="J164" i="38"/>
  <c r="J167" i="38" s="1"/>
  <c r="I164" i="38"/>
  <c r="I167" i="38" s="1"/>
  <c r="H164" i="38"/>
  <c r="H167" i="38" s="1"/>
  <c r="G164" i="38"/>
  <c r="G167" i="38" s="1"/>
  <c r="F164" i="38"/>
  <c r="E164" i="38"/>
  <c r="E167" i="38" s="1"/>
  <c r="D164" i="38"/>
  <c r="D167" i="38" s="1"/>
  <c r="R163" i="38"/>
  <c r="R171" i="38" s="1"/>
  <c r="Q163" i="38"/>
  <c r="Q171" i="38" s="1"/>
  <c r="P163" i="38"/>
  <c r="P171" i="38" s="1"/>
  <c r="O163" i="38"/>
  <c r="O166" i="38" s="1"/>
  <c r="N163" i="38"/>
  <c r="N171" i="38" s="1"/>
  <c r="M163" i="38"/>
  <c r="M171" i="38" s="1"/>
  <c r="L163" i="38"/>
  <c r="K163" i="38"/>
  <c r="K166" i="38" s="1"/>
  <c r="J163" i="38"/>
  <c r="J171" i="38" s="1"/>
  <c r="I163" i="38"/>
  <c r="H163" i="38"/>
  <c r="G163" i="38"/>
  <c r="G166" i="38" s="1"/>
  <c r="F163" i="38"/>
  <c r="E163" i="38"/>
  <c r="E171" i="38" s="1"/>
  <c r="D163" i="38"/>
  <c r="D171" i="38" s="1"/>
  <c r="G148" i="38"/>
  <c r="G149" i="38" s="1"/>
  <c r="S161" i="38" s="1"/>
  <c r="F148" i="38"/>
  <c r="F149" i="38" s="1"/>
  <c r="S160" i="38" s="1"/>
  <c r="R142" i="38"/>
  <c r="Q142" i="38"/>
  <c r="P142" i="38"/>
  <c r="O142" i="38"/>
  <c r="N142" i="38"/>
  <c r="R141" i="38"/>
  <c r="Q141" i="38"/>
  <c r="P141" i="38"/>
  <c r="O141" i="38"/>
  <c r="N141" i="38"/>
  <c r="R140" i="38"/>
  <c r="Q140" i="38"/>
  <c r="P140" i="38"/>
  <c r="O140" i="38"/>
  <c r="N140" i="38"/>
  <c r="R139" i="38"/>
  <c r="Q139" i="38"/>
  <c r="P139" i="38"/>
  <c r="O139" i="38"/>
  <c r="N139" i="38"/>
  <c r="R138" i="38"/>
  <c r="Q138" i="38"/>
  <c r="P138" i="38"/>
  <c r="O138" i="38"/>
  <c r="N138" i="38"/>
  <c r="R137" i="38"/>
  <c r="Q137" i="38"/>
  <c r="P137" i="38"/>
  <c r="O137" i="38"/>
  <c r="N137" i="38"/>
  <c r="R136" i="38"/>
  <c r="Q136" i="38"/>
  <c r="P136" i="38"/>
  <c r="O136" i="38"/>
  <c r="N136" i="38"/>
  <c r="R135" i="38"/>
  <c r="Q135" i="38"/>
  <c r="P135" i="38"/>
  <c r="O135" i="38"/>
  <c r="N135" i="38"/>
  <c r="R134" i="38"/>
  <c r="Q134" i="38"/>
  <c r="P134" i="38"/>
  <c r="O134" i="38"/>
  <c r="N134" i="38"/>
  <c r="R133" i="38"/>
  <c r="Q133" i="38"/>
  <c r="P133" i="38"/>
  <c r="O133" i="38"/>
  <c r="N133" i="38"/>
  <c r="R132" i="38"/>
  <c r="Q132" i="38"/>
  <c r="P132" i="38"/>
  <c r="O132" i="38"/>
  <c r="N132" i="38"/>
  <c r="R131" i="38"/>
  <c r="Q131" i="38"/>
  <c r="P131" i="38"/>
  <c r="O131" i="38"/>
  <c r="N131" i="38"/>
  <c r="R130" i="38"/>
  <c r="Q130" i="38"/>
  <c r="P130" i="38"/>
  <c r="O130" i="38"/>
  <c r="N130" i="38"/>
  <c r="R129" i="38"/>
  <c r="Q129" i="38"/>
  <c r="P129" i="38"/>
  <c r="O129" i="38"/>
  <c r="N129" i="38"/>
  <c r="R128" i="38"/>
  <c r="Q128" i="38"/>
  <c r="P128" i="38"/>
  <c r="O128" i="38"/>
  <c r="N128" i="38"/>
  <c r="R127" i="38"/>
  <c r="Q127" i="38"/>
  <c r="P127" i="38"/>
  <c r="O127" i="38"/>
  <c r="N127" i="38"/>
  <c r="R126" i="38"/>
  <c r="Q126" i="38"/>
  <c r="P126" i="38"/>
  <c r="O126" i="38"/>
  <c r="N126" i="38"/>
  <c r="R125" i="38"/>
  <c r="Q125" i="38"/>
  <c r="P125" i="38"/>
  <c r="O125" i="38"/>
  <c r="N125" i="38"/>
  <c r="R124" i="38"/>
  <c r="Q124" i="38"/>
  <c r="P124" i="38"/>
  <c r="O124" i="38"/>
  <c r="N124" i="38"/>
  <c r="R123" i="38"/>
  <c r="Q123" i="38"/>
  <c r="P123" i="38"/>
  <c r="O123" i="38"/>
  <c r="N123" i="38"/>
  <c r="R122" i="38"/>
  <c r="Q122" i="38"/>
  <c r="P122" i="38"/>
  <c r="O122" i="38"/>
  <c r="N122" i="38"/>
  <c r="R121" i="38"/>
  <c r="Q121" i="38"/>
  <c r="P121" i="38"/>
  <c r="O121" i="38"/>
  <c r="N121" i="38"/>
  <c r="R120" i="38"/>
  <c r="Q120" i="38"/>
  <c r="P120" i="38"/>
  <c r="O120" i="38"/>
  <c r="N120" i="38"/>
  <c r="R119" i="38"/>
  <c r="Q119" i="38"/>
  <c r="P119" i="38"/>
  <c r="O119" i="38"/>
  <c r="N119" i="38"/>
  <c r="R118" i="38"/>
  <c r="Q118" i="38"/>
  <c r="P118" i="38"/>
  <c r="O118" i="38"/>
  <c r="N118" i="38"/>
  <c r="R117" i="38"/>
  <c r="Q117" i="38"/>
  <c r="P117" i="38"/>
  <c r="O117" i="38"/>
  <c r="N117" i="38"/>
  <c r="R116" i="38"/>
  <c r="Q116" i="38"/>
  <c r="P116" i="38"/>
  <c r="O116" i="38"/>
  <c r="N116" i="38"/>
  <c r="R115" i="38"/>
  <c r="Q115" i="38"/>
  <c r="P115" i="38"/>
  <c r="O115" i="38"/>
  <c r="N115" i="38"/>
  <c r="R114" i="38"/>
  <c r="Q114" i="38"/>
  <c r="P114" i="38"/>
  <c r="O114" i="38"/>
  <c r="N114" i="38"/>
  <c r="R113" i="38"/>
  <c r="Q113" i="38"/>
  <c r="P113" i="38"/>
  <c r="O113" i="38"/>
  <c r="N113" i="38"/>
  <c r="R112" i="38"/>
  <c r="Q112" i="38"/>
  <c r="P112" i="38"/>
  <c r="O112" i="38"/>
  <c r="N112" i="38"/>
  <c r="R111" i="38"/>
  <c r="Q111" i="38"/>
  <c r="P111" i="38"/>
  <c r="O111" i="38"/>
  <c r="N111" i="38"/>
  <c r="R110" i="38"/>
  <c r="Q110" i="38"/>
  <c r="P110" i="38"/>
  <c r="O110" i="38"/>
  <c r="N110" i="38"/>
  <c r="R109" i="38"/>
  <c r="Q109" i="38"/>
  <c r="P109" i="38"/>
  <c r="O109" i="38"/>
  <c r="N109" i="38"/>
  <c r="R108" i="38"/>
  <c r="Q108" i="38"/>
  <c r="P108" i="38"/>
  <c r="O108" i="38"/>
  <c r="N108" i="38"/>
  <c r="R107" i="38"/>
  <c r="Q107" i="38"/>
  <c r="P107" i="38"/>
  <c r="O107" i="38"/>
  <c r="N107" i="38"/>
  <c r="R106" i="38"/>
  <c r="Q106" i="38"/>
  <c r="P106" i="38"/>
  <c r="O106" i="38"/>
  <c r="N106" i="38"/>
  <c r="R105" i="38"/>
  <c r="Q105" i="38"/>
  <c r="P105" i="38"/>
  <c r="O105" i="38"/>
  <c r="N105" i="38"/>
  <c r="R104" i="38"/>
  <c r="Q104" i="38"/>
  <c r="P104" i="38"/>
  <c r="O104" i="38"/>
  <c r="N104" i="38"/>
  <c r="R103" i="38"/>
  <c r="Q103" i="38"/>
  <c r="P103" i="38"/>
  <c r="O103" i="38"/>
  <c r="N103" i="38"/>
  <c r="R102" i="38"/>
  <c r="Q102" i="38"/>
  <c r="P102" i="38"/>
  <c r="O102" i="38"/>
  <c r="N102" i="38"/>
  <c r="R101" i="38"/>
  <c r="Q101" i="38"/>
  <c r="P101" i="38"/>
  <c r="O101" i="38"/>
  <c r="N101" i="38"/>
  <c r="R100" i="38"/>
  <c r="Q100" i="38"/>
  <c r="P100" i="38"/>
  <c r="O100" i="38"/>
  <c r="N100" i="38"/>
  <c r="R99" i="38"/>
  <c r="Q99" i="38"/>
  <c r="P99" i="38"/>
  <c r="O99" i="38"/>
  <c r="N99" i="38"/>
  <c r="R98" i="38"/>
  <c r="Q98" i="38"/>
  <c r="P98" i="38"/>
  <c r="O98" i="38"/>
  <c r="N98" i="38"/>
  <c r="R97" i="38"/>
  <c r="Q97" i="38"/>
  <c r="P97" i="38"/>
  <c r="O97" i="38"/>
  <c r="N97" i="38"/>
  <c r="R96" i="38"/>
  <c r="Q96" i="38"/>
  <c r="P96" i="38"/>
  <c r="O96" i="38"/>
  <c r="N96" i="38"/>
  <c r="R95" i="38"/>
  <c r="Q95" i="38"/>
  <c r="P95" i="38"/>
  <c r="O95" i="38"/>
  <c r="N95" i="38"/>
  <c r="R94" i="38"/>
  <c r="Q94" i="38"/>
  <c r="P94" i="38"/>
  <c r="O94" i="38"/>
  <c r="N94" i="38"/>
  <c r="R93" i="38"/>
  <c r="Q93" i="38"/>
  <c r="P93" i="38"/>
  <c r="O93" i="38"/>
  <c r="N93" i="38"/>
  <c r="R92" i="38"/>
  <c r="Q92" i="38"/>
  <c r="P92" i="38"/>
  <c r="O92" i="38"/>
  <c r="N92" i="38"/>
  <c r="R91" i="38"/>
  <c r="Q91" i="38"/>
  <c r="P91" i="38"/>
  <c r="O91" i="38"/>
  <c r="N91" i="38"/>
  <c r="R90" i="38"/>
  <c r="Q90" i="38"/>
  <c r="P90" i="38"/>
  <c r="O90" i="38"/>
  <c r="N90" i="38"/>
  <c r="R89" i="38"/>
  <c r="Q89" i="38"/>
  <c r="P89" i="38"/>
  <c r="O89" i="38"/>
  <c r="N89" i="38"/>
  <c r="R88" i="38"/>
  <c r="Q88" i="38"/>
  <c r="P88" i="38"/>
  <c r="O88" i="38"/>
  <c r="N88" i="38"/>
  <c r="R87" i="38"/>
  <c r="Q87" i="38"/>
  <c r="P87" i="38"/>
  <c r="O87" i="38"/>
  <c r="N87" i="38"/>
  <c r="R86" i="38"/>
  <c r="Q86" i="38"/>
  <c r="P86" i="38"/>
  <c r="O86" i="38"/>
  <c r="N86" i="38"/>
  <c r="R85" i="38"/>
  <c r="Q85" i="38"/>
  <c r="P85" i="38"/>
  <c r="O85" i="38"/>
  <c r="N85" i="38"/>
  <c r="R84" i="38"/>
  <c r="Q84" i="38"/>
  <c r="P84" i="38"/>
  <c r="O84" i="38"/>
  <c r="N84" i="38"/>
  <c r="R83" i="38"/>
  <c r="Q83" i="38"/>
  <c r="P83" i="38"/>
  <c r="O83" i="38"/>
  <c r="N83" i="38"/>
  <c r="R82" i="38"/>
  <c r="Q82" i="38"/>
  <c r="P82" i="38"/>
  <c r="O82" i="38"/>
  <c r="N82" i="38"/>
  <c r="R81" i="38"/>
  <c r="Q81" i="38"/>
  <c r="P81" i="38"/>
  <c r="O81" i="38"/>
  <c r="N81" i="38"/>
  <c r="R80" i="38"/>
  <c r="Q80" i="38"/>
  <c r="P80" i="38"/>
  <c r="O80" i="38"/>
  <c r="N80" i="38"/>
  <c r="R79" i="38"/>
  <c r="Q79" i="38"/>
  <c r="P79" i="38"/>
  <c r="O79" i="38"/>
  <c r="N79" i="38"/>
  <c r="R78" i="38"/>
  <c r="Q78" i="38"/>
  <c r="P78" i="38"/>
  <c r="O78" i="38"/>
  <c r="N78" i="38"/>
  <c r="R77" i="38"/>
  <c r="Q77" i="38"/>
  <c r="P77" i="38"/>
  <c r="O77" i="38"/>
  <c r="N77" i="38"/>
  <c r="R76" i="38"/>
  <c r="Q76" i="38"/>
  <c r="P76" i="38"/>
  <c r="O76" i="38"/>
  <c r="N76" i="38"/>
  <c r="R75" i="38"/>
  <c r="Q75" i="38"/>
  <c r="P75" i="38"/>
  <c r="O75" i="38"/>
  <c r="N75" i="38"/>
  <c r="R74" i="38"/>
  <c r="Q74" i="38"/>
  <c r="P74" i="38"/>
  <c r="O74" i="38"/>
  <c r="N74" i="38"/>
  <c r="R73" i="38"/>
  <c r="Q73" i="38"/>
  <c r="P73" i="38"/>
  <c r="O73" i="38"/>
  <c r="N73" i="38"/>
  <c r="R72" i="38"/>
  <c r="Q72" i="38"/>
  <c r="P72" i="38"/>
  <c r="O72" i="38"/>
  <c r="N72" i="38"/>
  <c r="R71" i="38"/>
  <c r="Q71" i="38"/>
  <c r="P71" i="38"/>
  <c r="O71" i="38"/>
  <c r="N71" i="38"/>
  <c r="R70" i="38"/>
  <c r="Q70" i="38"/>
  <c r="P70" i="38"/>
  <c r="O70" i="38"/>
  <c r="N70" i="38"/>
  <c r="R69" i="38"/>
  <c r="Q69" i="38"/>
  <c r="P69" i="38"/>
  <c r="O69" i="38"/>
  <c r="N69" i="38"/>
  <c r="R68" i="38"/>
  <c r="Q68" i="38"/>
  <c r="P68" i="38"/>
  <c r="O68" i="38"/>
  <c r="N68" i="38"/>
  <c r="R67" i="38"/>
  <c r="Q67" i="38"/>
  <c r="P67" i="38"/>
  <c r="O67" i="38"/>
  <c r="N67" i="38"/>
  <c r="R66" i="38"/>
  <c r="Q66" i="38"/>
  <c r="P66" i="38"/>
  <c r="O66" i="38"/>
  <c r="N66" i="38"/>
  <c r="R65" i="38"/>
  <c r="Q65" i="38"/>
  <c r="P65" i="38"/>
  <c r="O65" i="38"/>
  <c r="N65" i="38"/>
  <c r="R64" i="38"/>
  <c r="Q64" i="38"/>
  <c r="P64" i="38"/>
  <c r="O64" i="38"/>
  <c r="N64" i="38"/>
  <c r="R63" i="38"/>
  <c r="Q63" i="38"/>
  <c r="P63" i="38"/>
  <c r="O63" i="38"/>
  <c r="N63" i="38"/>
  <c r="R62" i="38"/>
  <c r="Q62" i="38"/>
  <c r="P62" i="38"/>
  <c r="O62" i="38"/>
  <c r="N62" i="38"/>
  <c r="R61" i="38"/>
  <c r="Q61" i="38"/>
  <c r="P61" i="38"/>
  <c r="O61" i="38"/>
  <c r="N61" i="38"/>
  <c r="R60" i="38"/>
  <c r="Q60" i="38"/>
  <c r="P60" i="38"/>
  <c r="O60" i="38"/>
  <c r="N60" i="38"/>
  <c r="R59" i="38"/>
  <c r="Q59" i="38"/>
  <c r="P59" i="38"/>
  <c r="O59" i="38"/>
  <c r="N59" i="38"/>
  <c r="R58" i="38"/>
  <c r="Q58" i="38"/>
  <c r="P58" i="38"/>
  <c r="O58" i="38"/>
  <c r="N58" i="38"/>
  <c r="R57" i="38"/>
  <c r="Q57" i="38"/>
  <c r="P57" i="38"/>
  <c r="O57" i="38"/>
  <c r="N57" i="38"/>
  <c r="R56" i="38"/>
  <c r="Q56" i="38"/>
  <c r="P56" i="38"/>
  <c r="O56" i="38"/>
  <c r="N56" i="38"/>
  <c r="R55" i="38"/>
  <c r="Q55" i="38"/>
  <c r="P55" i="38"/>
  <c r="O55" i="38"/>
  <c r="N55" i="38"/>
  <c r="R54" i="38"/>
  <c r="Q54" i="38"/>
  <c r="P54" i="38"/>
  <c r="O54" i="38"/>
  <c r="N54" i="38"/>
  <c r="R53" i="38"/>
  <c r="Q53" i="38"/>
  <c r="P53" i="38"/>
  <c r="O53" i="38"/>
  <c r="N53" i="38"/>
  <c r="R52" i="38"/>
  <c r="Q52" i="38"/>
  <c r="P52" i="38"/>
  <c r="O52" i="38"/>
  <c r="N52" i="38"/>
  <c r="R51" i="38"/>
  <c r="Q51" i="38"/>
  <c r="P51" i="38"/>
  <c r="O51" i="38"/>
  <c r="N51" i="38"/>
  <c r="R50" i="38"/>
  <c r="Q50" i="38"/>
  <c r="P50" i="38"/>
  <c r="O50" i="38"/>
  <c r="N50" i="38"/>
  <c r="R49" i="38"/>
  <c r="Q49" i="38"/>
  <c r="P49" i="38"/>
  <c r="O49" i="38"/>
  <c r="N49" i="38"/>
  <c r="R48" i="38"/>
  <c r="Q48" i="38"/>
  <c r="P48" i="38"/>
  <c r="O48" i="38"/>
  <c r="N48" i="38"/>
  <c r="R47" i="38"/>
  <c r="Q47" i="38"/>
  <c r="P47" i="38"/>
  <c r="O47" i="38"/>
  <c r="N47" i="38"/>
  <c r="R46" i="38"/>
  <c r="Q46" i="38"/>
  <c r="P46" i="38"/>
  <c r="O46" i="38"/>
  <c r="N46" i="38"/>
  <c r="R45" i="38"/>
  <c r="Q45" i="38"/>
  <c r="P45" i="38"/>
  <c r="O45" i="38"/>
  <c r="N45" i="38"/>
  <c r="R44" i="38"/>
  <c r="Q44" i="38"/>
  <c r="P44" i="38"/>
  <c r="O44" i="38"/>
  <c r="N44" i="38"/>
  <c r="R43" i="38"/>
  <c r="Q43" i="38"/>
  <c r="P43" i="38"/>
  <c r="O43" i="38"/>
  <c r="N43" i="38"/>
  <c r="R42" i="38"/>
  <c r="Q42" i="38"/>
  <c r="P42" i="38"/>
  <c r="O42" i="38"/>
  <c r="N42" i="38"/>
  <c r="R41" i="38"/>
  <c r="Q41" i="38"/>
  <c r="P41" i="38"/>
  <c r="O41" i="38"/>
  <c r="N41" i="38"/>
  <c r="R40" i="38"/>
  <c r="Q40" i="38"/>
  <c r="P40" i="38"/>
  <c r="O40" i="38"/>
  <c r="N40" i="38"/>
  <c r="R39" i="38"/>
  <c r="Q39" i="38"/>
  <c r="P39" i="38"/>
  <c r="O39" i="38"/>
  <c r="N39" i="38"/>
  <c r="R38" i="38"/>
  <c r="Q38" i="38"/>
  <c r="P38" i="38"/>
  <c r="O38" i="38"/>
  <c r="N38" i="38"/>
  <c r="R37" i="38"/>
  <c r="Q37" i="38"/>
  <c r="P37" i="38"/>
  <c r="O37" i="38"/>
  <c r="N37" i="38"/>
  <c r="R36" i="38"/>
  <c r="Q36" i="38"/>
  <c r="P36" i="38"/>
  <c r="O36" i="38"/>
  <c r="N36" i="38"/>
  <c r="R35" i="38"/>
  <c r="Q35" i="38"/>
  <c r="P35" i="38"/>
  <c r="O35" i="38"/>
  <c r="N35" i="38"/>
  <c r="R34" i="38"/>
  <c r="Q34" i="38"/>
  <c r="P34" i="38"/>
  <c r="O34" i="38"/>
  <c r="N34" i="38"/>
  <c r="R33" i="38"/>
  <c r="Q33" i="38"/>
  <c r="P33" i="38"/>
  <c r="O33" i="38"/>
  <c r="N33" i="38"/>
  <c r="R32" i="38"/>
  <c r="Q32" i="38"/>
  <c r="P32" i="38"/>
  <c r="O32" i="38"/>
  <c r="N32" i="38"/>
  <c r="R31" i="38"/>
  <c r="Q31" i="38"/>
  <c r="P31" i="38"/>
  <c r="O31" i="38"/>
  <c r="N31" i="38"/>
  <c r="R30" i="38"/>
  <c r="Q30" i="38"/>
  <c r="P30" i="38"/>
  <c r="O30" i="38"/>
  <c r="N30" i="38"/>
  <c r="R29" i="38"/>
  <c r="Q29" i="38"/>
  <c r="P29" i="38"/>
  <c r="O29" i="38"/>
  <c r="N29" i="38"/>
  <c r="R28" i="38"/>
  <c r="Q28" i="38"/>
  <c r="P28" i="38"/>
  <c r="O28" i="38"/>
  <c r="N28" i="38"/>
  <c r="R27" i="38"/>
  <c r="Q27" i="38"/>
  <c r="P27" i="38"/>
  <c r="O27" i="38"/>
  <c r="N27" i="38"/>
  <c r="R26" i="38"/>
  <c r="Q26" i="38"/>
  <c r="P26" i="38"/>
  <c r="O26" i="38"/>
  <c r="N26" i="38"/>
  <c r="R25" i="38"/>
  <c r="Q25" i="38"/>
  <c r="P25" i="38"/>
  <c r="O25" i="38"/>
  <c r="N25" i="38"/>
  <c r="R24" i="38"/>
  <c r="Q24" i="38"/>
  <c r="P24" i="38"/>
  <c r="O24" i="38"/>
  <c r="N24" i="38"/>
  <c r="R23" i="38"/>
  <c r="Q23" i="38"/>
  <c r="P23" i="38"/>
  <c r="O23" i="38"/>
  <c r="N23" i="38"/>
  <c r="R22" i="38"/>
  <c r="Q22" i="38"/>
  <c r="P22" i="38"/>
  <c r="O22" i="38"/>
  <c r="N22" i="38"/>
  <c r="R21" i="38"/>
  <c r="Q21" i="38"/>
  <c r="P21" i="38"/>
  <c r="O21" i="38"/>
  <c r="N21" i="38"/>
  <c r="R20" i="38"/>
  <c r="Q20" i="38"/>
  <c r="P20" i="38"/>
  <c r="O20" i="38"/>
  <c r="N20" i="38"/>
  <c r="R19" i="38"/>
  <c r="Q19" i="38"/>
  <c r="P19" i="38"/>
  <c r="O19" i="38"/>
  <c r="N19" i="38"/>
  <c r="R18" i="38"/>
  <c r="Q18" i="38"/>
  <c r="P18" i="38"/>
  <c r="O18" i="38"/>
  <c r="N18" i="38"/>
  <c r="R17" i="38"/>
  <c r="H148" i="38" s="1"/>
  <c r="H149" i="38" s="1"/>
  <c r="S162" i="38" s="1"/>
  <c r="Q17" i="38"/>
  <c r="P17" i="38"/>
  <c r="O17" i="38"/>
  <c r="N17" i="38"/>
  <c r="R16" i="38"/>
  <c r="Q16" i="38"/>
  <c r="P16" i="38"/>
  <c r="O16" i="38"/>
  <c r="N16" i="38"/>
  <c r="R15" i="38"/>
  <c r="Q15" i="38"/>
  <c r="P15" i="38"/>
  <c r="O15" i="38"/>
  <c r="N15" i="38"/>
  <c r="R14" i="38"/>
  <c r="Q14" i="38"/>
  <c r="P14" i="38"/>
  <c r="O14" i="38"/>
  <c r="E148" i="38" s="1"/>
  <c r="E149" i="38" s="1"/>
  <c r="S159" i="38" s="1"/>
  <c r="N14" i="38"/>
  <c r="D148" i="38" s="1"/>
  <c r="D149" i="38" s="1"/>
  <c r="S158" i="38" s="1"/>
  <c r="F167" i="38" l="1"/>
  <c r="I168" i="38"/>
  <c r="L171" i="38"/>
  <c r="D166" i="38"/>
  <c r="H166" i="38"/>
  <c r="H171" i="38" s="1"/>
  <c r="L166" i="38"/>
  <c r="P166" i="38"/>
  <c r="G171" i="38"/>
  <c r="K171" i="38"/>
  <c r="O171" i="38"/>
  <c r="E166" i="38"/>
  <c r="I166" i="38"/>
  <c r="I171" i="38" s="1"/>
  <c r="M166" i="38"/>
  <c r="Q166" i="38"/>
  <c r="F166" i="38"/>
  <c r="F171" i="38" s="1"/>
  <c r="J166" i="38"/>
  <c r="N166" i="38"/>
  <c r="R166" i="38"/>
  <c r="R168" i="37" l="1"/>
  <c r="N168" i="37"/>
  <c r="J168" i="37"/>
  <c r="F168" i="37"/>
  <c r="Q167" i="37"/>
  <c r="M167" i="37"/>
  <c r="R165" i="37"/>
  <c r="Q165" i="37"/>
  <c r="Q168" i="37" s="1"/>
  <c r="P165" i="37"/>
  <c r="P168" i="37" s="1"/>
  <c r="O165" i="37"/>
  <c r="O168" i="37" s="1"/>
  <c r="N165" i="37"/>
  <c r="M165" i="37"/>
  <c r="M168" i="37" s="1"/>
  <c r="L165" i="37"/>
  <c r="K165" i="37"/>
  <c r="K168" i="37" s="1"/>
  <c r="J165" i="37"/>
  <c r="I165" i="37"/>
  <c r="I168" i="37" s="1"/>
  <c r="H165" i="37"/>
  <c r="H168" i="37" s="1"/>
  <c r="G165" i="37"/>
  <c r="G168" i="37" s="1"/>
  <c r="F165" i="37"/>
  <c r="E165" i="37"/>
  <c r="E168" i="37" s="1"/>
  <c r="D165" i="37"/>
  <c r="D168" i="37" s="1"/>
  <c r="R164" i="37"/>
  <c r="R167" i="37" s="1"/>
  <c r="Q164" i="37"/>
  <c r="P164" i="37"/>
  <c r="P167" i="37" s="1"/>
  <c r="O164" i="37"/>
  <c r="O167" i="37" s="1"/>
  <c r="N164" i="37"/>
  <c r="N167" i="37" s="1"/>
  <c r="M164" i="37"/>
  <c r="L164" i="37"/>
  <c r="L167" i="37" s="1"/>
  <c r="K164" i="37"/>
  <c r="K167" i="37" s="1"/>
  <c r="J164" i="37"/>
  <c r="J167" i="37" s="1"/>
  <c r="I164" i="37"/>
  <c r="H164" i="37"/>
  <c r="H167" i="37" s="1"/>
  <c r="G164" i="37"/>
  <c r="G167" i="37" s="1"/>
  <c r="F164" i="37"/>
  <c r="E164" i="37"/>
  <c r="D164" i="37"/>
  <c r="D167" i="37" s="1"/>
  <c r="R163" i="37"/>
  <c r="R171" i="37" s="1"/>
  <c r="Q163" i="37"/>
  <c r="Q171" i="37" s="1"/>
  <c r="P163" i="37"/>
  <c r="O163" i="37"/>
  <c r="O166" i="37" s="1"/>
  <c r="N163" i="37"/>
  <c r="N171" i="37" s="1"/>
  <c r="M163" i="37"/>
  <c r="M171" i="37" s="1"/>
  <c r="L163" i="37"/>
  <c r="K163" i="37"/>
  <c r="K166" i="37" s="1"/>
  <c r="J163" i="37"/>
  <c r="J171" i="37" s="1"/>
  <c r="I163" i="37"/>
  <c r="H163" i="37"/>
  <c r="G163" i="37"/>
  <c r="G166" i="37" s="1"/>
  <c r="F163" i="37"/>
  <c r="E163" i="37"/>
  <c r="D163" i="37"/>
  <c r="R142" i="37"/>
  <c r="Q142" i="37"/>
  <c r="P142" i="37"/>
  <c r="O142" i="37"/>
  <c r="N142" i="37"/>
  <c r="R141" i="37"/>
  <c r="Q141" i="37"/>
  <c r="P141" i="37"/>
  <c r="O141" i="37"/>
  <c r="N141" i="37"/>
  <c r="R140" i="37"/>
  <c r="Q140" i="37"/>
  <c r="P140" i="37"/>
  <c r="O140" i="37"/>
  <c r="N140" i="37"/>
  <c r="R139" i="37"/>
  <c r="Q139" i="37"/>
  <c r="P139" i="37"/>
  <c r="O139" i="37"/>
  <c r="N139" i="37"/>
  <c r="R138" i="37"/>
  <c r="Q138" i="37"/>
  <c r="P138" i="37"/>
  <c r="O138" i="37"/>
  <c r="N138" i="37"/>
  <c r="R137" i="37"/>
  <c r="Q137" i="37"/>
  <c r="P137" i="37"/>
  <c r="O137" i="37"/>
  <c r="N137" i="37"/>
  <c r="R136" i="37"/>
  <c r="Q136" i="37"/>
  <c r="P136" i="37"/>
  <c r="O136" i="37"/>
  <c r="N136" i="37"/>
  <c r="R135" i="37"/>
  <c r="Q135" i="37"/>
  <c r="P135" i="37"/>
  <c r="O135" i="37"/>
  <c r="N135" i="37"/>
  <c r="R134" i="37"/>
  <c r="Q134" i="37"/>
  <c r="P134" i="37"/>
  <c r="O134" i="37"/>
  <c r="N134" i="37"/>
  <c r="R133" i="37"/>
  <c r="Q133" i="37"/>
  <c r="P133" i="37"/>
  <c r="O133" i="37"/>
  <c r="N133" i="37"/>
  <c r="R132" i="37"/>
  <c r="Q132" i="37"/>
  <c r="P132" i="37"/>
  <c r="O132" i="37"/>
  <c r="N132" i="37"/>
  <c r="R131" i="37"/>
  <c r="Q131" i="37"/>
  <c r="P131" i="37"/>
  <c r="O131" i="37"/>
  <c r="N131" i="37"/>
  <c r="R130" i="37"/>
  <c r="Q130" i="37"/>
  <c r="P130" i="37"/>
  <c r="O130" i="37"/>
  <c r="N130" i="37"/>
  <c r="R129" i="37"/>
  <c r="Q129" i="37"/>
  <c r="P129" i="37"/>
  <c r="O129" i="37"/>
  <c r="N129" i="37"/>
  <c r="R128" i="37"/>
  <c r="Q128" i="37"/>
  <c r="P128" i="37"/>
  <c r="O128" i="37"/>
  <c r="N128" i="37"/>
  <c r="R127" i="37"/>
  <c r="Q127" i="37"/>
  <c r="P127" i="37"/>
  <c r="O127" i="37"/>
  <c r="N127" i="37"/>
  <c r="R126" i="37"/>
  <c r="Q126" i="37"/>
  <c r="P126" i="37"/>
  <c r="O126" i="37"/>
  <c r="N126" i="37"/>
  <c r="R125" i="37"/>
  <c r="Q125" i="37"/>
  <c r="P125" i="37"/>
  <c r="O125" i="37"/>
  <c r="N125" i="37"/>
  <c r="R124" i="37"/>
  <c r="Q124" i="37"/>
  <c r="P124" i="37"/>
  <c r="O124" i="37"/>
  <c r="N124" i="37"/>
  <c r="R123" i="37"/>
  <c r="Q123" i="37"/>
  <c r="P123" i="37"/>
  <c r="O123" i="37"/>
  <c r="N123" i="37"/>
  <c r="R122" i="37"/>
  <c r="Q122" i="37"/>
  <c r="P122" i="37"/>
  <c r="O122" i="37"/>
  <c r="N122" i="37"/>
  <c r="R121" i="37"/>
  <c r="Q121" i="37"/>
  <c r="P121" i="37"/>
  <c r="O121" i="37"/>
  <c r="N121" i="37"/>
  <c r="R120" i="37"/>
  <c r="Q120" i="37"/>
  <c r="P120" i="37"/>
  <c r="O120" i="37"/>
  <c r="N120" i="37"/>
  <c r="R119" i="37"/>
  <c r="Q119" i="37"/>
  <c r="P119" i="37"/>
  <c r="O119" i="37"/>
  <c r="N119" i="37"/>
  <c r="R118" i="37"/>
  <c r="Q118" i="37"/>
  <c r="P118" i="37"/>
  <c r="O118" i="37"/>
  <c r="N118" i="37"/>
  <c r="R117" i="37"/>
  <c r="Q117" i="37"/>
  <c r="P117" i="37"/>
  <c r="O117" i="37"/>
  <c r="N117" i="37"/>
  <c r="R116" i="37"/>
  <c r="Q116" i="37"/>
  <c r="P116" i="37"/>
  <c r="O116" i="37"/>
  <c r="N116" i="37"/>
  <c r="R115" i="37"/>
  <c r="Q115" i="37"/>
  <c r="P115" i="37"/>
  <c r="O115" i="37"/>
  <c r="N115" i="37"/>
  <c r="R114" i="37"/>
  <c r="Q114" i="37"/>
  <c r="P114" i="37"/>
  <c r="O114" i="37"/>
  <c r="N114" i="37"/>
  <c r="R113" i="37"/>
  <c r="Q113" i="37"/>
  <c r="P113" i="37"/>
  <c r="O113" i="37"/>
  <c r="N113" i="37"/>
  <c r="R112" i="37"/>
  <c r="Q112" i="37"/>
  <c r="P112" i="37"/>
  <c r="O112" i="37"/>
  <c r="N112" i="37"/>
  <c r="R111" i="37"/>
  <c r="Q111" i="37"/>
  <c r="P111" i="37"/>
  <c r="O111" i="37"/>
  <c r="N111" i="37"/>
  <c r="R110" i="37"/>
  <c r="Q110" i="37"/>
  <c r="P110" i="37"/>
  <c r="O110" i="37"/>
  <c r="N110" i="37"/>
  <c r="R109" i="37"/>
  <c r="Q109" i="37"/>
  <c r="P109" i="37"/>
  <c r="O109" i="37"/>
  <c r="N109" i="37"/>
  <c r="R108" i="37"/>
  <c r="Q108" i="37"/>
  <c r="P108" i="37"/>
  <c r="O108" i="37"/>
  <c r="N108" i="37"/>
  <c r="R107" i="37"/>
  <c r="Q107" i="37"/>
  <c r="P107" i="37"/>
  <c r="O107" i="37"/>
  <c r="N107" i="37"/>
  <c r="R106" i="37"/>
  <c r="Q106" i="37"/>
  <c r="P106" i="37"/>
  <c r="O106" i="37"/>
  <c r="N106" i="37"/>
  <c r="R105" i="37"/>
  <c r="Q105" i="37"/>
  <c r="P105" i="37"/>
  <c r="O105" i="37"/>
  <c r="N105" i="37"/>
  <c r="R104" i="37"/>
  <c r="Q104" i="37"/>
  <c r="P104" i="37"/>
  <c r="O104" i="37"/>
  <c r="N104" i="37"/>
  <c r="R103" i="37"/>
  <c r="Q103" i="37"/>
  <c r="P103" i="37"/>
  <c r="O103" i="37"/>
  <c r="N103" i="37"/>
  <c r="R102" i="37"/>
  <c r="Q102" i="37"/>
  <c r="P102" i="37"/>
  <c r="O102" i="37"/>
  <c r="N102" i="37"/>
  <c r="R101" i="37"/>
  <c r="Q101" i="37"/>
  <c r="P101" i="37"/>
  <c r="O101" i="37"/>
  <c r="N101" i="37"/>
  <c r="R100" i="37"/>
  <c r="Q100" i="37"/>
  <c r="P100" i="37"/>
  <c r="O100" i="37"/>
  <c r="N100" i="37"/>
  <c r="R99" i="37"/>
  <c r="Q99" i="37"/>
  <c r="P99" i="37"/>
  <c r="O99" i="37"/>
  <c r="N99" i="37"/>
  <c r="R98" i="37"/>
  <c r="Q98" i="37"/>
  <c r="P98" i="37"/>
  <c r="O98" i="37"/>
  <c r="N98" i="37"/>
  <c r="R97" i="37"/>
  <c r="Q97" i="37"/>
  <c r="P97" i="37"/>
  <c r="O97" i="37"/>
  <c r="N97" i="37"/>
  <c r="R96" i="37"/>
  <c r="Q96" i="37"/>
  <c r="P96" i="37"/>
  <c r="O96" i="37"/>
  <c r="N96" i="37"/>
  <c r="R95" i="37"/>
  <c r="Q95" i="37"/>
  <c r="P95" i="37"/>
  <c r="O95" i="37"/>
  <c r="N95" i="37"/>
  <c r="R94" i="37"/>
  <c r="Q94" i="37"/>
  <c r="P94" i="37"/>
  <c r="O94" i="37"/>
  <c r="N94" i="37"/>
  <c r="R93" i="37"/>
  <c r="Q93" i="37"/>
  <c r="P93" i="37"/>
  <c r="O93" i="37"/>
  <c r="N93" i="37"/>
  <c r="R92" i="37"/>
  <c r="Q92" i="37"/>
  <c r="P92" i="37"/>
  <c r="O92" i="37"/>
  <c r="N92" i="37"/>
  <c r="R91" i="37"/>
  <c r="Q91" i="37"/>
  <c r="P91" i="37"/>
  <c r="O91" i="37"/>
  <c r="N91" i="37"/>
  <c r="R90" i="37"/>
  <c r="Q90" i="37"/>
  <c r="P90" i="37"/>
  <c r="O90" i="37"/>
  <c r="N90" i="37"/>
  <c r="R89" i="37"/>
  <c r="Q89" i="37"/>
  <c r="P89" i="37"/>
  <c r="O89" i="37"/>
  <c r="N89" i="37"/>
  <c r="R88" i="37"/>
  <c r="Q88" i="37"/>
  <c r="P88" i="37"/>
  <c r="O88" i="37"/>
  <c r="N88" i="37"/>
  <c r="R87" i="37"/>
  <c r="Q87" i="37"/>
  <c r="P87" i="37"/>
  <c r="O87" i="37"/>
  <c r="N87" i="37"/>
  <c r="R86" i="37"/>
  <c r="Q86" i="37"/>
  <c r="P86" i="37"/>
  <c r="O86" i="37"/>
  <c r="N86" i="37"/>
  <c r="R85" i="37"/>
  <c r="Q85" i="37"/>
  <c r="P85" i="37"/>
  <c r="O85" i="37"/>
  <c r="N85" i="37"/>
  <c r="R84" i="37"/>
  <c r="Q84" i="37"/>
  <c r="P84" i="37"/>
  <c r="O84" i="37"/>
  <c r="N84" i="37"/>
  <c r="R83" i="37"/>
  <c r="Q83" i="37"/>
  <c r="P83" i="37"/>
  <c r="O83" i="37"/>
  <c r="N83" i="37"/>
  <c r="R82" i="37"/>
  <c r="Q82" i="37"/>
  <c r="P82" i="37"/>
  <c r="O82" i="37"/>
  <c r="N82" i="37"/>
  <c r="R81" i="37"/>
  <c r="Q81" i="37"/>
  <c r="P81" i="37"/>
  <c r="O81" i="37"/>
  <c r="N81" i="37"/>
  <c r="R80" i="37"/>
  <c r="Q80" i="37"/>
  <c r="P80" i="37"/>
  <c r="O80" i="37"/>
  <c r="N80" i="37"/>
  <c r="R79" i="37"/>
  <c r="Q79" i="37"/>
  <c r="P79" i="37"/>
  <c r="O79" i="37"/>
  <c r="N79" i="37"/>
  <c r="R78" i="37"/>
  <c r="Q78" i="37"/>
  <c r="P78" i="37"/>
  <c r="O78" i="37"/>
  <c r="N78" i="37"/>
  <c r="R77" i="37"/>
  <c r="Q77" i="37"/>
  <c r="P77" i="37"/>
  <c r="O77" i="37"/>
  <c r="N77" i="37"/>
  <c r="R76" i="37"/>
  <c r="Q76" i="37"/>
  <c r="P76" i="37"/>
  <c r="O76" i="37"/>
  <c r="N76" i="37"/>
  <c r="R75" i="37"/>
  <c r="Q75" i="37"/>
  <c r="P75" i="37"/>
  <c r="O75" i="37"/>
  <c r="N75" i="37"/>
  <c r="R74" i="37"/>
  <c r="Q74" i="37"/>
  <c r="P74" i="37"/>
  <c r="O74" i="37"/>
  <c r="N74" i="37"/>
  <c r="R73" i="37"/>
  <c r="Q73" i="37"/>
  <c r="P73" i="37"/>
  <c r="O73" i="37"/>
  <c r="N73" i="37"/>
  <c r="R72" i="37"/>
  <c r="Q72" i="37"/>
  <c r="P72" i="37"/>
  <c r="O72" i="37"/>
  <c r="N72" i="37"/>
  <c r="R71" i="37"/>
  <c r="Q71" i="37"/>
  <c r="P71" i="37"/>
  <c r="O71" i="37"/>
  <c r="N71" i="37"/>
  <c r="R70" i="37"/>
  <c r="Q70" i="37"/>
  <c r="P70" i="37"/>
  <c r="O70" i="37"/>
  <c r="N70" i="37"/>
  <c r="R69" i="37"/>
  <c r="Q69" i="37"/>
  <c r="P69" i="37"/>
  <c r="O69" i="37"/>
  <c r="N69" i="37"/>
  <c r="R68" i="37"/>
  <c r="Q68" i="37"/>
  <c r="P68" i="37"/>
  <c r="O68" i="37"/>
  <c r="N68" i="37"/>
  <c r="R67" i="37"/>
  <c r="Q67" i="37"/>
  <c r="P67" i="37"/>
  <c r="O67" i="37"/>
  <c r="N67" i="37"/>
  <c r="R66" i="37"/>
  <c r="Q66" i="37"/>
  <c r="P66" i="37"/>
  <c r="O66" i="37"/>
  <c r="N66" i="37"/>
  <c r="R65" i="37"/>
  <c r="Q65" i="37"/>
  <c r="P65" i="37"/>
  <c r="O65" i="37"/>
  <c r="N65" i="37"/>
  <c r="R64" i="37"/>
  <c r="Q64" i="37"/>
  <c r="P64" i="37"/>
  <c r="O64" i="37"/>
  <c r="N64" i="37"/>
  <c r="R63" i="37"/>
  <c r="Q63" i="37"/>
  <c r="P63" i="37"/>
  <c r="O63" i="37"/>
  <c r="N63" i="37"/>
  <c r="R62" i="37"/>
  <c r="Q62" i="37"/>
  <c r="P62" i="37"/>
  <c r="O62" i="37"/>
  <c r="N62" i="37"/>
  <c r="R61" i="37"/>
  <c r="Q61" i="37"/>
  <c r="P61" i="37"/>
  <c r="O61" i="37"/>
  <c r="N61" i="37"/>
  <c r="R60" i="37"/>
  <c r="Q60" i="37"/>
  <c r="P60" i="37"/>
  <c r="O60" i="37"/>
  <c r="N60" i="37"/>
  <c r="R59" i="37"/>
  <c r="Q59" i="37"/>
  <c r="P59" i="37"/>
  <c r="O59" i="37"/>
  <c r="N59" i="37"/>
  <c r="R58" i="37"/>
  <c r="Q58" i="37"/>
  <c r="P58" i="37"/>
  <c r="O58" i="37"/>
  <c r="N58" i="37"/>
  <c r="R57" i="37"/>
  <c r="Q57" i="37"/>
  <c r="P57" i="37"/>
  <c r="O57" i="37"/>
  <c r="N57" i="37"/>
  <c r="R56" i="37"/>
  <c r="Q56" i="37"/>
  <c r="P56" i="37"/>
  <c r="O56" i="37"/>
  <c r="N56" i="37"/>
  <c r="R55" i="37"/>
  <c r="Q55" i="37"/>
  <c r="P55" i="37"/>
  <c r="O55" i="37"/>
  <c r="N55" i="37"/>
  <c r="R54" i="37"/>
  <c r="Q54" i="37"/>
  <c r="P54" i="37"/>
  <c r="O54" i="37"/>
  <c r="N54" i="37"/>
  <c r="R53" i="37"/>
  <c r="Q53" i="37"/>
  <c r="P53" i="37"/>
  <c r="O53" i="37"/>
  <c r="N53" i="37"/>
  <c r="R52" i="37"/>
  <c r="Q52" i="37"/>
  <c r="P52" i="37"/>
  <c r="O52" i="37"/>
  <c r="N52" i="37"/>
  <c r="R51" i="37"/>
  <c r="Q51" i="37"/>
  <c r="P51" i="37"/>
  <c r="O51" i="37"/>
  <c r="N51" i="37"/>
  <c r="R50" i="37"/>
  <c r="Q50" i="37"/>
  <c r="P50" i="37"/>
  <c r="O50" i="37"/>
  <c r="N50" i="37"/>
  <c r="R49" i="37"/>
  <c r="Q49" i="37"/>
  <c r="P49" i="37"/>
  <c r="O49" i="37"/>
  <c r="N49" i="37"/>
  <c r="R48" i="37"/>
  <c r="Q48" i="37"/>
  <c r="P48" i="37"/>
  <c r="O48" i="37"/>
  <c r="N48" i="37"/>
  <c r="R47" i="37"/>
  <c r="Q47" i="37"/>
  <c r="P47" i="37"/>
  <c r="O47" i="37"/>
  <c r="N47" i="37"/>
  <c r="R46" i="37"/>
  <c r="Q46" i="37"/>
  <c r="P46" i="37"/>
  <c r="O46" i="37"/>
  <c r="N46" i="37"/>
  <c r="R45" i="37"/>
  <c r="Q45" i="37"/>
  <c r="P45" i="37"/>
  <c r="O45" i="37"/>
  <c r="N45" i="37"/>
  <c r="R44" i="37"/>
  <c r="Q44" i="37"/>
  <c r="P44" i="37"/>
  <c r="O44" i="37"/>
  <c r="N44" i="37"/>
  <c r="R43" i="37"/>
  <c r="Q43" i="37"/>
  <c r="P43" i="37"/>
  <c r="O43" i="37"/>
  <c r="N43" i="37"/>
  <c r="R42" i="37"/>
  <c r="Q42" i="37"/>
  <c r="P42" i="37"/>
  <c r="O42" i="37"/>
  <c r="N42" i="37"/>
  <c r="R41" i="37"/>
  <c r="Q41" i="37"/>
  <c r="P41" i="37"/>
  <c r="O41" i="37"/>
  <c r="N41" i="37"/>
  <c r="R40" i="37"/>
  <c r="Q40" i="37"/>
  <c r="P40" i="37"/>
  <c r="O40" i="37"/>
  <c r="N40" i="37"/>
  <c r="R39" i="37"/>
  <c r="Q39" i="37"/>
  <c r="P39" i="37"/>
  <c r="O39" i="37"/>
  <c r="N39" i="37"/>
  <c r="R38" i="37"/>
  <c r="Q38" i="37"/>
  <c r="P38" i="37"/>
  <c r="O38" i="37"/>
  <c r="N38" i="37"/>
  <c r="R37" i="37"/>
  <c r="Q37" i="37"/>
  <c r="P37" i="37"/>
  <c r="O37" i="37"/>
  <c r="N37" i="37"/>
  <c r="R36" i="37"/>
  <c r="Q36" i="37"/>
  <c r="P36" i="37"/>
  <c r="O36" i="37"/>
  <c r="N36" i="37"/>
  <c r="R35" i="37"/>
  <c r="Q35" i="37"/>
  <c r="P35" i="37"/>
  <c r="O35" i="37"/>
  <c r="N35" i="37"/>
  <c r="R34" i="37"/>
  <c r="Q34" i="37"/>
  <c r="P34" i="37"/>
  <c r="O34" i="37"/>
  <c r="N34" i="37"/>
  <c r="R33" i="37"/>
  <c r="Q33" i="37"/>
  <c r="P33" i="37"/>
  <c r="O33" i="37"/>
  <c r="N33" i="37"/>
  <c r="R32" i="37"/>
  <c r="Q32" i="37"/>
  <c r="P32" i="37"/>
  <c r="O32" i="37"/>
  <c r="N32" i="37"/>
  <c r="R31" i="37"/>
  <c r="Q31" i="37"/>
  <c r="P31" i="37"/>
  <c r="O31" i="37"/>
  <c r="N31" i="37"/>
  <c r="R30" i="37"/>
  <c r="Q30" i="37"/>
  <c r="P30" i="37"/>
  <c r="O30" i="37"/>
  <c r="N30" i="37"/>
  <c r="R29" i="37"/>
  <c r="Q29" i="37"/>
  <c r="P29" i="37"/>
  <c r="O29" i="37"/>
  <c r="N29" i="37"/>
  <c r="R28" i="37"/>
  <c r="Q28" i="37"/>
  <c r="P28" i="37"/>
  <c r="O28" i="37"/>
  <c r="N28" i="37"/>
  <c r="R27" i="37"/>
  <c r="Q27" i="37"/>
  <c r="P27" i="37"/>
  <c r="O27" i="37"/>
  <c r="N27" i="37"/>
  <c r="R26" i="37"/>
  <c r="Q26" i="37"/>
  <c r="P26" i="37"/>
  <c r="O26" i="37"/>
  <c r="N26" i="37"/>
  <c r="R25" i="37"/>
  <c r="Q25" i="37"/>
  <c r="P25" i="37"/>
  <c r="O25" i="37"/>
  <c r="N25" i="37"/>
  <c r="R24" i="37"/>
  <c r="Q24" i="37"/>
  <c r="P24" i="37"/>
  <c r="O24" i="37"/>
  <c r="N24" i="37"/>
  <c r="R23" i="37"/>
  <c r="Q23" i="37"/>
  <c r="P23" i="37"/>
  <c r="O23" i="37"/>
  <c r="N23" i="37"/>
  <c r="R22" i="37"/>
  <c r="Q22" i="37"/>
  <c r="P22" i="37"/>
  <c r="O22" i="37"/>
  <c r="N22" i="37"/>
  <c r="R21" i="37"/>
  <c r="Q21" i="37"/>
  <c r="P21" i="37"/>
  <c r="O21" i="37"/>
  <c r="N21" i="37"/>
  <c r="R20" i="37"/>
  <c r="Q20" i="37"/>
  <c r="P20" i="37"/>
  <c r="O20" i="37"/>
  <c r="N20" i="37"/>
  <c r="R19" i="37"/>
  <c r="Q19" i="37"/>
  <c r="P19" i="37"/>
  <c r="O19" i="37"/>
  <c r="N19" i="37"/>
  <c r="R18" i="37"/>
  <c r="Q18" i="37"/>
  <c r="P18" i="37"/>
  <c r="O18" i="37"/>
  <c r="N18" i="37"/>
  <c r="R17" i="37"/>
  <c r="Q17" i="37"/>
  <c r="P17" i="37"/>
  <c r="O17" i="37"/>
  <c r="N17" i="37"/>
  <c r="R16" i="37"/>
  <c r="Q16" i="37"/>
  <c r="P16" i="37"/>
  <c r="O16" i="37"/>
  <c r="N16" i="37"/>
  <c r="R15" i="37"/>
  <c r="H148" i="37" s="1"/>
  <c r="H149" i="37" s="1"/>
  <c r="S162" i="37" s="1"/>
  <c r="Q15" i="37"/>
  <c r="P15" i="37"/>
  <c r="O15" i="37"/>
  <c r="N15" i="37"/>
  <c r="D148" i="37" s="1"/>
  <c r="D149" i="37" s="1"/>
  <c r="S158" i="37" s="1"/>
  <c r="R14" i="37"/>
  <c r="Q14" i="37"/>
  <c r="G148" i="37" s="1"/>
  <c r="G149" i="37" s="1"/>
  <c r="S161" i="37" s="1"/>
  <c r="P14" i="37"/>
  <c r="F148" i="37" s="1"/>
  <c r="F149" i="37" s="1"/>
  <c r="S160" i="37" s="1"/>
  <c r="O14" i="37"/>
  <c r="E148" i="37" s="1"/>
  <c r="E149" i="37" s="1"/>
  <c r="S159" i="37" s="1"/>
  <c r="N14" i="37"/>
  <c r="F167" i="37" l="1"/>
  <c r="I167" i="37"/>
  <c r="E167" i="37"/>
  <c r="P166" i="37"/>
  <c r="L166" i="37"/>
  <c r="H166" i="37"/>
  <c r="H171" i="37" s="1"/>
  <c r="D166" i="37"/>
  <c r="L168" i="37"/>
  <c r="L171" i="37" s="1"/>
  <c r="G171" i="37"/>
  <c r="K171" i="37"/>
  <c r="O171" i="37"/>
  <c r="E166" i="37"/>
  <c r="E171" i="37" s="1"/>
  <c r="I166" i="37"/>
  <c r="I171" i="37" s="1"/>
  <c r="M166" i="37"/>
  <c r="Q166" i="37"/>
  <c r="D171" i="37"/>
  <c r="P171" i="37"/>
  <c r="F166" i="37"/>
  <c r="F171" i="37" s="1"/>
  <c r="J166" i="37"/>
  <c r="N166" i="37"/>
  <c r="R166" i="37"/>
  <c r="R168" i="36" l="1"/>
  <c r="N168" i="36"/>
  <c r="J168" i="36"/>
  <c r="F168" i="36"/>
  <c r="Q167" i="36"/>
  <c r="M167" i="36"/>
  <c r="E167" i="36"/>
  <c r="D166" i="36"/>
  <c r="R165" i="36"/>
  <c r="Q165" i="36"/>
  <c r="Q168" i="36" s="1"/>
  <c r="P165" i="36"/>
  <c r="P168" i="36" s="1"/>
  <c r="O165" i="36"/>
  <c r="O168" i="36" s="1"/>
  <c r="N165" i="36"/>
  <c r="M165" i="36"/>
  <c r="M168" i="36" s="1"/>
  <c r="L165" i="36"/>
  <c r="L168" i="36" s="1"/>
  <c r="K165" i="36"/>
  <c r="K168" i="36" s="1"/>
  <c r="J165" i="36"/>
  <c r="I165" i="36"/>
  <c r="I168" i="36" s="1"/>
  <c r="H165" i="36"/>
  <c r="H168" i="36" s="1"/>
  <c r="G165" i="36"/>
  <c r="G168" i="36" s="1"/>
  <c r="F165" i="36"/>
  <c r="E165" i="36"/>
  <c r="E168" i="36" s="1"/>
  <c r="D165" i="36"/>
  <c r="D168" i="36" s="1"/>
  <c r="R164" i="36"/>
  <c r="R167" i="36" s="1"/>
  <c r="Q164" i="36"/>
  <c r="P164" i="36"/>
  <c r="O164" i="36"/>
  <c r="O167" i="36" s="1"/>
  <c r="N164" i="36"/>
  <c r="N167" i="36" s="1"/>
  <c r="M164" i="36"/>
  <c r="L164" i="36"/>
  <c r="L167" i="36" s="1"/>
  <c r="K164" i="36"/>
  <c r="K167" i="36" s="1"/>
  <c r="J164" i="36"/>
  <c r="J167" i="36" s="1"/>
  <c r="I164" i="36"/>
  <c r="H164" i="36"/>
  <c r="H167" i="36" s="1"/>
  <c r="G164" i="36"/>
  <c r="G167" i="36" s="1"/>
  <c r="F164" i="36"/>
  <c r="E164" i="36"/>
  <c r="D164" i="36"/>
  <c r="D167" i="36" s="1"/>
  <c r="R163" i="36"/>
  <c r="R171" i="36" s="1"/>
  <c r="Q163" i="36"/>
  <c r="Q171" i="36" s="1"/>
  <c r="P163" i="36"/>
  <c r="O163" i="36"/>
  <c r="O166" i="36" s="1"/>
  <c r="N163" i="36"/>
  <c r="N171" i="36" s="1"/>
  <c r="M163" i="36"/>
  <c r="M171" i="36" s="1"/>
  <c r="L163" i="36"/>
  <c r="K163" i="36"/>
  <c r="K166" i="36" s="1"/>
  <c r="J163" i="36"/>
  <c r="J171" i="36" s="1"/>
  <c r="I163" i="36"/>
  <c r="H163" i="36"/>
  <c r="G163" i="36"/>
  <c r="F163" i="36"/>
  <c r="E163" i="36"/>
  <c r="E171" i="36" s="1"/>
  <c r="D163" i="36"/>
  <c r="D171" i="36" s="1"/>
  <c r="G149" i="36"/>
  <c r="S161" i="36" s="1"/>
  <c r="H148" i="36"/>
  <c r="H149" i="36" s="1"/>
  <c r="S162" i="36" s="1"/>
  <c r="G148" i="36"/>
  <c r="P142" i="36"/>
  <c r="O142" i="36"/>
  <c r="N142" i="36"/>
  <c r="P141" i="36"/>
  <c r="O141" i="36"/>
  <c r="N141" i="36"/>
  <c r="P140" i="36"/>
  <c r="O140" i="36"/>
  <c r="N140" i="36"/>
  <c r="P139" i="36"/>
  <c r="O139" i="36"/>
  <c r="N139" i="36"/>
  <c r="P138" i="36"/>
  <c r="O138" i="36"/>
  <c r="N138" i="36"/>
  <c r="P137" i="36"/>
  <c r="O137" i="36"/>
  <c r="N137" i="36"/>
  <c r="P136" i="36"/>
  <c r="O136" i="36"/>
  <c r="N136" i="36"/>
  <c r="P135" i="36"/>
  <c r="O135" i="36"/>
  <c r="N135" i="36"/>
  <c r="P134" i="36"/>
  <c r="O134" i="36"/>
  <c r="N134" i="36"/>
  <c r="P133" i="36"/>
  <c r="O133" i="36"/>
  <c r="N133" i="36"/>
  <c r="P132" i="36"/>
  <c r="O132" i="36"/>
  <c r="N132" i="36"/>
  <c r="P131" i="36"/>
  <c r="O131" i="36"/>
  <c r="N131" i="36"/>
  <c r="P130" i="36"/>
  <c r="O130" i="36"/>
  <c r="N130" i="36"/>
  <c r="P129" i="36"/>
  <c r="O129" i="36"/>
  <c r="N129" i="36"/>
  <c r="P128" i="36"/>
  <c r="O128" i="36"/>
  <c r="N128" i="36"/>
  <c r="P127" i="36"/>
  <c r="O127" i="36"/>
  <c r="N127" i="36"/>
  <c r="P126" i="36"/>
  <c r="O126" i="36"/>
  <c r="N126" i="36"/>
  <c r="P125" i="36"/>
  <c r="O125" i="36"/>
  <c r="N125" i="36"/>
  <c r="P124" i="36"/>
  <c r="O124" i="36"/>
  <c r="N124" i="36"/>
  <c r="P123" i="36"/>
  <c r="O123" i="36"/>
  <c r="N123" i="36"/>
  <c r="P122" i="36"/>
  <c r="O122" i="36"/>
  <c r="N122" i="36"/>
  <c r="P121" i="36"/>
  <c r="O121" i="36"/>
  <c r="N121" i="36"/>
  <c r="P120" i="36"/>
  <c r="O120" i="36"/>
  <c r="N120" i="36"/>
  <c r="P119" i="36"/>
  <c r="O119" i="36"/>
  <c r="N119" i="36"/>
  <c r="P118" i="36"/>
  <c r="O118" i="36"/>
  <c r="N118" i="36"/>
  <c r="P117" i="36"/>
  <c r="O117" i="36"/>
  <c r="N117" i="36"/>
  <c r="P116" i="36"/>
  <c r="O116" i="36"/>
  <c r="N116" i="36"/>
  <c r="P115" i="36"/>
  <c r="O115" i="36"/>
  <c r="N115" i="36"/>
  <c r="P114" i="36"/>
  <c r="O114" i="36"/>
  <c r="N114" i="36"/>
  <c r="P113" i="36"/>
  <c r="O113" i="36"/>
  <c r="N113" i="36"/>
  <c r="P112" i="36"/>
  <c r="O112" i="36"/>
  <c r="N112" i="36"/>
  <c r="P111" i="36"/>
  <c r="O111" i="36"/>
  <c r="N111" i="36"/>
  <c r="P110" i="36"/>
  <c r="O110" i="36"/>
  <c r="N110" i="36"/>
  <c r="P109" i="36"/>
  <c r="O109" i="36"/>
  <c r="N109" i="36"/>
  <c r="P108" i="36"/>
  <c r="O108" i="36"/>
  <c r="N108" i="36"/>
  <c r="P107" i="36"/>
  <c r="O107" i="36"/>
  <c r="N107" i="36"/>
  <c r="P106" i="36"/>
  <c r="O106" i="36"/>
  <c r="N106" i="36"/>
  <c r="P105" i="36"/>
  <c r="O105" i="36"/>
  <c r="N105" i="36"/>
  <c r="P104" i="36"/>
  <c r="O104" i="36"/>
  <c r="N104" i="36"/>
  <c r="P103" i="36"/>
  <c r="O103" i="36"/>
  <c r="N103" i="36"/>
  <c r="P102" i="36"/>
  <c r="O102" i="36"/>
  <c r="N102" i="36"/>
  <c r="P101" i="36"/>
  <c r="O101" i="36"/>
  <c r="N101" i="36"/>
  <c r="P100" i="36"/>
  <c r="O100" i="36"/>
  <c r="N100" i="36"/>
  <c r="P99" i="36"/>
  <c r="O99" i="36"/>
  <c r="N99" i="36"/>
  <c r="P98" i="36"/>
  <c r="O98" i="36"/>
  <c r="N98" i="36"/>
  <c r="P97" i="36"/>
  <c r="O97" i="36"/>
  <c r="N97" i="36"/>
  <c r="P96" i="36"/>
  <c r="O96" i="36"/>
  <c r="N96" i="36"/>
  <c r="P95" i="36"/>
  <c r="O95" i="36"/>
  <c r="N95" i="36"/>
  <c r="P94" i="36"/>
  <c r="O94" i="36"/>
  <c r="N94" i="36"/>
  <c r="P93" i="36"/>
  <c r="O93" i="36"/>
  <c r="N93" i="36"/>
  <c r="P92" i="36"/>
  <c r="O92" i="36"/>
  <c r="N92" i="36"/>
  <c r="P91" i="36"/>
  <c r="O91" i="36"/>
  <c r="N91" i="36"/>
  <c r="P90" i="36"/>
  <c r="O90" i="36"/>
  <c r="N90" i="36"/>
  <c r="P89" i="36"/>
  <c r="O89" i="36"/>
  <c r="N89" i="36"/>
  <c r="P88" i="36"/>
  <c r="O88" i="36"/>
  <c r="N88" i="36"/>
  <c r="P87" i="36"/>
  <c r="O87" i="36"/>
  <c r="N87" i="36"/>
  <c r="P86" i="36"/>
  <c r="O86" i="36"/>
  <c r="N86" i="36"/>
  <c r="P85" i="36"/>
  <c r="O85" i="36"/>
  <c r="N85" i="36"/>
  <c r="P84" i="36"/>
  <c r="O84" i="36"/>
  <c r="N84" i="36"/>
  <c r="P83" i="36"/>
  <c r="O83" i="36"/>
  <c r="N83" i="36"/>
  <c r="P82" i="36"/>
  <c r="O82" i="36"/>
  <c r="N82" i="36"/>
  <c r="P81" i="36"/>
  <c r="O81" i="36"/>
  <c r="N81" i="36"/>
  <c r="P80" i="36"/>
  <c r="O80" i="36"/>
  <c r="N80" i="36"/>
  <c r="P79" i="36"/>
  <c r="O79" i="36"/>
  <c r="N79" i="36"/>
  <c r="P78" i="36"/>
  <c r="O78" i="36"/>
  <c r="N78" i="36"/>
  <c r="P77" i="36"/>
  <c r="O77" i="36"/>
  <c r="N77" i="36"/>
  <c r="P76" i="36"/>
  <c r="O76" i="36"/>
  <c r="N76" i="36"/>
  <c r="P75" i="36"/>
  <c r="O75" i="36"/>
  <c r="N75" i="36"/>
  <c r="P74" i="36"/>
  <c r="O74" i="36"/>
  <c r="N74" i="36"/>
  <c r="P73" i="36"/>
  <c r="O73" i="36"/>
  <c r="N73" i="36"/>
  <c r="P72" i="36"/>
  <c r="O72" i="36"/>
  <c r="N72" i="36"/>
  <c r="P71" i="36"/>
  <c r="O71" i="36"/>
  <c r="N71" i="36"/>
  <c r="P70" i="36"/>
  <c r="O70" i="36"/>
  <c r="N70" i="36"/>
  <c r="P69" i="36"/>
  <c r="O69" i="36"/>
  <c r="N69" i="36"/>
  <c r="P68" i="36"/>
  <c r="O68" i="36"/>
  <c r="N68" i="36"/>
  <c r="P67" i="36"/>
  <c r="O67" i="36"/>
  <c r="N67" i="36"/>
  <c r="P66" i="36"/>
  <c r="O66" i="36"/>
  <c r="N66" i="36"/>
  <c r="P65" i="36"/>
  <c r="O65" i="36"/>
  <c r="N65" i="36"/>
  <c r="P64" i="36"/>
  <c r="O64" i="36"/>
  <c r="N64" i="36"/>
  <c r="P63" i="36"/>
  <c r="O63" i="36"/>
  <c r="N63" i="36"/>
  <c r="P62" i="36"/>
  <c r="O62" i="36"/>
  <c r="N62" i="36"/>
  <c r="P61" i="36"/>
  <c r="O61" i="36"/>
  <c r="N61" i="36"/>
  <c r="P60" i="36"/>
  <c r="O60" i="36"/>
  <c r="N60" i="36"/>
  <c r="P59" i="36"/>
  <c r="O59" i="36"/>
  <c r="N59" i="36"/>
  <c r="P58" i="36"/>
  <c r="O58" i="36"/>
  <c r="N58" i="36"/>
  <c r="P57" i="36"/>
  <c r="O57" i="36"/>
  <c r="N57" i="36"/>
  <c r="P56" i="36"/>
  <c r="O56" i="36"/>
  <c r="N56" i="36"/>
  <c r="P55" i="36"/>
  <c r="O55" i="36"/>
  <c r="N55" i="36"/>
  <c r="P54" i="36"/>
  <c r="O54" i="36"/>
  <c r="N54" i="36"/>
  <c r="P53" i="36"/>
  <c r="O53" i="36"/>
  <c r="N53" i="36"/>
  <c r="P52" i="36"/>
  <c r="O52" i="36"/>
  <c r="N52" i="36"/>
  <c r="P51" i="36"/>
  <c r="O51" i="36"/>
  <c r="N51" i="36"/>
  <c r="P50" i="36"/>
  <c r="O50" i="36"/>
  <c r="N50" i="36"/>
  <c r="P49" i="36"/>
  <c r="O49" i="36"/>
  <c r="N49" i="36"/>
  <c r="P48" i="36"/>
  <c r="O48" i="36"/>
  <c r="N48" i="36"/>
  <c r="P47" i="36"/>
  <c r="O47" i="36"/>
  <c r="N47" i="36"/>
  <c r="P46" i="36"/>
  <c r="O46" i="36"/>
  <c r="N46" i="36"/>
  <c r="P45" i="36"/>
  <c r="O45" i="36"/>
  <c r="N45" i="36"/>
  <c r="P44" i="36"/>
  <c r="O44" i="36"/>
  <c r="N44" i="36"/>
  <c r="P43" i="36"/>
  <c r="O43" i="36"/>
  <c r="N43" i="36"/>
  <c r="P42" i="36"/>
  <c r="O42" i="36"/>
  <c r="N42" i="36"/>
  <c r="P41" i="36"/>
  <c r="O41" i="36"/>
  <c r="N41" i="36"/>
  <c r="P40" i="36"/>
  <c r="O40" i="36"/>
  <c r="N40" i="36"/>
  <c r="P39" i="36"/>
  <c r="O39" i="36"/>
  <c r="N39" i="36"/>
  <c r="P38" i="36"/>
  <c r="O38" i="36"/>
  <c r="N38" i="36"/>
  <c r="P37" i="36"/>
  <c r="O37" i="36"/>
  <c r="N37" i="36"/>
  <c r="P36" i="36"/>
  <c r="O36" i="36"/>
  <c r="N36" i="36"/>
  <c r="P35" i="36"/>
  <c r="O35" i="36"/>
  <c r="N35" i="36"/>
  <c r="P34" i="36"/>
  <c r="O34" i="36"/>
  <c r="N34" i="36"/>
  <c r="P33" i="36"/>
  <c r="O33" i="36"/>
  <c r="N33" i="36"/>
  <c r="P32" i="36"/>
  <c r="O32" i="36"/>
  <c r="N32" i="36"/>
  <c r="P31" i="36"/>
  <c r="O31" i="36"/>
  <c r="N31" i="36"/>
  <c r="P30" i="36"/>
  <c r="O30" i="36"/>
  <c r="N30" i="36"/>
  <c r="P29" i="36"/>
  <c r="O29" i="36"/>
  <c r="N29" i="36"/>
  <c r="P28" i="36"/>
  <c r="O28" i="36"/>
  <c r="N28" i="36"/>
  <c r="P27" i="36"/>
  <c r="O27" i="36"/>
  <c r="N27" i="36"/>
  <c r="P26" i="36"/>
  <c r="O26" i="36"/>
  <c r="N26" i="36"/>
  <c r="P25" i="36"/>
  <c r="O25" i="36"/>
  <c r="N25" i="36"/>
  <c r="P24" i="36"/>
  <c r="O24" i="36"/>
  <c r="N24" i="36"/>
  <c r="P23" i="36"/>
  <c r="O23" i="36"/>
  <c r="N23" i="36"/>
  <c r="P22" i="36"/>
  <c r="O22" i="36"/>
  <c r="N22" i="36"/>
  <c r="P21" i="36"/>
  <c r="O21" i="36"/>
  <c r="N21" i="36"/>
  <c r="P20" i="36"/>
  <c r="O20" i="36"/>
  <c r="N20" i="36"/>
  <c r="P19" i="36"/>
  <c r="O19" i="36"/>
  <c r="N19" i="36"/>
  <c r="P18" i="36"/>
  <c r="O18" i="36"/>
  <c r="N18" i="36"/>
  <c r="P17" i="36"/>
  <c r="O17" i="36"/>
  <c r="N17" i="36"/>
  <c r="P16" i="36"/>
  <c r="O16" i="36"/>
  <c r="N16" i="36"/>
  <c r="P15" i="36"/>
  <c r="O15" i="36"/>
  <c r="N15" i="36"/>
  <c r="D148" i="36" s="1"/>
  <c r="D149" i="36" s="1"/>
  <c r="S158" i="36" s="1"/>
  <c r="P14" i="36"/>
  <c r="F148" i="36" s="1"/>
  <c r="F149" i="36" s="1"/>
  <c r="S160" i="36" s="1"/>
  <c r="P166" i="36" s="1"/>
  <c r="O14" i="36"/>
  <c r="E148" i="36" s="1"/>
  <c r="E149" i="36" s="1"/>
  <c r="S159" i="36" s="1"/>
  <c r="N14" i="36"/>
  <c r="L166" i="36" l="1"/>
  <c r="I167" i="36"/>
  <c r="H166" i="36"/>
  <c r="H171" i="36" s="1"/>
  <c r="F167" i="36"/>
  <c r="G166" i="36"/>
  <c r="P167" i="36"/>
  <c r="P171" i="36" s="1"/>
  <c r="L171" i="36"/>
  <c r="G171" i="36"/>
  <c r="K171" i="36"/>
  <c r="O171" i="36"/>
  <c r="E166" i="36"/>
  <c r="I166" i="36"/>
  <c r="I171" i="36" s="1"/>
  <c r="M166" i="36"/>
  <c r="Q166" i="36"/>
  <c r="F166" i="36"/>
  <c r="F171" i="36" s="1"/>
  <c r="J166" i="36"/>
  <c r="N166" i="36"/>
  <c r="R166" i="36"/>
  <c r="R168" i="35" l="1"/>
  <c r="N168" i="35"/>
  <c r="J168" i="35"/>
  <c r="F168" i="35"/>
  <c r="Q167" i="35"/>
  <c r="M167" i="35"/>
  <c r="E167" i="35"/>
  <c r="P166" i="35"/>
  <c r="L166" i="35"/>
  <c r="H166" i="35"/>
  <c r="D166" i="35"/>
  <c r="R165" i="35"/>
  <c r="Q165" i="35"/>
  <c r="Q168" i="35" s="1"/>
  <c r="P165" i="35"/>
  <c r="P168" i="35" s="1"/>
  <c r="O165" i="35"/>
  <c r="O168" i="35" s="1"/>
  <c r="N165" i="35"/>
  <c r="M165" i="35"/>
  <c r="M168" i="35" s="1"/>
  <c r="L165" i="35"/>
  <c r="L168" i="35" s="1"/>
  <c r="K165" i="35"/>
  <c r="K171" i="35" s="1"/>
  <c r="J165" i="35"/>
  <c r="I165" i="35"/>
  <c r="I168" i="35" s="1"/>
  <c r="H165" i="35"/>
  <c r="H168" i="35" s="1"/>
  <c r="G165" i="35"/>
  <c r="F165" i="35"/>
  <c r="E165" i="35"/>
  <c r="E168" i="35" s="1"/>
  <c r="D165" i="35"/>
  <c r="D168" i="35" s="1"/>
  <c r="R164" i="35"/>
  <c r="R167" i="35" s="1"/>
  <c r="Q164" i="35"/>
  <c r="P164" i="35"/>
  <c r="P167" i="35" s="1"/>
  <c r="O164" i="35"/>
  <c r="O167" i="35" s="1"/>
  <c r="N164" i="35"/>
  <c r="N167" i="35" s="1"/>
  <c r="M164" i="35"/>
  <c r="L164" i="35"/>
  <c r="L167" i="35" s="1"/>
  <c r="K164" i="35"/>
  <c r="K167" i="35" s="1"/>
  <c r="J164" i="35"/>
  <c r="J167" i="35" s="1"/>
  <c r="I164" i="35"/>
  <c r="H164" i="35"/>
  <c r="H167" i="35" s="1"/>
  <c r="G164" i="35"/>
  <c r="F164" i="35"/>
  <c r="F167" i="35" s="1"/>
  <c r="E164" i="35"/>
  <c r="D164" i="35"/>
  <c r="D167" i="35" s="1"/>
  <c r="R163" i="35"/>
  <c r="R171" i="35" s="1"/>
  <c r="Q163" i="35"/>
  <c r="Q171" i="35" s="1"/>
  <c r="P163" i="35"/>
  <c r="P171" i="35" s="1"/>
  <c r="O163" i="35"/>
  <c r="O166" i="35" s="1"/>
  <c r="N163" i="35"/>
  <c r="N171" i="35" s="1"/>
  <c r="M163" i="35"/>
  <c r="M171" i="35" s="1"/>
  <c r="L163" i="35"/>
  <c r="L171" i="35" s="1"/>
  <c r="K163" i="35"/>
  <c r="K166" i="35" s="1"/>
  <c r="J163" i="35"/>
  <c r="J171" i="35" s="1"/>
  <c r="I163" i="35"/>
  <c r="H163" i="35"/>
  <c r="H171" i="35" s="1"/>
  <c r="G163" i="35"/>
  <c r="G166" i="35" s="1"/>
  <c r="F163" i="35"/>
  <c r="E163" i="35"/>
  <c r="E171" i="35" s="1"/>
  <c r="D163" i="35"/>
  <c r="D171" i="35" s="1"/>
  <c r="R142" i="35"/>
  <c r="Q142" i="35"/>
  <c r="P142" i="35"/>
  <c r="O142" i="35"/>
  <c r="N142" i="35"/>
  <c r="R141" i="35"/>
  <c r="Q141" i="35"/>
  <c r="P141" i="35"/>
  <c r="O141" i="35"/>
  <c r="N141" i="35"/>
  <c r="R140" i="35"/>
  <c r="Q140" i="35"/>
  <c r="P140" i="35"/>
  <c r="O140" i="35"/>
  <c r="N140" i="35"/>
  <c r="R139" i="35"/>
  <c r="Q139" i="35"/>
  <c r="P139" i="35"/>
  <c r="O139" i="35"/>
  <c r="N139" i="35"/>
  <c r="R138" i="35"/>
  <c r="Q138" i="35"/>
  <c r="P138" i="35"/>
  <c r="O138" i="35"/>
  <c r="N138" i="35"/>
  <c r="R137" i="35"/>
  <c r="Q137" i="35"/>
  <c r="P137" i="35"/>
  <c r="O137" i="35"/>
  <c r="N137" i="35"/>
  <c r="R136" i="35"/>
  <c r="Q136" i="35"/>
  <c r="P136" i="35"/>
  <c r="O136" i="35"/>
  <c r="N136" i="35"/>
  <c r="R135" i="35"/>
  <c r="Q135" i="35"/>
  <c r="P135" i="35"/>
  <c r="O135" i="35"/>
  <c r="N135" i="35"/>
  <c r="R134" i="35"/>
  <c r="Q134" i="35"/>
  <c r="P134" i="35"/>
  <c r="O134" i="35"/>
  <c r="N134" i="35"/>
  <c r="R133" i="35"/>
  <c r="Q133" i="35"/>
  <c r="P133" i="35"/>
  <c r="O133" i="35"/>
  <c r="N133" i="35"/>
  <c r="R132" i="35"/>
  <c r="Q132" i="35"/>
  <c r="P132" i="35"/>
  <c r="O132" i="35"/>
  <c r="N132" i="35"/>
  <c r="R131" i="35"/>
  <c r="Q131" i="35"/>
  <c r="P131" i="35"/>
  <c r="O131" i="35"/>
  <c r="N131" i="35"/>
  <c r="R130" i="35"/>
  <c r="Q130" i="35"/>
  <c r="P130" i="35"/>
  <c r="O130" i="35"/>
  <c r="N130" i="35"/>
  <c r="R129" i="35"/>
  <c r="Q129" i="35"/>
  <c r="P129" i="35"/>
  <c r="O129" i="35"/>
  <c r="N129" i="35"/>
  <c r="R128" i="35"/>
  <c r="Q128" i="35"/>
  <c r="P128" i="35"/>
  <c r="O128" i="35"/>
  <c r="N128" i="35"/>
  <c r="R127" i="35"/>
  <c r="Q127" i="35"/>
  <c r="P127" i="35"/>
  <c r="O127" i="35"/>
  <c r="N127" i="35"/>
  <c r="R126" i="35"/>
  <c r="Q126" i="35"/>
  <c r="P126" i="35"/>
  <c r="O126" i="35"/>
  <c r="N126" i="35"/>
  <c r="R125" i="35"/>
  <c r="Q125" i="35"/>
  <c r="P125" i="35"/>
  <c r="O125" i="35"/>
  <c r="N125" i="35"/>
  <c r="R124" i="35"/>
  <c r="Q124" i="35"/>
  <c r="P124" i="35"/>
  <c r="O124" i="35"/>
  <c r="N124" i="35"/>
  <c r="R123" i="35"/>
  <c r="Q123" i="35"/>
  <c r="P123" i="35"/>
  <c r="O123" i="35"/>
  <c r="N123" i="35"/>
  <c r="R122" i="35"/>
  <c r="Q122" i="35"/>
  <c r="P122" i="35"/>
  <c r="O122" i="35"/>
  <c r="N122" i="35"/>
  <c r="R121" i="35"/>
  <c r="Q121" i="35"/>
  <c r="P121" i="35"/>
  <c r="O121" i="35"/>
  <c r="N121" i="35"/>
  <c r="R120" i="35"/>
  <c r="Q120" i="35"/>
  <c r="P120" i="35"/>
  <c r="O120" i="35"/>
  <c r="N120" i="35"/>
  <c r="R119" i="35"/>
  <c r="Q119" i="35"/>
  <c r="P119" i="35"/>
  <c r="O119" i="35"/>
  <c r="N119" i="35"/>
  <c r="R118" i="35"/>
  <c r="Q118" i="35"/>
  <c r="P118" i="35"/>
  <c r="O118" i="35"/>
  <c r="N118" i="35"/>
  <c r="R117" i="35"/>
  <c r="Q117" i="35"/>
  <c r="P117" i="35"/>
  <c r="O117" i="35"/>
  <c r="N117" i="35"/>
  <c r="R116" i="35"/>
  <c r="Q116" i="35"/>
  <c r="P116" i="35"/>
  <c r="O116" i="35"/>
  <c r="N116" i="35"/>
  <c r="R115" i="35"/>
  <c r="Q115" i="35"/>
  <c r="P115" i="35"/>
  <c r="O115" i="35"/>
  <c r="N115" i="35"/>
  <c r="R114" i="35"/>
  <c r="Q114" i="35"/>
  <c r="P114" i="35"/>
  <c r="O114" i="35"/>
  <c r="N114" i="35"/>
  <c r="R113" i="35"/>
  <c r="Q113" i="35"/>
  <c r="P113" i="35"/>
  <c r="O113" i="35"/>
  <c r="N113" i="35"/>
  <c r="R112" i="35"/>
  <c r="Q112" i="35"/>
  <c r="P112" i="35"/>
  <c r="O112" i="35"/>
  <c r="N112" i="35"/>
  <c r="R111" i="35"/>
  <c r="Q111" i="35"/>
  <c r="P111" i="35"/>
  <c r="O111" i="35"/>
  <c r="N111" i="35"/>
  <c r="R110" i="35"/>
  <c r="Q110" i="35"/>
  <c r="P110" i="35"/>
  <c r="O110" i="35"/>
  <c r="N110" i="35"/>
  <c r="R109" i="35"/>
  <c r="Q109" i="35"/>
  <c r="P109" i="35"/>
  <c r="O109" i="35"/>
  <c r="N109" i="35"/>
  <c r="R108" i="35"/>
  <c r="Q108" i="35"/>
  <c r="P108" i="35"/>
  <c r="O108" i="35"/>
  <c r="N108" i="35"/>
  <c r="R107" i="35"/>
  <c r="Q107" i="35"/>
  <c r="P107" i="35"/>
  <c r="O107" i="35"/>
  <c r="N107" i="35"/>
  <c r="R106" i="35"/>
  <c r="Q106" i="35"/>
  <c r="P106" i="35"/>
  <c r="O106" i="35"/>
  <c r="N106" i="35"/>
  <c r="R105" i="35"/>
  <c r="Q105" i="35"/>
  <c r="P105" i="35"/>
  <c r="O105" i="35"/>
  <c r="N105" i="35"/>
  <c r="R104" i="35"/>
  <c r="Q104" i="35"/>
  <c r="P104" i="35"/>
  <c r="O104" i="35"/>
  <c r="N104" i="35"/>
  <c r="R103" i="35"/>
  <c r="Q103" i="35"/>
  <c r="P103" i="35"/>
  <c r="O103" i="35"/>
  <c r="N103" i="35"/>
  <c r="R102" i="35"/>
  <c r="Q102" i="35"/>
  <c r="P102" i="35"/>
  <c r="O102" i="35"/>
  <c r="N102" i="35"/>
  <c r="R101" i="35"/>
  <c r="Q101" i="35"/>
  <c r="P101" i="35"/>
  <c r="O101" i="35"/>
  <c r="N101" i="35"/>
  <c r="R100" i="35"/>
  <c r="Q100" i="35"/>
  <c r="P100" i="35"/>
  <c r="O100" i="35"/>
  <c r="N100" i="35"/>
  <c r="R99" i="35"/>
  <c r="Q99" i="35"/>
  <c r="P99" i="35"/>
  <c r="O99" i="35"/>
  <c r="N99" i="35"/>
  <c r="R98" i="35"/>
  <c r="Q98" i="35"/>
  <c r="P98" i="35"/>
  <c r="O98" i="35"/>
  <c r="N98" i="35"/>
  <c r="R97" i="35"/>
  <c r="Q97" i="35"/>
  <c r="P97" i="35"/>
  <c r="O97" i="35"/>
  <c r="N97" i="35"/>
  <c r="R96" i="35"/>
  <c r="Q96" i="35"/>
  <c r="P96" i="35"/>
  <c r="O96" i="35"/>
  <c r="N96" i="35"/>
  <c r="R95" i="35"/>
  <c r="Q95" i="35"/>
  <c r="P95" i="35"/>
  <c r="O95" i="35"/>
  <c r="N95" i="35"/>
  <c r="R94" i="35"/>
  <c r="Q94" i="35"/>
  <c r="P94" i="35"/>
  <c r="O94" i="35"/>
  <c r="N94" i="35"/>
  <c r="R93" i="35"/>
  <c r="Q93" i="35"/>
  <c r="P93" i="35"/>
  <c r="O93" i="35"/>
  <c r="N93" i="35"/>
  <c r="R92" i="35"/>
  <c r="Q92" i="35"/>
  <c r="P92" i="35"/>
  <c r="O92" i="35"/>
  <c r="N92" i="35"/>
  <c r="R91" i="35"/>
  <c r="Q91" i="35"/>
  <c r="P91" i="35"/>
  <c r="O91" i="35"/>
  <c r="N91" i="35"/>
  <c r="R90" i="35"/>
  <c r="Q90" i="35"/>
  <c r="P90" i="35"/>
  <c r="O90" i="35"/>
  <c r="N90" i="35"/>
  <c r="R89" i="35"/>
  <c r="Q89" i="35"/>
  <c r="P89" i="35"/>
  <c r="O89" i="35"/>
  <c r="N89" i="35"/>
  <c r="R88" i="35"/>
  <c r="Q88" i="35"/>
  <c r="P88" i="35"/>
  <c r="O88" i="35"/>
  <c r="N88" i="35"/>
  <c r="R87" i="35"/>
  <c r="Q87" i="35"/>
  <c r="P87" i="35"/>
  <c r="O87" i="35"/>
  <c r="N87" i="35"/>
  <c r="R86" i="35"/>
  <c r="Q86" i="35"/>
  <c r="P86" i="35"/>
  <c r="O86" i="35"/>
  <c r="N86" i="35"/>
  <c r="R85" i="35"/>
  <c r="Q85" i="35"/>
  <c r="P85" i="35"/>
  <c r="O85" i="35"/>
  <c r="N85" i="35"/>
  <c r="R84" i="35"/>
  <c r="Q84" i="35"/>
  <c r="P84" i="35"/>
  <c r="O84" i="35"/>
  <c r="N84" i="35"/>
  <c r="R83" i="35"/>
  <c r="Q83" i="35"/>
  <c r="P83" i="35"/>
  <c r="O83" i="35"/>
  <c r="N83" i="35"/>
  <c r="R82" i="35"/>
  <c r="Q82" i="35"/>
  <c r="P82" i="35"/>
  <c r="O82" i="35"/>
  <c r="N82" i="35"/>
  <c r="R81" i="35"/>
  <c r="Q81" i="35"/>
  <c r="P81" i="35"/>
  <c r="O81" i="35"/>
  <c r="N81" i="35"/>
  <c r="R80" i="35"/>
  <c r="Q80" i="35"/>
  <c r="P80" i="35"/>
  <c r="O80" i="35"/>
  <c r="N80" i="35"/>
  <c r="R79" i="35"/>
  <c r="Q79" i="35"/>
  <c r="P79" i="35"/>
  <c r="O79" i="35"/>
  <c r="N79" i="35"/>
  <c r="R78" i="35"/>
  <c r="Q78" i="35"/>
  <c r="P78" i="35"/>
  <c r="O78" i="35"/>
  <c r="N78" i="35"/>
  <c r="R77" i="35"/>
  <c r="Q77" i="35"/>
  <c r="P77" i="35"/>
  <c r="O77" i="35"/>
  <c r="N77" i="35"/>
  <c r="R76" i="35"/>
  <c r="Q76" i="35"/>
  <c r="P76" i="35"/>
  <c r="O76" i="35"/>
  <c r="N76" i="35"/>
  <c r="R75" i="35"/>
  <c r="Q75" i="35"/>
  <c r="P75" i="35"/>
  <c r="O75" i="35"/>
  <c r="N75" i="35"/>
  <c r="R74" i="35"/>
  <c r="Q74" i="35"/>
  <c r="P74" i="35"/>
  <c r="O74" i="35"/>
  <c r="N74" i="35"/>
  <c r="R73" i="35"/>
  <c r="Q73" i="35"/>
  <c r="P73" i="35"/>
  <c r="O73" i="35"/>
  <c r="N73" i="35"/>
  <c r="R72" i="35"/>
  <c r="Q72" i="35"/>
  <c r="P72" i="35"/>
  <c r="O72" i="35"/>
  <c r="N72" i="35"/>
  <c r="R71" i="35"/>
  <c r="Q71" i="35"/>
  <c r="P71" i="35"/>
  <c r="O71" i="35"/>
  <c r="N71" i="35"/>
  <c r="R70" i="35"/>
  <c r="Q70" i="35"/>
  <c r="P70" i="35"/>
  <c r="O70" i="35"/>
  <c r="N70" i="35"/>
  <c r="R69" i="35"/>
  <c r="Q69" i="35"/>
  <c r="P69" i="35"/>
  <c r="O69" i="35"/>
  <c r="N69" i="35"/>
  <c r="R68" i="35"/>
  <c r="Q68" i="35"/>
  <c r="P68" i="35"/>
  <c r="O68" i="35"/>
  <c r="N68" i="35"/>
  <c r="R67" i="35"/>
  <c r="Q67" i="35"/>
  <c r="P67" i="35"/>
  <c r="O67" i="35"/>
  <c r="N67" i="35"/>
  <c r="R66" i="35"/>
  <c r="Q66" i="35"/>
  <c r="P66" i="35"/>
  <c r="O66" i="35"/>
  <c r="N66" i="35"/>
  <c r="R65" i="35"/>
  <c r="Q65" i="35"/>
  <c r="P65" i="35"/>
  <c r="O65" i="35"/>
  <c r="N65" i="35"/>
  <c r="R64" i="35"/>
  <c r="Q64" i="35"/>
  <c r="P64" i="35"/>
  <c r="O64" i="35"/>
  <c r="N64" i="35"/>
  <c r="R63" i="35"/>
  <c r="Q63" i="35"/>
  <c r="P63" i="35"/>
  <c r="O63" i="35"/>
  <c r="N63" i="35"/>
  <c r="R62" i="35"/>
  <c r="Q62" i="35"/>
  <c r="P62" i="35"/>
  <c r="O62" i="35"/>
  <c r="N62" i="35"/>
  <c r="R61" i="35"/>
  <c r="Q61" i="35"/>
  <c r="P61" i="35"/>
  <c r="O61" i="35"/>
  <c r="N61" i="35"/>
  <c r="R60" i="35"/>
  <c r="Q60" i="35"/>
  <c r="P60" i="35"/>
  <c r="O60" i="35"/>
  <c r="N60" i="35"/>
  <c r="R59" i="35"/>
  <c r="Q59" i="35"/>
  <c r="P59" i="35"/>
  <c r="O59" i="35"/>
  <c r="N59" i="35"/>
  <c r="R58" i="35"/>
  <c r="Q58" i="35"/>
  <c r="P58" i="35"/>
  <c r="O58" i="35"/>
  <c r="N58" i="35"/>
  <c r="R57" i="35"/>
  <c r="Q57" i="35"/>
  <c r="P57" i="35"/>
  <c r="O57" i="35"/>
  <c r="N57" i="35"/>
  <c r="R56" i="35"/>
  <c r="Q56" i="35"/>
  <c r="P56" i="35"/>
  <c r="O56" i="35"/>
  <c r="N56" i="35"/>
  <c r="R55" i="35"/>
  <c r="Q55" i="35"/>
  <c r="P55" i="35"/>
  <c r="O55" i="35"/>
  <c r="N55" i="35"/>
  <c r="R54" i="35"/>
  <c r="Q54" i="35"/>
  <c r="P54" i="35"/>
  <c r="O54" i="35"/>
  <c r="N54" i="35"/>
  <c r="R53" i="35"/>
  <c r="Q53" i="35"/>
  <c r="P53" i="35"/>
  <c r="O53" i="35"/>
  <c r="N53" i="35"/>
  <c r="R52" i="35"/>
  <c r="Q52" i="35"/>
  <c r="P52" i="35"/>
  <c r="O52" i="35"/>
  <c r="N52" i="35"/>
  <c r="R51" i="35"/>
  <c r="Q51" i="35"/>
  <c r="P51" i="35"/>
  <c r="O51" i="35"/>
  <c r="N51" i="35"/>
  <c r="R50" i="35"/>
  <c r="Q50" i="35"/>
  <c r="P50" i="35"/>
  <c r="O50" i="35"/>
  <c r="N50" i="35"/>
  <c r="R49" i="35"/>
  <c r="Q49" i="35"/>
  <c r="P49" i="35"/>
  <c r="O49" i="35"/>
  <c r="N49" i="35"/>
  <c r="R48" i="35"/>
  <c r="Q48" i="35"/>
  <c r="P48" i="35"/>
  <c r="O48" i="35"/>
  <c r="N48" i="35"/>
  <c r="R47" i="35"/>
  <c r="Q47" i="35"/>
  <c r="P47" i="35"/>
  <c r="O47" i="35"/>
  <c r="N47" i="35"/>
  <c r="R46" i="35"/>
  <c r="Q46" i="35"/>
  <c r="P46" i="35"/>
  <c r="O46" i="35"/>
  <c r="N46" i="35"/>
  <c r="R45" i="35"/>
  <c r="Q45" i="35"/>
  <c r="P45" i="35"/>
  <c r="O45" i="35"/>
  <c r="N45" i="35"/>
  <c r="R44" i="35"/>
  <c r="Q44" i="35"/>
  <c r="P44" i="35"/>
  <c r="O44" i="35"/>
  <c r="N44" i="35"/>
  <c r="R43" i="35"/>
  <c r="Q43" i="35"/>
  <c r="P43" i="35"/>
  <c r="O43" i="35"/>
  <c r="N43" i="35"/>
  <c r="R42" i="35"/>
  <c r="Q42" i="35"/>
  <c r="P42" i="35"/>
  <c r="O42" i="35"/>
  <c r="N42" i="35"/>
  <c r="R41" i="35"/>
  <c r="Q41" i="35"/>
  <c r="P41" i="35"/>
  <c r="O41" i="35"/>
  <c r="N41" i="35"/>
  <c r="R40" i="35"/>
  <c r="Q40" i="35"/>
  <c r="P40" i="35"/>
  <c r="O40" i="35"/>
  <c r="N40" i="35"/>
  <c r="R39" i="35"/>
  <c r="Q39" i="35"/>
  <c r="P39" i="35"/>
  <c r="O39" i="35"/>
  <c r="N39" i="35"/>
  <c r="R38" i="35"/>
  <c r="Q38" i="35"/>
  <c r="P38" i="35"/>
  <c r="O38" i="35"/>
  <c r="N38" i="35"/>
  <c r="R37" i="35"/>
  <c r="Q37" i="35"/>
  <c r="P37" i="35"/>
  <c r="O37" i="35"/>
  <c r="N37" i="35"/>
  <c r="R36" i="35"/>
  <c r="Q36" i="35"/>
  <c r="P36" i="35"/>
  <c r="O36" i="35"/>
  <c r="N36" i="35"/>
  <c r="R35" i="35"/>
  <c r="Q35" i="35"/>
  <c r="P35" i="35"/>
  <c r="O35" i="35"/>
  <c r="N35" i="35"/>
  <c r="R34" i="35"/>
  <c r="Q34" i="35"/>
  <c r="P34" i="35"/>
  <c r="O34" i="35"/>
  <c r="N34" i="35"/>
  <c r="R33" i="35"/>
  <c r="Q33" i="35"/>
  <c r="P33" i="35"/>
  <c r="O33" i="35"/>
  <c r="N33" i="35"/>
  <c r="R32" i="35"/>
  <c r="Q32" i="35"/>
  <c r="P32" i="35"/>
  <c r="O32" i="35"/>
  <c r="N32" i="35"/>
  <c r="R31" i="35"/>
  <c r="Q31" i="35"/>
  <c r="P31" i="35"/>
  <c r="O31" i="35"/>
  <c r="N31" i="35"/>
  <c r="R30" i="35"/>
  <c r="Q30" i="35"/>
  <c r="P30" i="35"/>
  <c r="O30" i="35"/>
  <c r="N30" i="35"/>
  <c r="R29" i="35"/>
  <c r="Q29" i="35"/>
  <c r="P29" i="35"/>
  <c r="O29" i="35"/>
  <c r="N29" i="35"/>
  <c r="R28" i="35"/>
  <c r="Q28" i="35"/>
  <c r="P28" i="35"/>
  <c r="O28" i="35"/>
  <c r="N28" i="35"/>
  <c r="R27" i="35"/>
  <c r="Q27" i="35"/>
  <c r="P27" i="35"/>
  <c r="O27" i="35"/>
  <c r="N27" i="35"/>
  <c r="R26" i="35"/>
  <c r="Q26" i="35"/>
  <c r="P26" i="35"/>
  <c r="O26" i="35"/>
  <c r="N26" i="35"/>
  <c r="R25" i="35"/>
  <c r="Q25" i="35"/>
  <c r="P25" i="35"/>
  <c r="O25" i="35"/>
  <c r="N25" i="35"/>
  <c r="R24" i="35"/>
  <c r="Q24" i="35"/>
  <c r="P24" i="35"/>
  <c r="O24" i="35"/>
  <c r="N24" i="35"/>
  <c r="R23" i="35"/>
  <c r="Q23" i="35"/>
  <c r="P23" i="35"/>
  <c r="O23" i="35"/>
  <c r="N23" i="35"/>
  <c r="R22" i="35"/>
  <c r="Q22" i="35"/>
  <c r="P22" i="35"/>
  <c r="O22" i="35"/>
  <c r="N22" i="35"/>
  <c r="R21" i="35"/>
  <c r="Q21" i="35"/>
  <c r="P21" i="35"/>
  <c r="O21" i="35"/>
  <c r="N21" i="35"/>
  <c r="R20" i="35"/>
  <c r="Q20" i="35"/>
  <c r="P20" i="35"/>
  <c r="O20" i="35"/>
  <c r="N20" i="35"/>
  <c r="R19" i="35"/>
  <c r="Q19" i="35"/>
  <c r="P19" i="35"/>
  <c r="O19" i="35"/>
  <c r="N19" i="35"/>
  <c r="R18" i="35"/>
  <c r="Q18" i="35"/>
  <c r="P18" i="35"/>
  <c r="O18" i="35"/>
  <c r="N18" i="35"/>
  <c r="R17" i="35"/>
  <c r="Q17" i="35"/>
  <c r="P17" i="35"/>
  <c r="O17" i="35"/>
  <c r="N17" i="35"/>
  <c r="R16" i="35"/>
  <c r="Q16" i="35"/>
  <c r="P16" i="35"/>
  <c r="O16" i="35"/>
  <c r="N16" i="35"/>
  <c r="R15" i="35"/>
  <c r="H148" i="35" s="1"/>
  <c r="H149" i="35" s="1"/>
  <c r="S162" i="35" s="1"/>
  <c r="I167" i="35" s="1"/>
  <c r="Q15" i="35"/>
  <c r="P15" i="35"/>
  <c r="O15" i="35"/>
  <c r="N15" i="35"/>
  <c r="D148" i="35" s="1"/>
  <c r="D149" i="35" s="1"/>
  <c r="S158" i="35" s="1"/>
  <c r="R14" i="35"/>
  <c r="Q14" i="35"/>
  <c r="G148" i="35" s="1"/>
  <c r="G149" i="35" s="1"/>
  <c r="S161" i="35" s="1"/>
  <c r="P14" i="35"/>
  <c r="F148" i="35" s="1"/>
  <c r="F149" i="35" s="1"/>
  <c r="S160" i="35" s="1"/>
  <c r="O14" i="35"/>
  <c r="E148" i="35" s="1"/>
  <c r="E149" i="35" s="1"/>
  <c r="S159" i="35" s="1"/>
  <c r="N14" i="35"/>
  <c r="G167" i="35" l="1"/>
  <c r="G171" i="35" s="1"/>
  <c r="O171" i="35"/>
  <c r="E166" i="35"/>
  <c r="I166" i="35"/>
  <c r="I171" i="35" s="1"/>
  <c r="M166" i="35"/>
  <c r="Q166" i="35"/>
  <c r="G168" i="35"/>
  <c r="K168" i="35"/>
  <c r="F166" i="35"/>
  <c r="F171" i="35" s="1"/>
  <c r="J166" i="35"/>
  <c r="N166" i="35"/>
  <c r="R166" i="35"/>
  <c r="R165" i="33" l="1"/>
  <c r="R168" i="33" s="1"/>
  <c r="Q165" i="33"/>
  <c r="Q168" i="33" s="1"/>
  <c r="P165" i="33"/>
  <c r="O165" i="33"/>
  <c r="O168" i="33" s="1"/>
  <c r="N165" i="33"/>
  <c r="N168" i="33" s="1"/>
  <c r="M165" i="33"/>
  <c r="M168" i="33" s="1"/>
  <c r="L165" i="33"/>
  <c r="L168" i="33" s="1"/>
  <c r="K165" i="33"/>
  <c r="K168" i="33" s="1"/>
  <c r="J165" i="33"/>
  <c r="J168" i="33" s="1"/>
  <c r="I165" i="33"/>
  <c r="I168" i="33" s="1"/>
  <c r="H165" i="33"/>
  <c r="H168" i="33" s="1"/>
  <c r="G165" i="33"/>
  <c r="F165" i="33"/>
  <c r="F168" i="33" s="1"/>
  <c r="E165" i="33"/>
  <c r="E168" i="33" s="1"/>
  <c r="D165" i="33"/>
  <c r="D168" i="33" s="1"/>
  <c r="R164" i="33"/>
  <c r="R167" i="33" s="1"/>
  <c r="Q164" i="33"/>
  <c r="Q167" i="33" s="1"/>
  <c r="P164" i="33"/>
  <c r="O164" i="33"/>
  <c r="O167" i="33" s="1"/>
  <c r="N164" i="33"/>
  <c r="N167" i="33" s="1"/>
  <c r="M164" i="33"/>
  <c r="M167" i="33" s="1"/>
  <c r="L164" i="33"/>
  <c r="L167" i="33" s="1"/>
  <c r="K164" i="33"/>
  <c r="K167" i="33" s="1"/>
  <c r="J164" i="33"/>
  <c r="J167" i="33" s="1"/>
  <c r="I164" i="33"/>
  <c r="H164" i="33"/>
  <c r="H167" i="33" s="1"/>
  <c r="G164" i="33"/>
  <c r="F164" i="33"/>
  <c r="E164" i="33"/>
  <c r="D164" i="33"/>
  <c r="D167" i="33" s="1"/>
  <c r="R163" i="33"/>
  <c r="R171" i="33" s="1"/>
  <c r="Q163" i="33"/>
  <c r="Q171" i="33" s="1"/>
  <c r="P163" i="33"/>
  <c r="O163" i="33"/>
  <c r="O166" i="33" s="1"/>
  <c r="N163" i="33"/>
  <c r="N171" i="33" s="1"/>
  <c r="M163" i="33"/>
  <c r="M171" i="33" s="1"/>
  <c r="L163" i="33"/>
  <c r="L171" i="33" s="1"/>
  <c r="K163" i="33"/>
  <c r="K166" i="33" s="1"/>
  <c r="J163" i="33"/>
  <c r="J171" i="33" s="1"/>
  <c r="I163" i="33"/>
  <c r="H163" i="33"/>
  <c r="H171" i="33" s="1"/>
  <c r="G163" i="33"/>
  <c r="G166" i="33" s="1"/>
  <c r="F163" i="33"/>
  <c r="E163" i="33"/>
  <c r="D163" i="33"/>
  <c r="R142" i="33"/>
  <c r="Q142" i="33"/>
  <c r="P142" i="33"/>
  <c r="O142" i="33"/>
  <c r="N142" i="33"/>
  <c r="R141" i="33"/>
  <c r="Q141" i="33"/>
  <c r="P141" i="33"/>
  <c r="O141" i="33"/>
  <c r="N141" i="33"/>
  <c r="R140" i="33"/>
  <c r="Q140" i="33"/>
  <c r="P140" i="33"/>
  <c r="O140" i="33"/>
  <c r="N140" i="33"/>
  <c r="R139" i="33"/>
  <c r="Q139" i="33"/>
  <c r="P139" i="33"/>
  <c r="O139" i="33"/>
  <c r="N139" i="33"/>
  <c r="R138" i="33"/>
  <c r="Q138" i="33"/>
  <c r="P138" i="33"/>
  <c r="O138" i="33"/>
  <c r="N138" i="33"/>
  <c r="R137" i="33"/>
  <c r="Q137" i="33"/>
  <c r="P137" i="33"/>
  <c r="O137" i="33"/>
  <c r="N137" i="33"/>
  <c r="R136" i="33"/>
  <c r="Q136" i="33"/>
  <c r="P136" i="33"/>
  <c r="O136" i="33"/>
  <c r="N136" i="33"/>
  <c r="R135" i="33"/>
  <c r="Q135" i="33"/>
  <c r="P135" i="33"/>
  <c r="O135" i="33"/>
  <c r="N135" i="33"/>
  <c r="R134" i="33"/>
  <c r="Q134" i="33"/>
  <c r="P134" i="33"/>
  <c r="O134" i="33"/>
  <c r="N134" i="33"/>
  <c r="R133" i="33"/>
  <c r="Q133" i="33"/>
  <c r="P133" i="33"/>
  <c r="O133" i="33"/>
  <c r="N133" i="33"/>
  <c r="R132" i="33"/>
  <c r="Q132" i="33"/>
  <c r="P132" i="33"/>
  <c r="O132" i="33"/>
  <c r="N132" i="33"/>
  <c r="R131" i="33"/>
  <c r="Q131" i="33"/>
  <c r="P131" i="33"/>
  <c r="O131" i="33"/>
  <c r="N131" i="33"/>
  <c r="R130" i="33"/>
  <c r="Q130" i="33"/>
  <c r="P130" i="33"/>
  <c r="O130" i="33"/>
  <c r="N130" i="33"/>
  <c r="R129" i="33"/>
  <c r="Q129" i="33"/>
  <c r="P129" i="33"/>
  <c r="O129" i="33"/>
  <c r="N129" i="33"/>
  <c r="R128" i="33"/>
  <c r="Q128" i="33"/>
  <c r="P128" i="33"/>
  <c r="O128" i="33"/>
  <c r="N128" i="33"/>
  <c r="R127" i="33"/>
  <c r="Q127" i="33"/>
  <c r="P127" i="33"/>
  <c r="O127" i="33"/>
  <c r="N127" i="33"/>
  <c r="R126" i="33"/>
  <c r="Q126" i="33"/>
  <c r="P126" i="33"/>
  <c r="O126" i="33"/>
  <c r="N126" i="33"/>
  <c r="R125" i="33"/>
  <c r="Q125" i="33"/>
  <c r="P125" i="33"/>
  <c r="O125" i="33"/>
  <c r="N125" i="33"/>
  <c r="R124" i="33"/>
  <c r="Q124" i="33"/>
  <c r="P124" i="33"/>
  <c r="O124" i="33"/>
  <c r="N124" i="33"/>
  <c r="R123" i="33"/>
  <c r="Q123" i="33"/>
  <c r="P123" i="33"/>
  <c r="O123" i="33"/>
  <c r="N123" i="33"/>
  <c r="R122" i="33"/>
  <c r="Q122" i="33"/>
  <c r="P122" i="33"/>
  <c r="O122" i="33"/>
  <c r="N122" i="33"/>
  <c r="R121" i="33"/>
  <c r="Q121" i="33"/>
  <c r="P121" i="33"/>
  <c r="O121" i="33"/>
  <c r="N121" i="33"/>
  <c r="R120" i="33"/>
  <c r="Q120" i="33"/>
  <c r="P120" i="33"/>
  <c r="O120" i="33"/>
  <c r="N120" i="33"/>
  <c r="R119" i="33"/>
  <c r="Q119" i="33"/>
  <c r="P119" i="33"/>
  <c r="O119" i="33"/>
  <c r="N119" i="33"/>
  <c r="R118" i="33"/>
  <c r="Q118" i="33"/>
  <c r="P118" i="33"/>
  <c r="O118" i="33"/>
  <c r="N118" i="33"/>
  <c r="R117" i="33"/>
  <c r="Q117" i="33"/>
  <c r="P117" i="33"/>
  <c r="O117" i="33"/>
  <c r="N117" i="33"/>
  <c r="R116" i="33"/>
  <c r="Q116" i="33"/>
  <c r="P116" i="33"/>
  <c r="O116" i="33"/>
  <c r="N116" i="33"/>
  <c r="R115" i="33"/>
  <c r="Q115" i="33"/>
  <c r="P115" i="33"/>
  <c r="O115" i="33"/>
  <c r="N115" i="33"/>
  <c r="R114" i="33"/>
  <c r="Q114" i="33"/>
  <c r="P114" i="33"/>
  <c r="O114" i="33"/>
  <c r="N114" i="33"/>
  <c r="R113" i="33"/>
  <c r="Q113" i="33"/>
  <c r="P113" i="33"/>
  <c r="O113" i="33"/>
  <c r="N113" i="33"/>
  <c r="R112" i="33"/>
  <c r="Q112" i="33"/>
  <c r="P112" i="33"/>
  <c r="O112" i="33"/>
  <c r="N112" i="33"/>
  <c r="R111" i="33"/>
  <c r="Q111" i="33"/>
  <c r="P111" i="33"/>
  <c r="O111" i="33"/>
  <c r="N111" i="33"/>
  <c r="R110" i="33"/>
  <c r="Q110" i="33"/>
  <c r="P110" i="33"/>
  <c r="O110" i="33"/>
  <c r="N110" i="33"/>
  <c r="R109" i="33"/>
  <c r="Q109" i="33"/>
  <c r="P109" i="33"/>
  <c r="O109" i="33"/>
  <c r="N109" i="33"/>
  <c r="R108" i="33"/>
  <c r="Q108" i="33"/>
  <c r="P108" i="33"/>
  <c r="O108" i="33"/>
  <c r="N108" i="33"/>
  <c r="R107" i="33"/>
  <c r="Q107" i="33"/>
  <c r="P107" i="33"/>
  <c r="O107" i="33"/>
  <c r="N107" i="33"/>
  <c r="R106" i="33"/>
  <c r="Q106" i="33"/>
  <c r="P106" i="33"/>
  <c r="O106" i="33"/>
  <c r="N106" i="33"/>
  <c r="R105" i="33"/>
  <c r="Q105" i="33"/>
  <c r="P105" i="33"/>
  <c r="O105" i="33"/>
  <c r="N105" i="33"/>
  <c r="R104" i="33"/>
  <c r="Q104" i="33"/>
  <c r="P104" i="33"/>
  <c r="O104" i="33"/>
  <c r="N104" i="33"/>
  <c r="R103" i="33"/>
  <c r="Q103" i="33"/>
  <c r="P103" i="33"/>
  <c r="O103" i="33"/>
  <c r="N103" i="33"/>
  <c r="R102" i="33"/>
  <c r="Q102" i="33"/>
  <c r="P102" i="33"/>
  <c r="O102" i="33"/>
  <c r="N102" i="33"/>
  <c r="R101" i="33"/>
  <c r="Q101" i="33"/>
  <c r="P101" i="33"/>
  <c r="O101" i="33"/>
  <c r="N101" i="33"/>
  <c r="R100" i="33"/>
  <c r="Q100" i="33"/>
  <c r="P100" i="33"/>
  <c r="O100" i="33"/>
  <c r="N100" i="33"/>
  <c r="R99" i="33"/>
  <c r="Q99" i="33"/>
  <c r="P99" i="33"/>
  <c r="O99" i="33"/>
  <c r="N99" i="33"/>
  <c r="R98" i="33"/>
  <c r="Q98" i="33"/>
  <c r="P98" i="33"/>
  <c r="O98" i="33"/>
  <c r="N98" i="33"/>
  <c r="R97" i="33"/>
  <c r="Q97" i="33"/>
  <c r="P97" i="33"/>
  <c r="O97" i="33"/>
  <c r="N97" i="33"/>
  <c r="R96" i="33"/>
  <c r="Q96" i="33"/>
  <c r="P96" i="33"/>
  <c r="O96" i="33"/>
  <c r="N96" i="33"/>
  <c r="R95" i="33"/>
  <c r="Q95" i="33"/>
  <c r="P95" i="33"/>
  <c r="O95" i="33"/>
  <c r="N95" i="33"/>
  <c r="R94" i="33"/>
  <c r="Q94" i="33"/>
  <c r="P94" i="33"/>
  <c r="O94" i="33"/>
  <c r="N94" i="33"/>
  <c r="R93" i="33"/>
  <c r="Q93" i="33"/>
  <c r="P93" i="33"/>
  <c r="O93" i="33"/>
  <c r="N93" i="33"/>
  <c r="R92" i="33"/>
  <c r="Q92" i="33"/>
  <c r="P92" i="33"/>
  <c r="O92" i="33"/>
  <c r="N92" i="33"/>
  <c r="R91" i="33"/>
  <c r="Q91" i="33"/>
  <c r="P91" i="33"/>
  <c r="O91" i="33"/>
  <c r="N91" i="33"/>
  <c r="R90" i="33"/>
  <c r="Q90" i="33"/>
  <c r="P90" i="33"/>
  <c r="O90" i="33"/>
  <c r="N90" i="33"/>
  <c r="R89" i="33"/>
  <c r="Q89" i="33"/>
  <c r="P89" i="33"/>
  <c r="O89" i="33"/>
  <c r="N89" i="33"/>
  <c r="R88" i="33"/>
  <c r="Q88" i="33"/>
  <c r="P88" i="33"/>
  <c r="O88" i="33"/>
  <c r="N88" i="33"/>
  <c r="R87" i="33"/>
  <c r="Q87" i="33"/>
  <c r="P87" i="33"/>
  <c r="O87" i="33"/>
  <c r="N87" i="33"/>
  <c r="R86" i="33"/>
  <c r="Q86" i="33"/>
  <c r="P86" i="33"/>
  <c r="O86" i="33"/>
  <c r="N86" i="33"/>
  <c r="R85" i="33"/>
  <c r="Q85" i="33"/>
  <c r="P85" i="33"/>
  <c r="O85" i="33"/>
  <c r="N85" i="33"/>
  <c r="R84" i="33"/>
  <c r="Q84" i="33"/>
  <c r="P84" i="33"/>
  <c r="O84" i="33"/>
  <c r="N84" i="33"/>
  <c r="R83" i="33"/>
  <c r="Q83" i="33"/>
  <c r="P83" i="33"/>
  <c r="O83" i="33"/>
  <c r="N83" i="33"/>
  <c r="R82" i="33"/>
  <c r="Q82" i="33"/>
  <c r="P82" i="33"/>
  <c r="O82" i="33"/>
  <c r="N82" i="33"/>
  <c r="R81" i="33"/>
  <c r="Q81" i="33"/>
  <c r="P81" i="33"/>
  <c r="O81" i="33"/>
  <c r="N81" i="33"/>
  <c r="R80" i="33"/>
  <c r="Q80" i="33"/>
  <c r="P80" i="33"/>
  <c r="O80" i="33"/>
  <c r="N80" i="33"/>
  <c r="R79" i="33"/>
  <c r="Q79" i="33"/>
  <c r="P79" i="33"/>
  <c r="O79" i="33"/>
  <c r="N79" i="33"/>
  <c r="R78" i="33"/>
  <c r="Q78" i="33"/>
  <c r="P78" i="33"/>
  <c r="O78" i="33"/>
  <c r="N78" i="33"/>
  <c r="R77" i="33"/>
  <c r="Q77" i="33"/>
  <c r="P77" i="33"/>
  <c r="O77" i="33"/>
  <c r="N77" i="33"/>
  <c r="R76" i="33"/>
  <c r="Q76" i="33"/>
  <c r="P76" i="33"/>
  <c r="O76" i="33"/>
  <c r="N76" i="33"/>
  <c r="R75" i="33"/>
  <c r="Q75" i="33"/>
  <c r="P75" i="33"/>
  <c r="O75" i="33"/>
  <c r="N75" i="33"/>
  <c r="R74" i="33"/>
  <c r="Q74" i="33"/>
  <c r="P74" i="33"/>
  <c r="O74" i="33"/>
  <c r="N74" i="33"/>
  <c r="R73" i="33"/>
  <c r="Q73" i="33"/>
  <c r="P73" i="33"/>
  <c r="O73" i="33"/>
  <c r="N73" i="33"/>
  <c r="R72" i="33"/>
  <c r="Q72" i="33"/>
  <c r="P72" i="33"/>
  <c r="O72" i="33"/>
  <c r="N72" i="33"/>
  <c r="R71" i="33"/>
  <c r="Q71" i="33"/>
  <c r="P71" i="33"/>
  <c r="O71" i="33"/>
  <c r="N71" i="33"/>
  <c r="R70" i="33"/>
  <c r="Q70" i="33"/>
  <c r="P70" i="33"/>
  <c r="O70" i="33"/>
  <c r="N70" i="33"/>
  <c r="R69" i="33"/>
  <c r="Q69" i="33"/>
  <c r="P69" i="33"/>
  <c r="O69" i="33"/>
  <c r="N69" i="33"/>
  <c r="R68" i="33"/>
  <c r="Q68" i="33"/>
  <c r="P68" i="33"/>
  <c r="O68" i="33"/>
  <c r="N68" i="33"/>
  <c r="R67" i="33"/>
  <c r="Q67" i="33"/>
  <c r="P67" i="33"/>
  <c r="O67" i="33"/>
  <c r="N67" i="33"/>
  <c r="R66" i="33"/>
  <c r="Q66" i="33"/>
  <c r="P66" i="33"/>
  <c r="O66" i="33"/>
  <c r="N66" i="33"/>
  <c r="R65" i="33"/>
  <c r="Q65" i="33"/>
  <c r="P65" i="33"/>
  <c r="O65" i="33"/>
  <c r="N65" i="33"/>
  <c r="R64" i="33"/>
  <c r="Q64" i="33"/>
  <c r="P64" i="33"/>
  <c r="O64" i="33"/>
  <c r="N64" i="33"/>
  <c r="R63" i="33"/>
  <c r="Q63" i="33"/>
  <c r="P63" i="33"/>
  <c r="O63" i="33"/>
  <c r="N63" i="33"/>
  <c r="R62" i="33"/>
  <c r="Q62" i="33"/>
  <c r="P62" i="33"/>
  <c r="O62" i="33"/>
  <c r="N62" i="33"/>
  <c r="R61" i="33"/>
  <c r="Q61" i="33"/>
  <c r="P61" i="33"/>
  <c r="O61" i="33"/>
  <c r="N61" i="33"/>
  <c r="R60" i="33"/>
  <c r="Q60" i="33"/>
  <c r="P60" i="33"/>
  <c r="O60" i="33"/>
  <c r="N60" i="33"/>
  <c r="R59" i="33"/>
  <c r="Q59" i="33"/>
  <c r="P59" i="33"/>
  <c r="O59" i="33"/>
  <c r="N59" i="33"/>
  <c r="R58" i="33"/>
  <c r="Q58" i="33"/>
  <c r="P58" i="33"/>
  <c r="O58" i="33"/>
  <c r="N58" i="33"/>
  <c r="R57" i="33"/>
  <c r="Q57" i="33"/>
  <c r="P57" i="33"/>
  <c r="O57" i="33"/>
  <c r="N57" i="33"/>
  <c r="R56" i="33"/>
  <c r="Q56" i="33"/>
  <c r="P56" i="33"/>
  <c r="O56" i="33"/>
  <c r="N56" i="33"/>
  <c r="R55" i="33"/>
  <c r="Q55" i="33"/>
  <c r="P55" i="33"/>
  <c r="O55" i="33"/>
  <c r="N55" i="33"/>
  <c r="R54" i="33"/>
  <c r="Q54" i="33"/>
  <c r="P54" i="33"/>
  <c r="O54" i="33"/>
  <c r="N54" i="33"/>
  <c r="R53" i="33"/>
  <c r="Q53" i="33"/>
  <c r="P53" i="33"/>
  <c r="O53" i="33"/>
  <c r="N53" i="33"/>
  <c r="R52" i="33"/>
  <c r="Q52" i="33"/>
  <c r="P52" i="33"/>
  <c r="O52" i="33"/>
  <c r="N52" i="33"/>
  <c r="R51" i="33"/>
  <c r="Q51" i="33"/>
  <c r="P51" i="33"/>
  <c r="O51" i="33"/>
  <c r="N51" i="33"/>
  <c r="R50" i="33"/>
  <c r="Q50" i="33"/>
  <c r="P50" i="33"/>
  <c r="O50" i="33"/>
  <c r="N50" i="33"/>
  <c r="R49" i="33"/>
  <c r="Q49" i="33"/>
  <c r="P49" i="33"/>
  <c r="O49" i="33"/>
  <c r="N49" i="33"/>
  <c r="R48" i="33"/>
  <c r="Q48" i="33"/>
  <c r="P48" i="33"/>
  <c r="O48" i="33"/>
  <c r="N48" i="33"/>
  <c r="R47" i="33"/>
  <c r="Q47" i="33"/>
  <c r="P47" i="33"/>
  <c r="O47" i="33"/>
  <c r="N47" i="33"/>
  <c r="R46" i="33"/>
  <c r="Q46" i="33"/>
  <c r="P46" i="33"/>
  <c r="O46" i="33"/>
  <c r="N46" i="33"/>
  <c r="R45" i="33"/>
  <c r="Q45" i="33"/>
  <c r="P45" i="33"/>
  <c r="O45" i="33"/>
  <c r="N45" i="33"/>
  <c r="R44" i="33"/>
  <c r="Q44" i="33"/>
  <c r="P44" i="33"/>
  <c r="O44" i="33"/>
  <c r="N44" i="33"/>
  <c r="R43" i="33"/>
  <c r="Q43" i="33"/>
  <c r="P43" i="33"/>
  <c r="O43" i="33"/>
  <c r="N43" i="33"/>
  <c r="R42" i="33"/>
  <c r="Q42" i="33"/>
  <c r="P42" i="33"/>
  <c r="O42" i="33"/>
  <c r="N42" i="33"/>
  <c r="R41" i="33"/>
  <c r="Q41" i="33"/>
  <c r="P41" i="33"/>
  <c r="O41" i="33"/>
  <c r="N41" i="33"/>
  <c r="R40" i="33"/>
  <c r="Q40" i="33"/>
  <c r="P40" i="33"/>
  <c r="O40" i="33"/>
  <c r="N40" i="33"/>
  <c r="R39" i="33"/>
  <c r="Q39" i="33"/>
  <c r="P39" i="33"/>
  <c r="O39" i="33"/>
  <c r="N39" i="33"/>
  <c r="R38" i="33"/>
  <c r="Q38" i="33"/>
  <c r="P38" i="33"/>
  <c r="O38" i="33"/>
  <c r="N38" i="33"/>
  <c r="R37" i="33"/>
  <c r="Q37" i="33"/>
  <c r="P37" i="33"/>
  <c r="O37" i="33"/>
  <c r="N37" i="33"/>
  <c r="R36" i="33"/>
  <c r="Q36" i="33"/>
  <c r="P36" i="33"/>
  <c r="O36" i="33"/>
  <c r="N36" i="33"/>
  <c r="R35" i="33"/>
  <c r="Q35" i="33"/>
  <c r="P35" i="33"/>
  <c r="O35" i="33"/>
  <c r="N35" i="33"/>
  <c r="R34" i="33"/>
  <c r="Q34" i="33"/>
  <c r="P34" i="33"/>
  <c r="O34" i="33"/>
  <c r="N34" i="33"/>
  <c r="R33" i="33"/>
  <c r="Q33" i="33"/>
  <c r="P33" i="33"/>
  <c r="O33" i="33"/>
  <c r="N33" i="33"/>
  <c r="R32" i="33"/>
  <c r="Q32" i="33"/>
  <c r="P32" i="33"/>
  <c r="O32" i="33"/>
  <c r="N32" i="33"/>
  <c r="R31" i="33"/>
  <c r="Q31" i="33"/>
  <c r="P31" i="33"/>
  <c r="O31" i="33"/>
  <c r="N31" i="33"/>
  <c r="R30" i="33"/>
  <c r="Q30" i="33"/>
  <c r="P30" i="33"/>
  <c r="O30" i="33"/>
  <c r="N30" i="33"/>
  <c r="R29" i="33"/>
  <c r="Q29" i="33"/>
  <c r="P29" i="33"/>
  <c r="O29" i="33"/>
  <c r="N29" i="33"/>
  <c r="R28" i="33"/>
  <c r="Q28" i="33"/>
  <c r="P28" i="33"/>
  <c r="O28" i="33"/>
  <c r="N28" i="33"/>
  <c r="R27" i="33"/>
  <c r="Q27" i="33"/>
  <c r="P27" i="33"/>
  <c r="O27" i="33"/>
  <c r="N27" i="33"/>
  <c r="R26" i="33"/>
  <c r="Q26" i="33"/>
  <c r="P26" i="33"/>
  <c r="O26" i="33"/>
  <c r="N26" i="33"/>
  <c r="R25" i="33"/>
  <c r="Q25" i="33"/>
  <c r="P25" i="33"/>
  <c r="O25" i="33"/>
  <c r="N25" i="33"/>
  <c r="R24" i="33"/>
  <c r="Q24" i="33"/>
  <c r="P24" i="33"/>
  <c r="O24" i="33"/>
  <c r="N24" i="33"/>
  <c r="R23" i="33"/>
  <c r="Q23" i="33"/>
  <c r="P23" i="33"/>
  <c r="O23" i="33"/>
  <c r="N23" i="33"/>
  <c r="R22" i="33"/>
  <c r="Q22" i="33"/>
  <c r="P22" i="33"/>
  <c r="O22" i="33"/>
  <c r="N22" i="33"/>
  <c r="R21" i="33"/>
  <c r="Q21" i="33"/>
  <c r="P21" i="33"/>
  <c r="O21" i="33"/>
  <c r="N21" i="33"/>
  <c r="R20" i="33"/>
  <c r="Q20" i="33"/>
  <c r="P20" i="33"/>
  <c r="O20" i="33"/>
  <c r="N20" i="33"/>
  <c r="R19" i="33"/>
  <c r="Q19" i="33"/>
  <c r="P19" i="33"/>
  <c r="O19" i="33"/>
  <c r="N19" i="33"/>
  <c r="R18" i="33"/>
  <c r="Q18" i="33"/>
  <c r="P18" i="33"/>
  <c r="O18" i="33"/>
  <c r="N18" i="33"/>
  <c r="R17" i="33"/>
  <c r="Q17" i="33"/>
  <c r="P17" i="33"/>
  <c r="O17" i="33"/>
  <c r="N17" i="33"/>
  <c r="R16" i="33"/>
  <c r="Q16" i="33"/>
  <c r="P16" i="33"/>
  <c r="O16" i="33"/>
  <c r="N16" i="33"/>
  <c r="R15" i="33"/>
  <c r="Q15" i="33"/>
  <c r="P15" i="33"/>
  <c r="O15" i="33"/>
  <c r="N15" i="33"/>
  <c r="R14" i="33"/>
  <c r="H148" i="33" s="1"/>
  <c r="H149" i="33" s="1"/>
  <c r="S162" i="33" s="1"/>
  <c r="Q14" i="33"/>
  <c r="G148" i="33" s="1"/>
  <c r="G149" i="33" s="1"/>
  <c r="S161" i="33" s="1"/>
  <c r="P14" i="33"/>
  <c r="F148" i="33" s="1"/>
  <c r="F149" i="33" s="1"/>
  <c r="S160" i="33" s="1"/>
  <c r="O14" i="33"/>
  <c r="E148" i="33" s="1"/>
  <c r="E149" i="33" s="1"/>
  <c r="S159" i="33" s="1"/>
  <c r="N14" i="33"/>
  <c r="D148" i="33" s="1"/>
  <c r="D149" i="33" s="1"/>
  <c r="S158" i="33" s="1"/>
  <c r="P167" i="33" l="1"/>
  <c r="F167" i="33"/>
  <c r="G168" i="33"/>
  <c r="G167" i="33"/>
  <c r="P168" i="33"/>
  <c r="E167" i="33"/>
  <c r="I167" i="33"/>
  <c r="D166" i="33"/>
  <c r="D171" i="33" s="1"/>
  <c r="H166" i="33"/>
  <c r="L166" i="33"/>
  <c r="P166" i="33"/>
  <c r="P171" i="33" s="1"/>
  <c r="G171" i="33"/>
  <c r="K171" i="33"/>
  <c r="O171" i="33"/>
  <c r="E166" i="33"/>
  <c r="E171" i="33" s="1"/>
  <c r="I166" i="33"/>
  <c r="I171" i="33" s="1"/>
  <c r="M166" i="33"/>
  <c r="Q166" i="33"/>
  <c r="F166" i="33"/>
  <c r="F171" i="33" s="1"/>
  <c r="J166" i="33"/>
  <c r="N166" i="33"/>
  <c r="R166" i="33"/>
  <c r="U161" i="32" l="1"/>
  <c r="U164" i="32" s="1"/>
  <c r="R161" i="32"/>
  <c r="R164" i="32" s="1"/>
  <c r="Q161" i="32"/>
  <c r="Q164" i="32" s="1"/>
  <c r="P161" i="32"/>
  <c r="P164" i="32" s="1"/>
  <c r="O161" i="32"/>
  <c r="O164" i="32" s="1"/>
  <c r="N161" i="32"/>
  <c r="N164" i="32" s="1"/>
  <c r="M161" i="32"/>
  <c r="L161" i="32"/>
  <c r="L164" i="32" s="1"/>
  <c r="K161" i="32"/>
  <c r="K164" i="32" s="1"/>
  <c r="J161" i="32"/>
  <c r="J164" i="32" s="1"/>
  <c r="I161" i="32"/>
  <c r="I164" i="32" s="1"/>
  <c r="H161" i="32"/>
  <c r="H164" i="32" s="1"/>
  <c r="G161" i="32"/>
  <c r="G164" i="32" s="1"/>
  <c r="F161" i="32"/>
  <c r="F164" i="32" s="1"/>
  <c r="E161" i="32"/>
  <c r="E164" i="32" s="1"/>
  <c r="D161" i="32"/>
  <c r="D164" i="32" s="1"/>
  <c r="U160" i="32"/>
  <c r="U163" i="32" s="1"/>
  <c r="R160" i="32"/>
  <c r="R163" i="32" s="1"/>
  <c r="Q160" i="32"/>
  <c r="Q163" i="32" s="1"/>
  <c r="P160" i="32"/>
  <c r="P163" i="32" s="1"/>
  <c r="O160" i="32"/>
  <c r="O163" i="32" s="1"/>
  <c r="N160" i="32"/>
  <c r="N163" i="32" s="1"/>
  <c r="M160" i="32"/>
  <c r="M163" i="32" s="1"/>
  <c r="L160" i="32"/>
  <c r="K160" i="32"/>
  <c r="K163" i="32" s="1"/>
  <c r="J160" i="32"/>
  <c r="J163" i="32" s="1"/>
  <c r="I160" i="32"/>
  <c r="I163" i="32" s="1"/>
  <c r="H160" i="32"/>
  <c r="H163" i="32" s="1"/>
  <c r="G160" i="32"/>
  <c r="F160" i="32"/>
  <c r="E160" i="32"/>
  <c r="E163" i="32" s="1"/>
  <c r="D160" i="32"/>
  <c r="D163" i="32" s="1"/>
  <c r="U159" i="32"/>
  <c r="U167" i="32" s="1"/>
  <c r="R159" i="32"/>
  <c r="R167" i="32" s="1"/>
  <c r="Q159" i="32"/>
  <c r="P159" i="32"/>
  <c r="P167" i="32" s="1"/>
  <c r="O159" i="32"/>
  <c r="O167" i="32" s="1"/>
  <c r="N159" i="32"/>
  <c r="N167" i="32" s="1"/>
  <c r="M159" i="32"/>
  <c r="L159" i="32"/>
  <c r="K159" i="32"/>
  <c r="K167" i="32" s="1"/>
  <c r="J159" i="32"/>
  <c r="J167" i="32" s="1"/>
  <c r="I159" i="32"/>
  <c r="H159" i="32"/>
  <c r="H167" i="32" s="1"/>
  <c r="G159" i="32"/>
  <c r="F159" i="32"/>
  <c r="E159" i="32"/>
  <c r="D159" i="32"/>
  <c r="U137" i="32"/>
  <c r="T137" i="32"/>
  <c r="S137" i="32"/>
  <c r="R137" i="32"/>
  <c r="Q137" i="32"/>
  <c r="P137" i="32"/>
  <c r="U136" i="32"/>
  <c r="T136" i="32"/>
  <c r="S136" i="32"/>
  <c r="R136" i="32"/>
  <c r="Q136" i="32"/>
  <c r="P136" i="32"/>
  <c r="U135" i="32"/>
  <c r="T135" i="32"/>
  <c r="S135" i="32"/>
  <c r="R135" i="32"/>
  <c r="Q135" i="32"/>
  <c r="P135" i="32"/>
  <c r="U134" i="32"/>
  <c r="T134" i="32"/>
  <c r="S134" i="32"/>
  <c r="R134" i="32"/>
  <c r="Q134" i="32"/>
  <c r="P134" i="32"/>
  <c r="U133" i="32"/>
  <c r="T133" i="32"/>
  <c r="S133" i="32"/>
  <c r="R133" i="32"/>
  <c r="Q133" i="32"/>
  <c r="P133" i="32"/>
  <c r="U132" i="32"/>
  <c r="T132" i="32"/>
  <c r="S132" i="32"/>
  <c r="R132" i="32"/>
  <c r="Q132" i="32"/>
  <c r="P132" i="32"/>
  <c r="U131" i="32"/>
  <c r="T131" i="32"/>
  <c r="S131" i="32"/>
  <c r="R131" i="32"/>
  <c r="Q131" i="32"/>
  <c r="P131" i="32"/>
  <c r="U130" i="32"/>
  <c r="T130" i="32"/>
  <c r="S130" i="32"/>
  <c r="R130" i="32"/>
  <c r="Q130" i="32"/>
  <c r="P130" i="32"/>
  <c r="U129" i="32"/>
  <c r="T129" i="32"/>
  <c r="S129" i="32"/>
  <c r="R129" i="32"/>
  <c r="Q129" i="32"/>
  <c r="P129" i="32"/>
  <c r="U128" i="32"/>
  <c r="T128" i="32"/>
  <c r="S128" i="32"/>
  <c r="R128" i="32"/>
  <c r="Q128" i="32"/>
  <c r="P128" i="32"/>
  <c r="U127" i="32"/>
  <c r="T127" i="32"/>
  <c r="S127" i="32"/>
  <c r="R127" i="32"/>
  <c r="Q127" i="32"/>
  <c r="P127" i="32"/>
  <c r="U126" i="32"/>
  <c r="T126" i="32"/>
  <c r="S126" i="32"/>
  <c r="R126" i="32"/>
  <c r="Q126" i="32"/>
  <c r="P126" i="32"/>
  <c r="U125" i="32"/>
  <c r="T125" i="32"/>
  <c r="S125" i="32"/>
  <c r="R125" i="32"/>
  <c r="Q125" i="32"/>
  <c r="P125" i="32"/>
  <c r="U124" i="32"/>
  <c r="T124" i="32"/>
  <c r="S124" i="32"/>
  <c r="R124" i="32"/>
  <c r="Q124" i="32"/>
  <c r="P124" i="32"/>
  <c r="U123" i="32"/>
  <c r="T123" i="32"/>
  <c r="S123" i="32"/>
  <c r="R123" i="32"/>
  <c r="Q123" i="32"/>
  <c r="P123" i="32"/>
  <c r="U122" i="32"/>
  <c r="T122" i="32"/>
  <c r="S122" i="32"/>
  <c r="R122" i="32"/>
  <c r="Q122" i="32"/>
  <c r="P122" i="32"/>
  <c r="U121" i="32"/>
  <c r="T121" i="32"/>
  <c r="S121" i="32"/>
  <c r="R121" i="32"/>
  <c r="Q121" i="32"/>
  <c r="P121" i="32"/>
  <c r="U120" i="32"/>
  <c r="T120" i="32"/>
  <c r="S120" i="32"/>
  <c r="R120" i="32"/>
  <c r="Q120" i="32"/>
  <c r="P120" i="32"/>
  <c r="U119" i="32"/>
  <c r="T119" i="32"/>
  <c r="S119" i="32"/>
  <c r="R119" i="32"/>
  <c r="Q119" i="32"/>
  <c r="P119" i="32"/>
  <c r="U118" i="32"/>
  <c r="T118" i="32"/>
  <c r="S118" i="32"/>
  <c r="R118" i="32"/>
  <c r="Q118" i="32"/>
  <c r="P118" i="32"/>
  <c r="U117" i="32"/>
  <c r="T117" i="32"/>
  <c r="S117" i="32"/>
  <c r="R117" i="32"/>
  <c r="Q117" i="32"/>
  <c r="P117" i="32"/>
  <c r="U116" i="32"/>
  <c r="T116" i="32"/>
  <c r="S116" i="32"/>
  <c r="R116" i="32"/>
  <c r="Q116" i="32"/>
  <c r="P116" i="32"/>
  <c r="U115" i="32"/>
  <c r="T115" i="32"/>
  <c r="S115" i="32"/>
  <c r="R115" i="32"/>
  <c r="Q115" i="32"/>
  <c r="P115" i="32"/>
  <c r="U114" i="32"/>
  <c r="T114" i="32"/>
  <c r="S114" i="32"/>
  <c r="R114" i="32"/>
  <c r="Q114" i="32"/>
  <c r="P114" i="32"/>
  <c r="U113" i="32"/>
  <c r="T113" i="32"/>
  <c r="S113" i="32"/>
  <c r="R113" i="32"/>
  <c r="Q113" i="32"/>
  <c r="P113" i="32"/>
  <c r="U112" i="32"/>
  <c r="T112" i="32"/>
  <c r="S112" i="32"/>
  <c r="R112" i="32"/>
  <c r="Q112" i="32"/>
  <c r="P112" i="32"/>
  <c r="U111" i="32"/>
  <c r="T111" i="32"/>
  <c r="S111" i="32"/>
  <c r="R111" i="32"/>
  <c r="Q111" i="32"/>
  <c r="P111" i="32"/>
  <c r="U110" i="32"/>
  <c r="T110" i="32"/>
  <c r="S110" i="32"/>
  <c r="R110" i="32"/>
  <c r="Q110" i="32"/>
  <c r="P110" i="32"/>
  <c r="U109" i="32"/>
  <c r="T109" i="32"/>
  <c r="S109" i="32"/>
  <c r="R109" i="32"/>
  <c r="Q109" i="32"/>
  <c r="P109" i="32"/>
  <c r="U108" i="32"/>
  <c r="T108" i="32"/>
  <c r="S108" i="32"/>
  <c r="R108" i="32"/>
  <c r="Q108" i="32"/>
  <c r="P108" i="32"/>
  <c r="U107" i="32"/>
  <c r="T107" i="32"/>
  <c r="S107" i="32"/>
  <c r="R107" i="32"/>
  <c r="Q107" i="32"/>
  <c r="P107" i="32"/>
  <c r="U106" i="32"/>
  <c r="T106" i="32"/>
  <c r="S106" i="32"/>
  <c r="R106" i="32"/>
  <c r="Q106" i="32"/>
  <c r="P106" i="32"/>
  <c r="U105" i="32"/>
  <c r="T105" i="32"/>
  <c r="S105" i="32"/>
  <c r="R105" i="32"/>
  <c r="Q105" i="32"/>
  <c r="P105" i="32"/>
  <c r="U104" i="32"/>
  <c r="T104" i="32"/>
  <c r="S104" i="32"/>
  <c r="R104" i="32"/>
  <c r="Q104" i="32"/>
  <c r="P104" i="32"/>
  <c r="U103" i="32"/>
  <c r="T103" i="32"/>
  <c r="S103" i="32"/>
  <c r="R103" i="32"/>
  <c r="Q103" i="32"/>
  <c r="P103" i="32"/>
  <c r="U102" i="32"/>
  <c r="T102" i="32"/>
  <c r="S102" i="32"/>
  <c r="R102" i="32"/>
  <c r="Q102" i="32"/>
  <c r="P102" i="32"/>
  <c r="U101" i="32"/>
  <c r="T101" i="32"/>
  <c r="S101" i="32"/>
  <c r="R101" i="32"/>
  <c r="Q101" i="32"/>
  <c r="P101" i="32"/>
  <c r="U100" i="32"/>
  <c r="T100" i="32"/>
  <c r="S100" i="32"/>
  <c r="R100" i="32"/>
  <c r="Q100" i="32"/>
  <c r="P100" i="32"/>
  <c r="U99" i="32"/>
  <c r="T99" i="32"/>
  <c r="S99" i="32"/>
  <c r="R99" i="32"/>
  <c r="Q99" i="32"/>
  <c r="P99" i="32"/>
  <c r="U98" i="32"/>
  <c r="T98" i="32"/>
  <c r="S98" i="32"/>
  <c r="R98" i="32"/>
  <c r="Q98" i="32"/>
  <c r="P98" i="32"/>
  <c r="U97" i="32"/>
  <c r="T97" i="32"/>
  <c r="S97" i="32"/>
  <c r="R97" i="32"/>
  <c r="Q97" i="32"/>
  <c r="P97" i="32"/>
  <c r="U96" i="32"/>
  <c r="T96" i="32"/>
  <c r="S96" i="32"/>
  <c r="R96" i="32"/>
  <c r="Q96" i="32"/>
  <c r="P96" i="32"/>
  <c r="U95" i="32"/>
  <c r="T95" i="32"/>
  <c r="S95" i="32"/>
  <c r="R95" i="32"/>
  <c r="Q95" i="32"/>
  <c r="P95" i="32"/>
  <c r="U94" i="32"/>
  <c r="T94" i="32"/>
  <c r="S94" i="32"/>
  <c r="R94" i="32"/>
  <c r="Q94" i="32"/>
  <c r="P94" i="32"/>
  <c r="U93" i="32"/>
  <c r="T93" i="32"/>
  <c r="S93" i="32"/>
  <c r="R93" i="32"/>
  <c r="Q93" i="32"/>
  <c r="P93" i="32"/>
  <c r="U92" i="32"/>
  <c r="T92" i="32"/>
  <c r="S92" i="32"/>
  <c r="R92" i="32"/>
  <c r="Q92" i="32"/>
  <c r="P92" i="32"/>
  <c r="U91" i="32"/>
  <c r="T91" i="32"/>
  <c r="S91" i="32"/>
  <c r="R91" i="32"/>
  <c r="Q91" i="32"/>
  <c r="P91" i="32"/>
  <c r="U90" i="32"/>
  <c r="T90" i="32"/>
  <c r="S90" i="32"/>
  <c r="R90" i="32"/>
  <c r="Q90" i="32"/>
  <c r="P90" i="32"/>
  <c r="U89" i="32"/>
  <c r="T89" i="32"/>
  <c r="S89" i="32"/>
  <c r="R89" i="32"/>
  <c r="Q89" i="32"/>
  <c r="P89" i="32"/>
  <c r="U88" i="32"/>
  <c r="T88" i="32"/>
  <c r="S88" i="32"/>
  <c r="R88" i="32"/>
  <c r="Q88" i="32"/>
  <c r="P88" i="32"/>
  <c r="U87" i="32"/>
  <c r="T87" i="32"/>
  <c r="S87" i="32"/>
  <c r="R87" i="32"/>
  <c r="Q87" i="32"/>
  <c r="P87" i="32"/>
  <c r="U86" i="32"/>
  <c r="T86" i="32"/>
  <c r="S86" i="32"/>
  <c r="R86" i="32"/>
  <c r="Q86" i="32"/>
  <c r="P86" i="32"/>
  <c r="U85" i="32"/>
  <c r="T85" i="32"/>
  <c r="S85" i="32"/>
  <c r="R85" i="32"/>
  <c r="Q85" i="32"/>
  <c r="P85" i="32"/>
  <c r="U84" i="32"/>
  <c r="T84" i="32"/>
  <c r="S84" i="32"/>
  <c r="R84" i="32"/>
  <c r="Q84" i="32"/>
  <c r="P84" i="32"/>
  <c r="U83" i="32"/>
  <c r="T83" i="32"/>
  <c r="S83" i="32"/>
  <c r="R83" i="32"/>
  <c r="Q83" i="32"/>
  <c r="P83" i="32"/>
  <c r="U82" i="32"/>
  <c r="T82" i="32"/>
  <c r="S82" i="32"/>
  <c r="R82" i="32"/>
  <c r="Q82" i="32"/>
  <c r="P82" i="32"/>
  <c r="U81" i="32"/>
  <c r="T81" i="32"/>
  <c r="S81" i="32"/>
  <c r="R81" i="32"/>
  <c r="Q81" i="32"/>
  <c r="P81" i="32"/>
  <c r="U80" i="32"/>
  <c r="T80" i="32"/>
  <c r="S80" i="32"/>
  <c r="R80" i="32"/>
  <c r="Q80" i="32"/>
  <c r="P80" i="32"/>
  <c r="U79" i="32"/>
  <c r="T79" i="32"/>
  <c r="S79" i="32"/>
  <c r="R79" i="32"/>
  <c r="Q79" i="32"/>
  <c r="P79" i="32"/>
  <c r="U78" i="32"/>
  <c r="T78" i="32"/>
  <c r="S78" i="32"/>
  <c r="R78" i="32"/>
  <c r="Q78" i="32"/>
  <c r="P78" i="32"/>
  <c r="U77" i="32"/>
  <c r="T77" i="32"/>
  <c r="S77" i="32"/>
  <c r="R77" i="32"/>
  <c r="Q77" i="32"/>
  <c r="P77" i="32"/>
  <c r="U76" i="32"/>
  <c r="T76" i="32"/>
  <c r="S76" i="32"/>
  <c r="R76" i="32"/>
  <c r="Q76" i="32"/>
  <c r="P76" i="32"/>
  <c r="U75" i="32"/>
  <c r="T75" i="32"/>
  <c r="S75" i="32"/>
  <c r="R75" i="32"/>
  <c r="Q75" i="32"/>
  <c r="P75" i="32"/>
  <c r="U74" i="32"/>
  <c r="T74" i="32"/>
  <c r="S74" i="32"/>
  <c r="R74" i="32"/>
  <c r="Q74" i="32"/>
  <c r="P74" i="32"/>
  <c r="U73" i="32"/>
  <c r="T73" i="32"/>
  <c r="S73" i="32"/>
  <c r="R73" i="32"/>
  <c r="Q73" i="32"/>
  <c r="P73" i="32"/>
  <c r="U72" i="32"/>
  <c r="T72" i="32"/>
  <c r="S72" i="32"/>
  <c r="R72" i="32"/>
  <c r="Q72" i="32"/>
  <c r="P72" i="32"/>
  <c r="U71" i="32"/>
  <c r="T71" i="32"/>
  <c r="S71" i="32"/>
  <c r="R71" i="32"/>
  <c r="Q71" i="32"/>
  <c r="P71" i="32"/>
  <c r="U70" i="32"/>
  <c r="T70" i="32"/>
  <c r="S70" i="32"/>
  <c r="R70" i="32"/>
  <c r="Q70" i="32"/>
  <c r="P70" i="32"/>
  <c r="U69" i="32"/>
  <c r="T69" i="32"/>
  <c r="S69" i="32"/>
  <c r="R69" i="32"/>
  <c r="Q69" i="32"/>
  <c r="P69" i="32"/>
  <c r="U68" i="32"/>
  <c r="T68" i="32"/>
  <c r="S68" i="32"/>
  <c r="R68" i="32"/>
  <c r="Q68" i="32"/>
  <c r="P68" i="32"/>
  <c r="U67" i="32"/>
  <c r="T67" i="32"/>
  <c r="S67" i="32"/>
  <c r="R67" i="32"/>
  <c r="Q67" i="32"/>
  <c r="P67" i="32"/>
  <c r="U66" i="32"/>
  <c r="T66" i="32"/>
  <c r="S66" i="32"/>
  <c r="R66" i="32"/>
  <c r="Q66" i="32"/>
  <c r="P66" i="32"/>
  <c r="U65" i="32"/>
  <c r="T65" i="32"/>
  <c r="S65" i="32"/>
  <c r="R65" i="32"/>
  <c r="Q65" i="32"/>
  <c r="P65" i="32"/>
  <c r="U64" i="32"/>
  <c r="T64" i="32"/>
  <c r="S64" i="32"/>
  <c r="R64" i="32"/>
  <c r="Q64" i="32"/>
  <c r="P64" i="32"/>
  <c r="U63" i="32"/>
  <c r="T63" i="32"/>
  <c r="S63" i="32"/>
  <c r="R63" i="32"/>
  <c r="Q63" i="32"/>
  <c r="P63" i="32"/>
  <c r="U62" i="32"/>
  <c r="T62" i="32"/>
  <c r="S62" i="32"/>
  <c r="R62" i="32"/>
  <c r="Q62" i="32"/>
  <c r="P62" i="32"/>
  <c r="U61" i="32"/>
  <c r="T61" i="32"/>
  <c r="S61" i="32"/>
  <c r="R61" i="32"/>
  <c r="Q61" i="32"/>
  <c r="P61" i="32"/>
  <c r="U60" i="32"/>
  <c r="T60" i="32"/>
  <c r="S60" i="32"/>
  <c r="R60" i="32"/>
  <c r="Q60" i="32"/>
  <c r="P60" i="32"/>
  <c r="U59" i="32"/>
  <c r="T59" i="32"/>
  <c r="S59" i="32"/>
  <c r="R59" i="32"/>
  <c r="Q59" i="32"/>
  <c r="P59" i="32"/>
  <c r="U58" i="32"/>
  <c r="T58" i="32"/>
  <c r="S58" i="32"/>
  <c r="R58" i="32"/>
  <c r="Q58" i="32"/>
  <c r="P58" i="32"/>
  <c r="U57" i="32"/>
  <c r="T57" i="32"/>
  <c r="S57" i="32"/>
  <c r="R57" i="32"/>
  <c r="Q57" i="32"/>
  <c r="P57" i="32"/>
  <c r="U56" i="32"/>
  <c r="T56" i="32"/>
  <c r="S56" i="32"/>
  <c r="R56" i="32"/>
  <c r="Q56" i="32"/>
  <c r="P56" i="32"/>
  <c r="U55" i="32"/>
  <c r="T55" i="32"/>
  <c r="S55" i="32"/>
  <c r="R55" i="32"/>
  <c r="Q55" i="32"/>
  <c r="P55" i="32"/>
  <c r="U54" i="32"/>
  <c r="T54" i="32"/>
  <c r="S54" i="32"/>
  <c r="R54" i="32"/>
  <c r="Q54" i="32"/>
  <c r="P54" i="32"/>
  <c r="U53" i="32"/>
  <c r="T53" i="32"/>
  <c r="S53" i="32"/>
  <c r="R53" i="32"/>
  <c r="Q53" i="32"/>
  <c r="P53" i="32"/>
  <c r="U52" i="32"/>
  <c r="T52" i="32"/>
  <c r="S52" i="32"/>
  <c r="R52" i="32"/>
  <c r="Q52" i="32"/>
  <c r="P52" i="32"/>
  <c r="U51" i="32"/>
  <c r="T51" i="32"/>
  <c r="S51" i="32"/>
  <c r="R51" i="32"/>
  <c r="Q51" i="32"/>
  <c r="P51" i="32"/>
  <c r="U50" i="32"/>
  <c r="T50" i="32"/>
  <c r="S50" i="32"/>
  <c r="R50" i="32"/>
  <c r="Q50" i="32"/>
  <c r="P50" i="32"/>
  <c r="U49" i="32"/>
  <c r="T49" i="32"/>
  <c r="S49" i="32"/>
  <c r="R49" i="32"/>
  <c r="Q49" i="32"/>
  <c r="P49" i="32"/>
  <c r="U48" i="32"/>
  <c r="T48" i="32"/>
  <c r="S48" i="32"/>
  <c r="R48" i="32"/>
  <c r="Q48" i="32"/>
  <c r="P48" i="32"/>
  <c r="U47" i="32"/>
  <c r="T47" i="32"/>
  <c r="S47" i="32"/>
  <c r="R47" i="32"/>
  <c r="Q47" i="32"/>
  <c r="P47" i="32"/>
  <c r="U46" i="32"/>
  <c r="T46" i="32"/>
  <c r="S46" i="32"/>
  <c r="R46" i="32"/>
  <c r="Q46" i="32"/>
  <c r="P46" i="32"/>
  <c r="U45" i="32"/>
  <c r="T45" i="32"/>
  <c r="S45" i="32"/>
  <c r="R45" i="32"/>
  <c r="Q45" i="32"/>
  <c r="P45" i="32"/>
  <c r="U44" i="32"/>
  <c r="T44" i="32"/>
  <c r="S44" i="32"/>
  <c r="R44" i="32"/>
  <c r="Q44" i="32"/>
  <c r="P44" i="32"/>
  <c r="U43" i="32"/>
  <c r="T43" i="32"/>
  <c r="S43" i="32"/>
  <c r="R43" i="32"/>
  <c r="Q43" i="32"/>
  <c r="P43" i="32"/>
  <c r="U42" i="32"/>
  <c r="T42" i="32"/>
  <c r="S42" i="32"/>
  <c r="R42" i="32"/>
  <c r="Q42" i="32"/>
  <c r="P42" i="32"/>
  <c r="U41" i="32"/>
  <c r="T41" i="32"/>
  <c r="S41" i="32"/>
  <c r="R41" i="32"/>
  <c r="Q41" i="32"/>
  <c r="P41" i="32"/>
  <c r="U40" i="32"/>
  <c r="T40" i="32"/>
  <c r="S40" i="32"/>
  <c r="R40" i="32"/>
  <c r="Q40" i="32"/>
  <c r="P40" i="32"/>
  <c r="U39" i="32"/>
  <c r="T39" i="32"/>
  <c r="S39" i="32"/>
  <c r="R39" i="32"/>
  <c r="Q39" i="32"/>
  <c r="P39" i="32"/>
  <c r="U38" i="32"/>
  <c r="T38" i="32"/>
  <c r="S38" i="32"/>
  <c r="R38" i="32"/>
  <c r="Q38" i="32"/>
  <c r="P38" i="32"/>
  <c r="U37" i="32"/>
  <c r="T37" i="32"/>
  <c r="S37" i="32"/>
  <c r="R37" i="32"/>
  <c r="Q37" i="32"/>
  <c r="P37" i="32"/>
  <c r="U36" i="32"/>
  <c r="T36" i="32"/>
  <c r="S36" i="32"/>
  <c r="R36" i="32"/>
  <c r="Q36" i="32"/>
  <c r="P36" i="32"/>
  <c r="U35" i="32"/>
  <c r="T35" i="32"/>
  <c r="S35" i="32"/>
  <c r="R35" i="32"/>
  <c r="Q35" i="32"/>
  <c r="P35" i="32"/>
  <c r="U34" i="32"/>
  <c r="T34" i="32"/>
  <c r="S34" i="32"/>
  <c r="R34" i="32"/>
  <c r="Q34" i="32"/>
  <c r="P34" i="32"/>
  <c r="U33" i="32"/>
  <c r="T33" i="32"/>
  <c r="S33" i="32"/>
  <c r="R33" i="32"/>
  <c r="Q33" i="32"/>
  <c r="P33" i="32"/>
  <c r="U32" i="32"/>
  <c r="T32" i="32"/>
  <c r="S32" i="32"/>
  <c r="R32" i="32"/>
  <c r="Q32" i="32"/>
  <c r="P32" i="32"/>
  <c r="U31" i="32"/>
  <c r="T31" i="32"/>
  <c r="S31" i="32"/>
  <c r="R31" i="32"/>
  <c r="Q31" i="32"/>
  <c r="P31" i="32"/>
  <c r="U30" i="32"/>
  <c r="T30" i="32"/>
  <c r="S30" i="32"/>
  <c r="R30" i="32"/>
  <c r="Q30" i="32"/>
  <c r="P30" i="32"/>
  <c r="U29" i="32"/>
  <c r="T29" i="32"/>
  <c r="S29" i="32"/>
  <c r="R29" i="32"/>
  <c r="Q29" i="32"/>
  <c r="P29" i="32"/>
  <c r="U28" i="32"/>
  <c r="T28" i="32"/>
  <c r="S28" i="32"/>
  <c r="R28" i="32"/>
  <c r="Q28" i="32"/>
  <c r="P28" i="32"/>
  <c r="U27" i="32"/>
  <c r="T27" i="32"/>
  <c r="S27" i="32"/>
  <c r="R27" i="32"/>
  <c r="Q27" i="32"/>
  <c r="P27" i="32"/>
  <c r="U26" i="32"/>
  <c r="T26" i="32"/>
  <c r="S26" i="32"/>
  <c r="R26" i="32"/>
  <c r="Q26" i="32"/>
  <c r="P26" i="32"/>
  <c r="U25" i="32"/>
  <c r="T25" i="32"/>
  <c r="S25" i="32"/>
  <c r="R25" i="32"/>
  <c r="Q25" i="32"/>
  <c r="P25" i="32"/>
  <c r="U24" i="32"/>
  <c r="T24" i="32"/>
  <c r="S24" i="32"/>
  <c r="R24" i="32"/>
  <c r="Q24" i="32"/>
  <c r="P24" i="32"/>
  <c r="U23" i="32"/>
  <c r="T23" i="32"/>
  <c r="S23" i="32"/>
  <c r="R23" i="32"/>
  <c r="Q23" i="32"/>
  <c r="P23" i="32"/>
  <c r="U22" i="32"/>
  <c r="T22" i="32"/>
  <c r="S22" i="32"/>
  <c r="R22" i="32"/>
  <c r="Q22" i="32"/>
  <c r="P22" i="32"/>
  <c r="U21" i="32"/>
  <c r="T21" i="32"/>
  <c r="S21" i="32"/>
  <c r="R21" i="32"/>
  <c r="Q21" i="32"/>
  <c r="P21" i="32"/>
  <c r="U20" i="32"/>
  <c r="T20" i="32"/>
  <c r="S20" i="32"/>
  <c r="R20" i="32"/>
  <c r="Q20" i="32"/>
  <c r="P20" i="32"/>
  <c r="U19" i="32"/>
  <c r="T19" i="32"/>
  <c r="S19" i="32"/>
  <c r="R19" i="32"/>
  <c r="Q19" i="32"/>
  <c r="P19" i="32"/>
  <c r="U18" i="32"/>
  <c r="T18" i="32"/>
  <c r="S18" i="32"/>
  <c r="R18" i="32"/>
  <c r="Q18" i="32"/>
  <c r="P18" i="32"/>
  <c r="U17" i="32"/>
  <c r="T17" i="32"/>
  <c r="S17" i="32"/>
  <c r="R17" i="32"/>
  <c r="Q17" i="32"/>
  <c r="P17" i="32"/>
  <c r="U16" i="32"/>
  <c r="T16" i="32"/>
  <c r="S16" i="32"/>
  <c r="R16" i="32"/>
  <c r="Q16" i="32"/>
  <c r="P16" i="32"/>
  <c r="U15" i="32"/>
  <c r="T15" i="32"/>
  <c r="S15" i="32"/>
  <c r="R15" i="32"/>
  <c r="Q15" i="32"/>
  <c r="P15" i="32"/>
  <c r="U14" i="32"/>
  <c r="I143" i="32" s="1"/>
  <c r="I144" i="32" s="1"/>
  <c r="V158" i="32" s="1"/>
  <c r="T14" i="32"/>
  <c r="H143" i="32" s="1"/>
  <c r="H144" i="32" s="1"/>
  <c r="V156" i="32" s="1"/>
  <c r="S14" i="32"/>
  <c r="G143" i="32" s="1"/>
  <c r="G144" i="32" s="1"/>
  <c r="R14" i="32"/>
  <c r="F143" i="32" s="1"/>
  <c r="F144" i="32" s="1"/>
  <c r="V155" i="32" s="1"/>
  <c r="Q14" i="32"/>
  <c r="E143" i="32" s="1"/>
  <c r="E144" i="32" s="1"/>
  <c r="V154" i="32" s="1"/>
  <c r="P14" i="32"/>
  <c r="D143" i="32" s="1"/>
  <c r="D144" i="32" s="1"/>
  <c r="V153" i="32" s="1"/>
  <c r="I162" i="32" l="1"/>
  <c r="M167" i="32"/>
  <c r="M164" i="32"/>
  <c r="F163" i="32"/>
  <c r="D167" i="32"/>
  <c r="L163" i="32"/>
  <c r="G163" i="32"/>
  <c r="G167" i="32" s="1"/>
  <c r="E162" i="32"/>
  <c r="E167" i="32" s="1"/>
  <c r="M162" i="32"/>
  <c r="I167" i="32"/>
  <c r="F162" i="32"/>
  <c r="F167" i="32" s="1"/>
  <c r="J162" i="32"/>
  <c r="N162" i="32"/>
  <c r="R162" i="32"/>
  <c r="Q162" i="32"/>
  <c r="S167" i="32" s="1"/>
  <c r="G162" i="32"/>
  <c r="K162" i="32"/>
  <c r="O162" i="32"/>
  <c r="U162" i="32"/>
  <c r="D162" i="32"/>
  <c r="H162" i="32"/>
  <c r="L162" i="32"/>
  <c r="L167" i="32" s="1"/>
  <c r="P162" i="32"/>
  <c r="Q167" i="32" l="1"/>
  <c r="R165" i="31" l="1"/>
  <c r="R168" i="31" s="1"/>
  <c r="Q165" i="31"/>
  <c r="Q168" i="31" s="1"/>
  <c r="P165" i="31"/>
  <c r="O165" i="31"/>
  <c r="O168" i="31" s="1"/>
  <c r="N165" i="31"/>
  <c r="N168" i="31" s="1"/>
  <c r="M165" i="31"/>
  <c r="M168" i="31" s="1"/>
  <c r="L165" i="31"/>
  <c r="L168" i="31" s="1"/>
  <c r="K165" i="31"/>
  <c r="K168" i="31" s="1"/>
  <c r="J165" i="31"/>
  <c r="J168" i="31" s="1"/>
  <c r="I165" i="31"/>
  <c r="I168" i="31" s="1"/>
  <c r="H165" i="31"/>
  <c r="H168" i="31" s="1"/>
  <c r="G165" i="31"/>
  <c r="G168" i="31" s="1"/>
  <c r="F165" i="31"/>
  <c r="F168" i="31" s="1"/>
  <c r="E165" i="31"/>
  <c r="E168" i="31" s="1"/>
  <c r="D165" i="31"/>
  <c r="D168" i="31" s="1"/>
  <c r="R164" i="31"/>
  <c r="R167" i="31" s="1"/>
  <c r="Q164" i="31"/>
  <c r="Q167" i="31" s="1"/>
  <c r="P164" i="31"/>
  <c r="O164" i="31"/>
  <c r="O167" i="31" s="1"/>
  <c r="N164" i="31"/>
  <c r="N167" i="31" s="1"/>
  <c r="M164" i="31"/>
  <c r="M167" i="31" s="1"/>
  <c r="L164" i="31"/>
  <c r="L167" i="31" s="1"/>
  <c r="K164" i="31"/>
  <c r="K167" i="31" s="1"/>
  <c r="J164" i="31"/>
  <c r="J167" i="31" s="1"/>
  <c r="I164" i="31"/>
  <c r="H164" i="31"/>
  <c r="H167" i="31" s="1"/>
  <c r="G164" i="31"/>
  <c r="G167" i="31" s="1"/>
  <c r="F164" i="31"/>
  <c r="F167" i="31" s="1"/>
  <c r="E164" i="31"/>
  <c r="D164" i="31"/>
  <c r="R163" i="31"/>
  <c r="R171" i="31" s="1"/>
  <c r="Q163" i="31"/>
  <c r="Q171" i="31" s="1"/>
  <c r="P163" i="31"/>
  <c r="O163" i="31"/>
  <c r="O166" i="31" s="1"/>
  <c r="N163" i="31"/>
  <c r="N171" i="31" s="1"/>
  <c r="M163" i="31"/>
  <c r="M171" i="31" s="1"/>
  <c r="L163" i="31"/>
  <c r="L171" i="31" s="1"/>
  <c r="K163" i="31"/>
  <c r="K166" i="31" s="1"/>
  <c r="J163" i="31"/>
  <c r="J171" i="31" s="1"/>
  <c r="I163" i="31"/>
  <c r="H163" i="31"/>
  <c r="H171" i="31" s="1"/>
  <c r="G163" i="31"/>
  <c r="F163" i="31"/>
  <c r="E163" i="31"/>
  <c r="D163" i="31"/>
  <c r="H148" i="31"/>
  <c r="H149" i="31" s="1"/>
  <c r="S162" i="31" s="1"/>
  <c r="R142" i="31"/>
  <c r="Q142" i="31"/>
  <c r="P142" i="31"/>
  <c r="O142" i="31"/>
  <c r="N142" i="31"/>
  <c r="R141" i="31"/>
  <c r="Q141" i="31"/>
  <c r="P141" i="31"/>
  <c r="O141" i="31"/>
  <c r="N141" i="31"/>
  <c r="R140" i="31"/>
  <c r="Q140" i="31"/>
  <c r="P140" i="31"/>
  <c r="O140" i="31"/>
  <c r="N140" i="31"/>
  <c r="R139" i="31"/>
  <c r="Q139" i="31"/>
  <c r="P139" i="31"/>
  <c r="O139" i="31"/>
  <c r="N139" i="31"/>
  <c r="R138" i="31"/>
  <c r="Q138" i="31"/>
  <c r="P138" i="31"/>
  <c r="O138" i="31"/>
  <c r="N138" i="31"/>
  <c r="R137" i="31"/>
  <c r="Q137" i="31"/>
  <c r="P137" i="31"/>
  <c r="O137" i="31"/>
  <c r="N137" i="31"/>
  <c r="R136" i="31"/>
  <c r="Q136" i="31"/>
  <c r="P136" i="31"/>
  <c r="O136" i="31"/>
  <c r="N136" i="31"/>
  <c r="R135" i="31"/>
  <c r="Q135" i="31"/>
  <c r="P135" i="31"/>
  <c r="O135" i="31"/>
  <c r="N135" i="31"/>
  <c r="R134" i="31"/>
  <c r="Q134" i="31"/>
  <c r="P134" i="31"/>
  <c r="O134" i="31"/>
  <c r="N134" i="31"/>
  <c r="R133" i="31"/>
  <c r="Q133" i="31"/>
  <c r="P133" i="31"/>
  <c r="O133" i="31"/>
  <c r="N133" i="31"/>
  <c r="R132" i="31"/>
  <c r="Q132" i="31"/>
  <c r="P132" i="31"/>
  <c r="O132" i="31"/>
  <c r="N132" i="31"/>
  <c r="R131" i="31"/>
  <c r="Q131" i="31"/>
  <c r="P131" i="31"/>
  <c r="O131" i="31"/>
  <c r="N131" i="31"/>
  <c r="R130" i="31"/>
  <c r="Q130" i="31"/>
  <c r="P130" i="31"/>
  <c r="O130" i="31"/>
  <c r="N130" i="31"/>
  <c r="R129" i="31"/>
  <c r="Q129" i="31"/>
  <c r="P129" i="31"/>
  <c r="O129" i="31"/>
  <c r="N129" i="31"/>
  <c r="R128" i="31"/>
  <c r="Q128" i="31"/>
  <c r="P128" i="31"/>
  <c r="O128" i="31"/>
  <c r="N128" i="31"/>
  <c r="R127" i="31"/>
  <c r="Q127" i="31"/>
  <c r="P127" i="31"/>
  <c r="O127" i="31"/>
  <c r="N127" i="31"/>
  <c r="R126" i="31"/>
  <c r="Q126" i="31"/>
  <c r="P126" i="31"/>
  <c r="O126" i="31"/>
  <c r="N126" i="31"/>
  <c r="R125" i="31"/>
  <c r="Q125" i="31"/>
  <c r="P125" i="31"/>
  <c r="O125" i="31"/>
  <c r="N125" i="31"/>
  <c r="R124" i="31"/>
  <c r="Q124" i="31"/>
  <c r="P124" i="31"/>
  <c r="O124" i="31"/>
  <c r="N124" i="31"/>
  <c r="R123" i="31"/>
  <c r="Q123" i="31"/>
  <c r="P123" i="31"/>
  <c r="O123" i="31"/>
  <c r="N123" i="31"/>
  <c r="R122" i="31"/>
  <c r="Q122" i="31"/>
  <c r="P122" i="31"/>
  <c r="O122" i="31"/>
  <c r="N122" i="31"/>
  <c r="R121" i="31"/>
  <c r="Q121" i="31"/>
  <c r="P121" i="31"/>
  <c r="O121" i="31"/>
  <c r="N121" i="31"/>
  <c r="R120" i="31"/>
  <c r="Q120" i="31"/>
  <c r="P120" i="31"/>
  <c r="O120" i="31"/>
  <c r="N120" i="31"/>
  <c r="R119" i="31"/>
  <c r="Q119" i="31"/>
  <c r="P119" i="31"/>
  <c r="O119" i="31"/>
  <c r="N119" i="31"/>
  <c r="R118" i="31"/>
  <c r="Q118" i="31"/>
  <c r="P118" i="31"/>
  <c r="O118" i="31"/>
  <c r="N118" i="31"/>
  <c r="R117" i="31"/>
  <c r="Q117" i="31"/>
  <c r="P117" i="31"/>
  <c r="O117" i="31"/>
  <c r="N117" i="31"/>
  <c r="R116" i="31"/>
  <c r="Q116" i="31"/>
  <c r="P116" i="31"/>
  <c r="O116" i="31"/>
  <c r="N116" i="31"/>
  <c r="R115" i="31"/>
  <c r="Q115" i="31"/>
  <c r="P115" i="31"/>
  <c r="O115" i="31"/>
  <c r="N115" i="31"/>
  <c r="R114" i="31"/>
  <c r="Q114" i="31"/>
  <c r="P114" i="31"/>
  <c r="O114" i="31"/>
  <c r="N114" i="31"/>
  <c r="R113" i="31"/>
  <c r="Q113" i="31"/>
  <c r="P113" i="31"/>
  <c r="O113" i="31"/>
  <c r="N113" i="31"/>
  <c r="R112" i="31"/>
  <c r="Q112" i="31"/>
  <c r="P112" i="31"/>
  <c r="O112" i="31"/>
  <c r="N112" i="31"/>
  <c r="R111" i="31"/>
  <c r="Q111" i="31"/>
  <c r="P111" i="31"/>
  <c r="O111" i="31"/>
  <c r="N111" i="31"/>
  <c r="R110" i="31"/>
  <c r="Q110" i="31"/>
  <c r="P110" i="31"/>
  <c r="O110" i="31"/>
  <c r="N110" i="31"/>
  <c r="R109" i="31"/>
  <c r="Q109" i="31"/>
  <c r="P109" i="31"/>
  <c r="O109" i="31"/>
  <c r="N109" i="31"/>
  <c r="R108" i="31"/>
  <c r="Q108" i="31"/>
  <c r="P108" i="31"/>
  <c r="O108" i="31"/>
  <c r="N108" i="31"/>
  <c r="R107" i="31"/>
  <c r="Q107" i="31"/>
  <c r="P107" i="31"/>
  <c r="O107" i="31"/>
  <c r="N107" i="31"/>
  <c r="R106" i="31"/>
  <c r="Q106" i="31"/>
  <c r="P106" i="31"/>
  <c r="O106" i="31"/>
  <c r="N106" i="31"/>
  <c r="R105" i="31"/>
  <c r="Q105" i="31"/>
  <c r="P105" i="31"/>
  <c r="O105" i="31"/>
  <c r="N105" i="31"/>
  <c r="R104" i="31"/>
  <c r="Q104" i="31"/>
  <c r="P104" i="31"/>
  <c r="O104" i="31"/>
  <c r="N104" i="31"/>
  <c r="R103" i="31"/>
  <c r="Q103" i="31"/>
  <c r="P103" i="31"/>
  <c r="O103" i="31"/>
  <c r="N103" i="31"/>
  <c r="R102" i="31"/>
  <c r="Q102" i="31"/>
  <c r="P102" i="31"/>
  <c r="O102" i="31"/>
  <c r="N102" i="31"/>
  <c r="R101" i="31"/>
  <c r="Q101" i="31"/>
  <c r="P101" i="31"/>
  <c r="O101" i="31"/>
  <c r="N101" i="31"/>
  <c r="R100" i="31"/>
  <c r="Q100" i="31"/>
  <c r="P100" i="31"/>
  <c r="O100" i="31"/>
  <c r="N100" i="31"/>
  <c r="R99" i="31"/>
  <c r="Q99" i="31"/>
  <c r="P99" i="31"/>
  <c r="O99" i="31"/>
  <c r="N99" i="31"/>
  <c r="R98" i="31"/>
  <c r="Q98" i="31"/>
  <c r="P98" i="31"/>
  <c r="O98" i="31"/>
  <c r="N98" i="31"/>
  <c r="R97" i="31"/>
  <c r="Q97" i="31"/>
  <c r="P97" i="31"/>
  <c r="O97" i="31"/>
  <c r="N97" i="31"/>
  <c r="R96" i="31"/>
  <c r="Q96" i="31"/>
  <c r="P96" i="31"/>
  <c r="O96" i="31"/>
  <c r="N96" i="31"/>
  <c r="R95" i="31"/>
  <c r="Q95" i="31"/>
  <c r="P95" i="31"/>
  <c r="O95" i="31"/>
  <c r="N95" i="31"/>
  <c r="R94" i="31"/>
  <c r="Q94" i="31"/>
  <c r="P94" i="31"/>
  <c r="O94" i="31"/>
  <c r="N94" i="31"/>
  <c r="R93" i="31"/>
  <c r="Q93" i="31"/>
  <c r="P93" i="31"/>
  <c r="O93" i="31"/>
  <c r="N93" i="31"/>
  <c r="R92" i="31"/>
  <c r="Q92" i="31"/>
  <c r="P92" i="31"/>
  <c r="O92" i="31"/>
  <c r="N92" i="31"/>
  <c r="R91" i="31"/>
  <c r="Q91" i="31"/>
  <c r="P91" i="31"/>
  <c r="O91" i="31"/>
  <c r="N91" i="31"/>
  <c r="R90" i="31"/>
  <c r="Q90" i="31"/>
  <c r="P90" i="31"/>
  <c r="O90" i="31"/>
  <c r="N90" i="31"/>
  <c r="R89" i="31"/>
  <c r="Q89" i="31"/>
  <c r="P89" i="31"/>
  <c r="O89" i="31"/>
  <c r="N89" i="31"/>
  <c r="R88" i="31"/>
  <c r="Q88" i="31"/>
  <c r="P88" i="31"/>
  <c r="O88" i="31"/>
  <c r="N88" i="31"/>
  <c r="R87" i="31"/>
  <c r="Q87" i="31"/>
  <c r="P87" i="31"/>
  <c r="O87" i="31"/>
  <c r="N87" i="31"/>
  <c r="R86" i="31"/>
  <c r="Q86" i="31"/>
  <c r="P86" i="31"/>
  <c r="O86" i="31"/>
  <c r="N86" i="31"/>
  <c r="R85" i="31"/>
  <c r="Q85" i="31"/>
  <c r="P85" i="31"/>
  <c r="O85" i="31"/>
  <c r="N85" i="31"/>
  <c r="R84" i="31"/>
  <c r="Q84" i="31"/>
  <c r="P84" i="31"/>
  <c r="O84" i="31"/>
  <c r="N84" i="31"/>
  <c r="R83" i="31"/>
  <c r="Q83" i="31"/>
  <c r="P83" i="31"/>
  <c r="O83" i="31"/>
  <c r="N83" i="31"/>
  <c r="R82" i="31"/>
  <c r="Q82" i="31"/>
  <c r="P82" i="31"/>
  <c r="O82" i="31"/>
  <c r="N82" i="31"/>
  <c r="R81" i="31"/>
  <c r="Q81" i="31"/>
  <c r="P81" i="31"/>
  <c r="O81" i="31"/>
  <c r="N81" i="31"/>
  <c r="R80" i="31"/>
  <c r="Q80" i="31"/>
  <c r="P80" i="31"/>
  <c r="O80" i="31"/>
  <c r="N80" i="31"/>
  <c r="R79" i="31"/>
  <c r="Q79" i="31"/>
  <c r="P79" i="31"/>
  <c r="O79" i="31"/>
  <c r="N79" i="31"/>
  <c r="R78" i="31"/>
  <c r="Q78" i="31"/>
  <c r="P78" i="31"/>
  <c r="O78" i="31"/>
  <c r="N78" i="31"/>
  <c r="R77" i="31"/>
  <c r="Q77" i="31"/>
  <c r="P77" i="31"/>
  <c r="O77" i="31"/>
  <c r="N77" i="31"/>
  <c r="R76" i="31"/>
  <c r="Q76" i="31"/>
  <c r="P76" i="31"/>
  <c r="O76" i="31"/>
  <c r="N76" i="31"/>
  <c r="R75" i="31"/>
  <c r="Q75" i="31"/>
  <c r="P75" i="31"/>
  <c r="O75" i="31"/>
  <c r="N75" i="31"/>
  <c r="R74" i="31"/>
  <c r="Q74" i="31"/>
  <c r="P74" i="31"/>
  <c r="O74" i="31"/>
  <c r="N74" i="31"/>
  <c r="R73" i="31"/>
  <c r="Q73" i="31"/>
  <c r="P73" i="31"/>
  <c r="O73" i="31"/>
  <c r="N73" i="31"/>
  <c r="R72" i="31"/>
  <c r="Q72" i="31"/>
  <c r="P72" i="31"/>
  <c r="O72" i="31"/>
  <c r="N72" i="31"/>
  <c r="R71" i="31"/>
  <c r="Q71" i="31"/>
  <c r="P71" i="31"/>
  <c r="O71" i="31"/>
  <c r="N71" i="31"/>
  <c r="R70" i="31"/>
  <c r="Q70" i="31"/>
  <c r="P70" i="31"/>
  <c r="O70" i="31"/>
  <c r="N70" i="31"/>
  <c r="R69" i="31"/>
  <c r="Q69" i="31"/>
  <c r="P69" i="31"/>
  <c r="O69" i="31"/>
  <c r="N69" i="31"/>
  <c r="R68" i="31"/>
  <c r="Q68" i="31"/>
  <c r="P68" i="31"/>
  <c r="O68" i="31"/>
  <c r="N68" i="31"/>
  <c r="R67" i="31"/>
  <c r="Q67" i="31"/>
  <c r="P67" i="31"/>
  <c r="O67" i="31"/>
  <c r="N67" i="31"/>
  <c r="R66" i="31"/>
  <c r="Q66" i="31"/>
  <c r="P66" i="31"/>
  <c r="O66" i="31"/>
  <c r="N66" i="31"/>
  <c r="R65" i="31"/>
  <c r="Q65" i="31"/>
  <c r="P65" i="31"/>
  <c r="O65" i="31"/>
  <c r="N65" i="31"/>
  <c r="R64" i="31"/>
  <c r="Q64" i="31"/>
  <c r="P64" i="31"/>
  <c r="O64" i="31"/>
  <c r="N64" i="31"/>
  <c r="R63" i="31"/>
  <c r="Q63" i="31"/>
  <c r="P63" i="31"/>
  <c r="O63" i="31"/>
  <c r="N63" i="31"/>
  <c r="R62" i="31"/>
  <c r="Q62" i="31"/>
  <c r="P62" i="31"/>
  <c r="O62" i="31"/>
  <c r="N62" i="31"/>
  <c r="R61" i="31"/>
  <c r="Q61" i="31"/>
  <c r="P61" i="31"/>
  <c r="O61" i="31"/>
  <c r="N61" i="31"/>
  <c r="R60" i="31"/>
  <c r="Q60" i="31"/>
  <c r="P60" i="31"/>
  <c r="O60" i="31"/>
  <c r="N60" i="31"/>
  <c r="R59" i="31"/>
  <c r="Q59" i="31"/>
  <c r="P59" i="31"/>
  <c r="O59" i="31"/>
  <c r="N59" i="31"/>
  <c r="R58" i="31"/>
  <c r="Q58" i="31"/>
  <c r="P58" i="31"/>
  <c r="O58" i="31"/>
  <c r="N58" i="31"/>
  <c r="R57" i="31"/>
  <c r="Q57" i="31"/>
  <c r="P57" i="31"/>
  <c r="O57" i="31"/>
  <c r="N57" i="31"/>
  <c r="R56" i="31"/>
  <c r="Q56" i="31"/>
  <c r="P56" i="31"/>
  <c r="O56" i="31"/>
  <c r="N56" i="31"/>
  <c r="R55" i="31"/>
  <c r="Q55" i="31"/>
  <c r="P55" i="31"/>
  <c r="O55" i="31"/>
  <c r="N55" i="31"/>
  <c r="R54" i="31"/>
  <c r="Q54" i="31"/>
  <c r="P54" i="31"/>
  <c r="O54" i="31"/>
  <c r="N54" i="31"/>
  <c r="R53" i="31"/>
  <c r="Q53" i="31"/>
  <c r="P53" i="31"/>
  <c r="O53" i="31"/>
  <c r="N53" i="31"/>
  <c r="R52" i="31"/>
  <c r="Q52" i="31"/>
  <c r="P52" i="31"/>
  <c r="O52" i="31"/>
  <c r="N52" i="31"/>
  <c r="R51" i="31"/>
  <c r="Q51" i="31"/>
  <c r="P51" i="31"/>
  <c r="O51" i="31"/>
  <c r="N51" i="31"/>
  <c r="R50" i="31"/>
  <c r="Q50" i="31"/>
  <c r="P50" i="31"/>
  <c r="O50" i="31"/>
  <c r="N50" i="31"/>
  <c r="R49" i="31"/>
  <c r="Q49" i="31"/>
  <c r="P49" i="31"/>
  <c r="O49" i="31"/>
  <c r="N49" i="31"/>
  <c r="R48" i="31"/>
  <c r="Q48" i="31"/>
  <c r="P48" i="31"/>
  <c r="O48" i="31"/>
  <c r="N48" i="31"/>
  <c r="R47" i="31"/>
  <c r="Q47" i="31"/>
  <c r="P47" i="31"/>
  <c r="O47" i="31"/>
  <c r="N47" i="31"/>
  <c r="R46" i="31"/>
  <c r="Q46" i="31"/>
  <c r="P46" i="31"/>
  <c r="O46" i="31"/>
  <c r="N46" i="31"/>
  <c r="R45" i="31"/>
  <c r="Q45" i="31"/>
  <c r="P45" i="31"/>
  <c r="O45" i="31"/>
  <c r="N45" i="31"/>
  <c r="R44" i="31"/>
  <c r="Q44" i="31"/>
  <c r="P44" i="31"/>
  <c r="O44" i="31"/>
  <c r="N44" i="31"/>
  <c r="R43" i="31"/>
  <c r="Q43" i="31"/>
  <c r="P43" i="31"/>
  <c r="O43" i="31"/>
  <c r="N43" i="31"/>
  <c r="R42" i="31"/>
  <c r="Q42" i="31"/>
  <c r="P42" i="31"/>
  <c r="O42" i="31"/>
  <c r="N42" i="31"/>
  <c r="R41" i="31"/>
  <c r="Q41" i="31"/>
  <c r="P41" i="31"/>
  <c r="O41" i="31"/>
  <c r="N41" i="31"/>
  <c r="R40" i="31"/>
  <c r="Q40" i="31"/>
  <c r="P40" i="31"/>
  <c r="O40" i="31"/>
  <c r="N40" i="31"/>
  <c r="R39" i="31"/>
  <c r="Q39" i="31"/>
  <c r="P39" i="31"/>
  <c r="O39" i="31"/>
  <c r="N39" i="31"/>
  <c r="R38" i="31"/>
  <c r="Q38" i="31"/>
  <c r="P38" i="31"/>
  <c r="O38" i="31"/>
  <c r="N38" i="31"/>
  <c r="R37" i="31"/>
  <c r="Q37" i="31"/>
  <c r="P37" i="31"/>
  <c r="O37" i="31"/>
  <c r="N37" i="31"/>
  <c r="R36" i="31"/>
  <c r="Q36" i="31"/>
  <c r="P36" i="31"/>
  <c r="O36" i="31"/>
  <c r="N36" i="31"/>
  <c r="R35" i="31"/>
  <c r="Q35" i="31"/>
  <c r="P35" i="31"/>
  <c r="O35" i="31"/>
  <c r="N35" i="31"/>
  <c r="R34" i="31"/>
  <c r="Q34" i="31"/>
  <c r="P34" i="31"/>
  <c r="O34" i="31"/>
  <c r="N34" i="31"/>
  <c r="R33" i="31"/>
  <c r="Q33" i="31"/>
  <c r="P33" i="31"/>
  <c r="O33" i="31"/>
  <c r="N33" i="31"/>
  <c r="R32" i="31"/>
  <c r="Q32" i="31"/>
  <c r="P32" i="31"/>
  <c r="O32" i="31"/>
  <c r="N32" i="31"/>
  <c r="R31" i="31"/>
  <c r="Q31" i="31"/>
  <c r="P31" i="31"/>
  <c r="O31" i="31"/>
  <c r="N31" i="31"/>
  <c r="R30" i="31"/>
  <c r="Q30" i="31"/>
  <c r="P30" i="31"/>
  <c r="O30" i="31"/>
  <c r="N30" i="31"/>
  <c r="R29" i="31"/>
  <c r="Q29" i="31"/>
  <c r="P29" i="31"/>
  <c r="O29" i="31"/>
  <c r="N29" i="31"/>
  <c r="R28" i="31"/>
  <c r="Q28" i="31"/>
  <c r="P28" i="31"/>
  <c r="O28" i="31"/>
  <c r="N28" i="31"/>
  <c r="R27" i="31"/>
  <c r="Q27" i="31"/>
  <c r="P27" i="31"/>
  <c r="O27" i="31"/>
  <c r="N27" i="31"/>
  <c r="R26" i="31"/>
  <c r="Q26" i="31"/>
  <c r="P26" i="31"/>
  <c r="O26" i="31"/>
  <c r="N26" i="31"/>
  <c r="R25" i="31"/>
  <c r="Q25" i="31"/>
  <c r="P25" i="31"/>
  <c r="O25" i="31"/>
  <c r="N25" i="31"/>
  <c r="R24" i="31"/>
  <c r="Q24" i="31"/>
  <c r="P24" i="31"/>
  <c r="O24" i="31"/>
  <c r="N24" i="31"/>
  <c r="R23" i="31"/>
  <c r="Q23" i="31"/>
  <c r="P23" i="31"/>
  <c r="O23" i="31"/>
  <c r="N23" i="31"/>
  <c r="R22" i="31"/>
  <c r="Q22" i="31"/>
  <c r="P22" i="31"/>
  <c r="O22" i="31"/>
  <c r="N22" i="31"/>
  <c r="R21" i="31"/>
  <c r="Q21" i="31"/>
  <c r="P21" i="31"/>
  <c r="O21" i="31"/>
  <c r="N21" i="31"/>
  <c r="R20" i="31"/>
  <c r="Q20" i="31"/>
  <c r="P20" i="31"/>
  <c r="O20" i="31"/>
  <c r="N20" i="31"/>
  <c r="R19" i="31"/>
  <c r="Q19" i="31"/>
  <c r="P19" i="31"/>
  <c r="O19" i="31"/>
  <c r="N19" i="31"/>
  <c r="R18" i="31"/>
  <c r="Q18" i="31"/>
  <c r="P18" i="31"/>
  <c r="O18" i="31"/>
  <c r="N18" i="31"/>
  <c r="R17" i="31"/>
  <c r="Q17" i="31"/>
  <c r="P17" i="31"/>
  <c r="O17" i="31"/>
  <c r="N17" i="31"/>
  <c r="R16" i="31"/>
  <c r="Q16" i="31"/>
  <c r="P16" i="31"/>
  <c r="O16" i="31"/>
  <c r="N16" i="31"/>
  <c r="R15" i="31"/>
  <c r="Q15" i="31"/>
  <c r="P15" i="31"/>
  <c r="O15" i="31"/>
  <c r="N15" i="31"/>
  <c r="D148" i="31" s="1"/>
  <c r="D149" i="31" s="1"/>
  <c r="S158" i="31" s="1"/>
  <c r="R14" i="31"/>
  <c r="Q14" i="31"/>
  <c r="G148" i="31" s="1"/>
  <c r="G149" i="31" s="1"/>
  <c r="S161" i="31" s="1"/>
  <c r="P14" i="31"/>
  <c r="F148" i="31" s="1"/>
  <c r="F149" i="31" s="1"/>
  <c r="S160" i="31" s="1"/>
  <c r="O14" i="31"/>
  <c r="E148" i="31" s="1"/>
  <c r="E149" i="31" s="1"/>
  <c r="S159" i="31" s="1"/>
  <c r="N14" i="31"/>
  <c r="E167" i="31" l="1"/>
  <c r="I167" i="31"/>
  <c r="P168" i="31"/>
  <c r="P171" i="31" s="1"/>
  <c r="G166" i="31"/>
  <c r="D167" i="31"/>
  <c r="P167" i="31"/>
  <c r="D166" i="31"/>
  <c r="D171" i="31" s="1"/>
  <c r="H166" i="31"/>
  <c r="L166" i="31"/>
  <c r="P166" i="31"/>
  <c r="G171" i="31"/>
  <c r="K171" i="31"/>
  <c r="O171" i="31"/>
  <c r="E166" i="31"/>
  <c r="E171" i="31" s="1"/>
  <c r="I166" i="31"/>
  <c r="I171" i="31" s="1"/>
  <c r="M166" i="31"/>
  <c r="Q166" i="31"/>
  <c r="F166" i="31"/>
  <c r="F171" i="31" s="1"/>
  <c r="J166" i="31"/>
  <c r="N166" i="31"/>
  <c r="R166" i="31"/>
  <c r="E133" i="27" l="1"/>
  <c r="E131" i="27"/>
  <c r="D189" i="26"/>
  <c r="D188" i="26"/>
  <c r="D187" i="26"/>
  <c r="D186" i="26"/>
  <c r="D138" i="26"/>
  <c r="D139" i="26" s="1"/>
  <c r="E138" i="26"/>
  <c r="E139" i="26" s="1"/>
  <c r="G138" i="26"/>
  <c r="G139" i="26" s="1"/>
  <c r="H138" i="26"/>
  <c r="H139" i="26" s="1"/>
  <c r="I138" i="26"/>
  <c r="I139" i="26" s="1"/>
  <c r="J138" i="26"/>
  <c r="J139" i="26" s="1"/>
  <c r="E183" i="24"/>
  <c r="E182" i="24"/>
  <c r="E181" i="24"/>
  <c r="E180" i="24"/>
  <c r="E179" i="24"/>
  <c r="E138" i="24"/>
  <c r="E139" i="24" s="1"/>
  <c r="F138" i="24"/>
  <c r="F139" i="24" s="1"/>
  <c r="G138" i="24"/>
  <c r="G139" i="24" s="1"/>
  <c r="H138" i="24"/>
  <c r="H139" i="24" s="1"/>
  <c r="D138" i="24"/>
  <c r="D139" i="24" s="1"/>
  <c r="E184" i="23"/>
  <c r="E183" i="23"/>
  <c r="E182" i="23"/>
  <c r="E181" i="23"/>
  <c r="E136" i="23"/>
  <c r="E138" i="23" s="1"/>
  <c r="E139" i="23" s="1"/>
  <c r="F136" i="23"/>
  <c r="F138" i="23" s="1"/>
  <c r="F139" i="23" s="1"/>
  <c r="G136" i="23"/>
  <c r="G138" i="23" s="1"/>
  <c r="G139" i="23" s="1"/>
  <c r="H136" i="23"/>
  <c r="H138" i="23" s="1"/>
  <c r="H139" i="23" s="1"/>
  <c r="D136" i="23"/>
  <c r="D138" i="23" s="1"/>
  <c r="D139" i="23" s="1"/>
  <c r="E138" i="22"/>
  <c r="E139" i="22" s="1"/>
  <c r="F138" i="22"/>
  <c r="F139" i="22" s="1"/>
  <c r="G138" i="22"/>
  <c r="G139" i="22" s="1"/>
  <c r="H138" i="22"/>
  <c r="H139" i="22" s="1"/>
  <c r="D138" i="22"/>
  <c r="D139" i="22" s="1"/>
  <c r="F183" i="21"/>
  <c r="F182" i="21"/>
  <c r="F181" i="21"/>
  <c r="F180" i="21"/>
  <c r="F179" i="21"/>
  <c r="E183" i="21"/>
  <c r="E182" i="21"/>
  <c r="E181" i="21"/>
  <c r="E180" i="21"/>
  <c r="E179" i="21"/>
  <c r="E138" i="21"/>
  <c r="E139" i="21" s="1"/>
  <c r="F138" i="21"/>
  <c r="F139" i="21" s="1"/>
  <c r="G138" i="21"/>
  <c r="G139" i="21" s="1"/>
  <c r="H138" i="21"/>
  <c r="H139" i="21" s="1"/>
  <c r="D138" i="21"/>
  <c r="D139" i="21" s="1"/>
  <c r="O184" i="20"/>
  <c r="O183" i="20"/>
  <c r="O182" i="20"/>
  <c r="O181" i="20"/>
  <c r="O180" i="20"/>
  <c r="E184" i="20"/>
  <c r="E183" i="20"/>
  <c r="E182" i="20"/>
  <c r="E181" i="20"/>
  <c r="E180" i="20"/>
  <c r="E138" i="20"/>
  <c r="E139" i="20" s="1"/>
  <c r="F138" i="20"/>
  <c r="F139" i="20" s="1"/>
  <c r="G138" i="20"/>
  <c r="G139" i="20" s="1"/>
  <c r="H138" i="20"/>
  <c r="H139" i="20" s="1"/>
  <c r="D138" i="20"/>
  <c r="D139" i="20" s="1"/>
  <c r="N184" i="19"/>
  <c r="N183" i="19"/>
  <c r="N182" i="19"/>
  <c r="N181" i="19"/>
  <c r="N180" i="19"/>
  <c r="M184" i="19"/>
  <c r="M183" i="19"/>
  <c r="M182" i="19"/>
  <c r="M181" i="19"/>
  <c r="M180" i="19"/>
  <c r="N175" i="8"/>
  <c r="S147" i="19"/>
  <c r="S148" i="19"/>
  <c r="S149" i="19"/>
  <c r="S150" i="19"/>
  <c r="S151" i="19"/>
  <c r="D152" i="19"/>
  <c r="D155" i="19" s="1"/>
  <c r="E152" i="19"/>
  <c r="F152" i="19"/>
  <c r="G152" i="19"/>
  <c r="H152" i="19"/>
  <c r="H155" i="19" s="1"/>
  <c r="I152" i="19"/>
  <c r="J152" i="19"/>
  <c r="K152" i="19"/>
  <c r="L152" i="19"/>
  <c r="L155" i="19" s="1"/>
  <c r="M152" i="19"/>
  <c r="M155" i="19" s="1"/>
  <c r="N152" i="19"/>
  <c r="N155" i="19" s="1"/>
  <c r="O152" i="19"/>
  <c r="P152" i="19"/>
  <c r="P155" i="19" s="1"/>
  <c r="Q152" i="19"/>
  <c r="R152" i="19"/>
  <c r="R155" i="19" s="1"/>
  <c r="D153" i="19"/>
  <c r="E153" i="19"/>
  <c r="E156" i="19" s="1"/>
  <c r="F153" i="19"/>
  <c r="G153" i="19"/>
  <c r="G156" i="19" s="1"/>
  <c r="H153" i="19"/>
  <c r="I153" i="19"/>
  <c r="I156" i="19" s="1"/>
  <c r="J153" i="19"/>
  <c r="K153" i="19"/>
  <c r="K156" i="19" s="1"/>
  <c r="L153" i="19"/>
  <c r="L156" i="19" s="1"/>
  <c r="M153" i="19"/>
  <c r="M156" i="19" s="1"/>
  <c r="N153" i="19"/>
  <c r="O153" i="19"/>
  <c r="O156" i="19" s="1"/>
  <c r="P153" i="19"/>
  <c r="Q153" i="19"/>
  <c r="Q156" i="19" s="1"/>
  <c r="R153" i="19"/>
  <c r="D154" i="19"/>
  <c r="D157" i="19" s="1"/>
  <c r="E154" i="19"/>
  <c r="F154" i="19"/>
  <c r="F157" i="19" s="1"/>
  <c r="G154" i="19"/>
  <c r="H154" i="19"/>
  <c r="H157" i="19" s="1"/>
  <c r="I154" i="19"/>
  <c r="J154" i="19"/>
  <c r="J157" i="19" s="1"/>
  <c r="K154" i="19"/>
  <c r="L154" i="19"/>
  <c r="L157" i="19" s="1"/>
  <c r="M154" i="19"/>
  <c r="M157" i="19" s="1"/>
  <c r="N154" i="19"/>
  <c r="N157" i="19" s="1"/>
  <c r="O154" i="19"/>
  <c r="P154" i="19"/>
  <c r="P157" i="19" s="1"/>
  <c r="Q154" i="19"/>
  <c r="R154" i="19"/>
  <c r="R157" i="19" s="1"/>
  <c r="E155" i="19"/>
  <c r="F155" i="19"/>
  <c r="G155" i="19"/>
  <c r="I155" i="19"/>
  <c r="J155" i="19"/>
  <c r="K155" i="19"/>
  <c r="K160" i="19" s="1"/>
  <c r="O155" i="19"/>
  <c r="Q155" i="19"/>
  <c r="D156" i="19"/>
  <c r="F156" i="19"/>
  <c r="H156" i="19"/>
  <c r="J156" i="19"/>
  <c r="N156" i="19"/>
  <c r="P156" i="19"/>
  <c r="R156" i="19"/>
  <c r="E157" i="19"/>
  <c r="G157" i="19"/>
  <c r="I157" i="19"/>
  <c r="K157" i="19"/>
  <c r="O157" i="19"/>
  <c r="Q157" i="19"/>
  <c r="E138" i="19"/>
  <c r="E139" i="19" s="1"/>
  <c r="F138" i="19"/>
  <c r="F139" i="19" s="1"/>
  <c r="G138" i="19"/>
  <c r="G139" i="19" s="1"/>
  <c r="H138" i="19"/>
  <c r="H139" i="19" s="1"/>
  <c r="D138" i="19"/>
  <c r="D139" i="19" s="1"/>
  <c r="E135" i="17"/>
  <c r="E136" i="17" s="1"/>
  <c r="D135" i="17"/>
  <c r="D136" i="17" s="1"/>
  <c r="G154" i="17"/>
  <c r="H154" i="17"/>
  <c r="E186" i="15"/>
  <c r="G142" i="16"/>
  <c r="G143" i="16" s="1"/>
  <c r="H142" i="16"/>
  <c r="H143" i="16" s="1"/>
  <c r="I142" i="16"/>
  <c r="I143" i="16" s="1"/>
  <c r="J142" i="16"/>
  <c r="J143" i="16" s="1"/>
  <c r="K142" i="16"/>
  <c r="K143" i="16" s="1"/>
  <c r="L142" i="16"/>
  <c r="L143" i="16" s="1"/>
  <c r="M142" i="16"/>
  <c r="M143" i="16" s="1"/>
  <c r="N142" i="16"/>
  <c r="N143" i="16" s="1"/>
  <c r="F142" i="16"/>
  <c r="F143" i="16" s="1"/>
  <c r="F187" i="15"/>
  <c r="F186" i="15"/>
  <c r="F185" i="15"/>
  <c r="F184" i="15"/>
  <c r="F183" i="15"/>
  <c r="G141" i="15"/>
  <c r="E140" i="15"/>
  <c r="E141" i="15" s="1"/>
  <c r="F140" i="15"/>
  <c r="F141" i="15" s="1"/>
  <c r="G140" i="15"/>
  <c r="H140" i="15"/>
  <c r="H141" i="15" s="1"/>
  <c r="I140" i="15"/>
  <c r="I141" i="15" s="1"/>
  <c r="J140" i="15"/>
  <c r="J141" i="15" s="1"/>
  <c r="D140" i="15"/>
  <c r="F184" i="14"/>
  <c r="E184" i="14"/>
  <c r="E183" i="14"/>
  <c r="F184" i="11"/>
  <c r="F183" i="11"/>
  <c r="F182" i="11"/>
  <c r="F180" i="11"/>
  <c r="F181" i="11"/>
  <c r="D155" i="11"/>
  <c r="I160" i="19" l="1"/>
  <c r="F160" i="19"/>
  <c r="O160" i="19"/>
  <c r="G160" i="19"/>
  <c r="J160" i="19"/>
  <c r="P160" i="19"/>
  <c r="H160" i="19"/>
  <c r="D160" i="19"/>
  <c r="M160" i="19"/>
  <c r="L160" i="19"/>
  <c r="Q160" i="19"/>
  <c r="E160" i="19"/>
  <c r="R160" i="19"/>
  <c r="N160" i="19"/>
  <c r="F13" i="17" l="1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2" i="17"/>
  <c r="R155" i="15"/>
  <c r="R158" i="15" s="1"/>
  <c r="Q155" i="15"/>
  <c r="Q158" i="15" s="1"/>
  <c r="P155" i="15"/>
  <c r="P158" i="15" s="1"/>
  <c r="O155" i="15"/>
  <c r="O158" i="15" s="1"/>
  <c r="N155" i="15"/>
  <c r="N158" i="15" s="1"/>
  <c r="M155" i="15"/>
  <c r="M158" i="15" s="1"/>
  <c r="L155" i="15"/>
  <c r="L158" i="15" s="1"/>
  <c r="K155" i="15"/>
  <c r="K158" i="15" s="1"/>
  <c r="J155" i="15"/>
  <c r="J158" i="15" s="1"/>
  <c r="I155" i="15"/>
  <c r="I158" i="15" s="1"/>
  <c r="H155" i="15"/>
  <c r="H158" i="15" s="1"/>
  <c r="G155" i="15"/>
  <c r="G158" i="15" s="1"/>
  <c r="F155" i="15"/>
  <c r="F158" i="15" s="1"/>
  <c r="E155" i="15"/>
  <c r="E158" i="15" s="1"/>
  <c r="D155" i="15"/>
  <c r="D158" i="15" s="1"/>
  <c r="R154" i="15"/>
  <c r="R157" i="15" s="1"/>
  <c r="Q154" i="15"/>
  <c r="Q157" i="15" s="1"/>
  <c r="P154" i="15"/>
  <c r="P157" i="15" s="1"/>
  <c r="O154" i="15"/>
  <c r="O157" i="15" s="1"/>
  <c r="N154" i="15"/>
  <c r="N157" i="15" s="1"/>
  <c r="M154" i="15"/>
  <c r="M157" i="15" s="1"/>
  <c r="L154" i="15"/>
  <c r="L157" i="15" s="1"/>
  <c r="K154" i="15"/>
  <c r="K157" i="15" s="1"/>
  <c r="J154" i="15"/>
  <c r="J157" i="15" s="1"/>
  <c r="I154" i="15"/>
  <c r="I157" i="15" s="1"/>
  <c r="H154" i="15"/>
  <c r="H157" i="15" s="1"/>
  <c r="G154" i="15"/>
  <c r="G157" i="15" s="1"/>
  <c r="F154" i="15"/>
  <c r="F157" i="15" s="1"/>
  <c r="E154" i="15"/>
  <c r="E157" i="15" s="1"/>
  <c r="D154" i="15"/>
  <c r="D157" i="15" s="1"/>
  <c r="R153" i="15"/>
  <c r="R156" i="15" s="1"/>
  <c r="Q153" i="15"/>
  <c r="Q156" i="15" s="1"/>
  <c r="P153" i="15"/>
  <c r="P156" i="15" s="1"/>
  <c r="O153" i="15"/>
  <c r="O156" i="15" s="1"/>
  <c r="N153" i="15"/>
  <c r="N156" i="15" s="1"/>
  <c r="M153" i="15"/>
  <c r="M156" i="15" s="1"/>
  <c r="L153" i="15"/>
  <c r="L156" i="15" s="1"/>
  <c r="K153" i="15"/>
  <c r="K156" i="15" s="1"/>
  <c r="J153" i="15"/>
  <c r="J156" i="15" s="1"/>
  <c r="I153" i="15"/>
  <c r="I156" i="15" s="1"/>
  <c r="H153" i="15"/>
  <c r="H156" i="15" s="1"/>
  <c r="G153" i="15"/>
  <c r="G156" i="15" s="1"/>
  <c r="F153" i="15"/>
  <c r="F156" i="15" s="1"/>
  <c r="E153" i="15"/>
  <c r="E156" i="15" s="1"/>
  <c r="D153" i="15"/>
  <c r="D156" i="15" s="1"/>
  <c r="D141" i="15"/>
  <c r="H161" i="15" l="1"/>
  <c r="F135" i="17"/>
  <c r="F136" i="17" s="1"/>
  <c r="G161" i="15"/>
  <c r="K161" i="15"/>
  <c r="O161" i="15"/>
  <c r="P161" i="15"/>
  <c r="F161" i="15"/>
  <c r="J161" i="15"/>
  <c r="N161" i="15"/>
  <c r="R161" i="15"/>
  <c r="L161" i="15"/>
  <c r="D161" i="15"/>
  <c r="E161" i="15"/>
  <c r="I161" i="15"/>
  <c r="M161" i="15"/>
  <c r="Q161" i="15"/>
  <c r="F181" i="14" l="1"/>
  <c r="F180" i="14"/>
  <c r="E182" i="14"/>
  <c r="E181" i="14"/>
  <c r="E180" i="14"/>
  <c r="R152" i="14"/>
  <c r="R155" i="14" s="1"/>
  <c r="R153" i="14"/>
  <c r="R156" i="14" s="1"/>
  <c r="R154" i="14"/>
  <c r="R157" i="14" s="1"/>
  <c r="E184" i="12"/>
  <c r="E183" i="12"/>
  <c r="E181" i="12"/>
  <c r="E182" i="12"/>
  <c r="E180" i="12"/>
  <c r="E184" i="11"/>
  <c r="E183" i="11"/>
  <c r="E182" i="11"/>
  <c r="E181" i="11"/>
  <c r="E180" i="11"/>
  <c r="R152" i="9"/>
  <c r="R155" i="9" s="1"/>
  <c r="R153" i="9"/>
  <c r="R156" i="9" s="1"/>
  <c r="R154" i="9"/>
  <c r="R157" i="9" s="1"/>
  <c r="N152" i="9"/>
  <c r="O184" i="9"/>
  <c r="O183" i="9"/>
  <c r="O182" i="9"/>
  <c r="O181" i="9"/>
  <c r="O180" i="9"/>
  <c r="E184" i="9"/>
  <c r="E183" i="9"/>
  <c r="E182" i="9"/>
  <c r="E181" i="9"/>
  <c r="E180" i="9"/>
  <c r="E138" i="14"/>
  <c r="E139" i="14" s="1"/>
  <c r="F138" i="14"/>
  <c r="F139" i="14" s="1"/>
  <c r="G138" i="14"/>
  <c r="G139" i="14" s="1"/>
  <c r="H138" i="14"/>
  <c r="H139" i="14" s="1"/>
  <c r="E138" i="12"/>
  <c r="E139" i="12" s="1"/>
  <c r="F138" i="12"/>
  <c r="F139" i="12" s="1"/>
  <c r="G138" i="12"/>
  <c r="G139" i="12" s="1"/>
  <c r="H138" i="12"/>
  <c r="H139" i="12" s="1"/>
  <c r="E138" i="11"/>
  <c r="E139" i="11" s="1"/>
  <c r="F138" i="11"/>
  <c r="F139" i="11" s="1"/>
  <c r="G138" i="11"/>
  <c r="G139" i="11" s="1"/>
  <c r="H138" i="11"/>
  <c r="H139" i="11" s="1"/>
  <c r="N183" i="22"/>
  <c r="M183" i="22"/>
  <c r="N182" i="22"/>
  <c r="M182" i="22"/>
  <c r="N181" i="22"/>
  <c r="M181" i="22"/>
  <c r="N180" i="22"/>
  <c r="M180" i="22"/>
  <c r="N179" i="22"/>
  <c r="M179" i="22"/>
  <c r="E138" i="9"/>
  <c r="E139" i="9" s="1"/>
  <c r="F138" i="9"/>
  <c r="F139" i="9" s="1"/>
  <c r="G138" i="9"/>
  <c r="G139" i="9" s="1"/>
  <c r="H138" i="9"/>
  <c r="H139" i="9" s="1"/>
  <c r="M184" i="22" l="1"/>
  <c r="R160" i="9"/>
  <c r="N184" i="22"/>
  <c r="O137" i="8"/>
  <c r="O138" i="8" s="1"/>
  <c r="P137" i="8"/>
  <c r="P138" i="8" s="1"/>
  <c r="Q137" i="8"/>
  <c r="Q138" i="8" s="1"/>
  <c r="R137" i="8"/>
  <c r="R138" i="8" s="1"/>
  <c r="N137" i="8"/>
  <c r="N138" i="8" s="1"/>
  <c r="O179" i="8" l="1"/>
  <c r="N179" i="8"/>
  <c r="O178" i="8"/>
  <c r="N178" i="8"/>
  <c r="O177" i="8"/>
  <c r="N177" i="8"/>
  <c r="O176" i="8"/>
  <c r="N176" i="8"/>
  <c r="O175" i="8"/>
  <c r="O180" i="8" s="1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N180" i="8" l="1"/>
  <c r="Q152" i="27"/>
  <c r="P152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62" i="26"/>
  <c r="N162" i="26"/>
  <c r="M162" i="26"/>
  <c r="L162" i="26"/>
  <c r="K162" i="26"/>
  <c r="H162" i="26"/>
  <c r="F162" i="26"/>
  <c r="E162" i="26"/>
  <c r="D162" i="26"/>
  <c r="F138" i="26"/>
  <c r="F139" i="26" s="1"/>
  <c r="R154" i="24"/>
  <c r="R157" i="24" s="1"/>
  <c r="Q154" i="24"/>
  <c r="Q157" i="24" s="1"/>
  <c r="P154" i="24"/>
  <c r="P157" i="24" s="1"/>
  <c r="O154" i="24"/>
  <c r="O157" i="24" s="1"/>
  <c r="N154" i="24"/>
  <c r="N157" i="24" s="1"/>
  <c r="M154" i="24"/>
  <c r="M157" i="24" s="1"/>
  <c r="L154" i="24"/>
  <c r="L157" i="24" s="1"/>
  <c r="K154" i="24"/>
  <c r="K157" i="24" s="1"/>
  <c r="J154" i="24"/>
  <c r="J157" i="24" s="1"/>
  <c r="I154" i="24"/>
  <c r="I157" i="24" s="1"/>
  <c r="H154" i="24"/>
  <c r="H157" i="24" s="1"/>
  <c r="G154" i="24"/>
  <c r="G157" i="24" s="1"/>
  <c r="F154" i="24"/>
  <c r="F157" i="24" s="1"/>
  <c r="E154" i="24"/>
  <c r="E157" i="24" s="1"/>
  <c r="D154" i="24"/>
  <c r="D157" i="24" s="1"/>
  <c r="R153" i="24"/>
  <c r="R156" i="24" s="1"/>
  <c r="Q153" i="24"/>
  <c r="Q156" i="24" s="1"/>
  <c r="P153" i="24"/>
  <c r="P156" i="24" s="1"/>
  <c r="O153" i="24"/>
  <c r="O156" i="24" s="1"/>
  <c r="N153" i="24"/>
  <c r="N156" i="24" s="1"/>
  <c r="M153" i="24"/>
  <c r="M156" i="24" s="1"/>
  <c r="L153" i="24"/>
  <c r="L156" i="24" s="1"/>
  <c r="K153" i="24"/>
  <c r="K156" i="24" s="1"/>
  <c r="J153" i="24"/>
  <c r="I153" i="24"/>
  <c r="I156" i="24" s="1"/>
  <c r="H153" i="24"/>
  <c r="G153" i="24"/>
  <c r="G156" i="24" s="1"/>
  <c r="F153" i="24"/>
  <c r="F156" i="24" s="1"/>
  <c r="E153" i="24"/>
  <c r="E156" i="24" s="1"/>
  <c r="D153" i="24"/>
  <c r="D156" i="24" s="1"/>
  <c r="R152" i="24"/>
  <c r="R155" i="24" s="1"/>
  <c r="Q152" i="24"/>
  <c r="Q155" i="24" s="1"/>
  <c r="P152" i="24"/>
  <c r="P155" i="24" s="1"/>
  <c r="O152" i="24"/>
  <c r="O155" i="24" s="1"/>
  <c r="N152" i="24"/>
  <c r="N155" i="24" s="1"/>
  <c r="M152" i="24"/>
  <c r="M155" i="24" s="1"/>
  <c r="L152" i="24"/>
  <c r="L155" i="24" s="1"/>
  <c r="K152" i="24"/>
  <c r="K155" i="24" s="1"/>
  <c r="J152" i="24"/>
  <c r="J155" i="24" s="1"/>
  <c r="I152" i="24"/>
  <c r="I155" i="24" s="1"/>
  <c r="H152" i="24"/>
  <c r="H155" i="24" s="1"/>
  <c r="G152" i="24"/>
  <c r="G155" i="24" s="1"/>
  <c r="F152" i="24"/>
  <c r="F155" i="24" s="1"/>
  <c r="E152" i="24"/>
  <c r="E155" i="24" s="1"/>
  <c r="D152" i="24"/>
  <c r="D155" i="24" s="1"/>
  <c r="S151" i="24"/>
  <c r="S150" i="24"/>
  <c r="S149" i="24"/>
  <c r="S148" i="24"/>
  <c r="S147" i="24"/>
  <c r="R154" i="23"/>
  <c r="R157" i="23" s="1"/>
  <c r="Q154" i="23"/>
  <c r="Q157" i="23" s="1"/>
  <c r="P154" i="23"/>
  <c r="P157" i="23" s="1"/>
  <c r="O154" i="23"/>
  <c r="O157" i="23" s="1"/>
  <c r="N154" i="23"/>
  <c r="N157" i="23" s="1"/>
  <c r="M154" i="23"/>
  <c r="M157" i="23" s="1"/>
  <c r="L154" i="23"/>
  <c r="L157" i="23" s="1"/>
  <c r="K154" i="23"/>
  <c r="K157" i="23" s="1"/>
  <c r="J154" i="23"/>
  <c r="J157" i="23" s="1"/>
  <c r="I154" i="23"/>
  <c r="I157" i="23" s="1"/>
  <c r="H154" i="23"/>
  <c r="G154" i="23"/>
  <c r="G157" i="23" s="1"/>
  <c r="F154" i="23"/>
  <c r="F157" i="23" s="1"/>
  <c r="E154" i="23"/>
  <c r="E157" i="23" s="1"/>
  <c r="D154" i="23"/>
  <c r="D157" i="23" s="1"/>
  <c r="R153" i="23"/>
  <c r="R156" i="23" s="1"/>
  <c r="Q153" i="23"/>
  <c r="Q156" i="23" s="1"/>
  <c r="P153" i="23"/>
  <c r="O153" i="23"/>
  <c r="O156" i="23" s="1"/>
  <c r="N153" i="23"/>
  <c r="N156" i="23" s="1"/>
  <c r="M153" i="23"/>
  <c r="M156" i="23" s="1"/>
  <c r="L153" i="23"/>
  <c r="L156" i="23" s="1"/>
  <c r="K153" i="23"/>
  <c r="K156" i="23" s="1"/>
  <c r="J153" i="23"/>
  <c r="I153" i="23"/>
  <c r="I156" i="23" s="1"/>
  <c r="H153" i="23"/>
  <c r="G153" i="23"/>
  <c r="G156" i="23" s="1"/>
  <c r="F153" i="23"/>
  <c r="E153" i="23"/>
  <c r="D153" i="23"/>
  <c r="R152" i="23"/>
  <c r="R155" i="23" s="1"/>
  <c r="Q152" i="23"/>
  <c r="Q155" i="23" s="1"/>
  <c r="P152" i="23"/>
  <c r="P155" i="23" s="1"/>
  <c r="O152" i="23"/>
  <c r="O155" i="23" s="1"/>
  <c r="O160" i="23" s="1"/>
  <c r="N152" i="23"/>
  <c r="N155" i="23" s="1"/>
  <c r="M152" i="23"/>
  <c r="M155" i="23" s="1"/>
  <c r="L152" i="23"/>
  <c r="L155" i="23" s="1"/>
  <c r="K152" i="23"/>
  <c r="K155" i="23" s="1"/>
  <c r="K160" i="23" s="1"/>
  <c r="J152" i="23"/>
  <c r="J155" i="23" s="1"/>
  <c r="I152" i="23"/>
  <c r="I155" i="23" s="1"/>
  <c r="H152" i="23"/>
  <c r="H155" i="23" s="1"/>
  <c r="G152" i="23"/>
  <c r="G155" i="23" s="1"/>
  <c r="G160" i="23" s="1"/>
  <c r="F152" i="23"/>
  <c r="F155" i="23" s="1"/>
  <c r="E152" i="23"/>
  <c r="E155" i="23" s="1"/>
  <c r="D152" i="23"/>
  <c r="D155" i="23" s="1"/>
  <c r="S151" i="23"/>
  <c r="S150" i="23"/>
  <c r="S149" i="23"/>
  <c r="S148" i="23"/>
  <c r="S147" i="23"/>
  <c r="R154" i="22"/>
  <c r="R157" i="22" s="1"/>
  <c r="Q154" i="22"/>
  <c r="Q157" i="22" s="1"/>
  <c r="P154" i="22"/>
  <c r="P157" i="22" s="1"/>
  <c r="O154" i="22"/>
  <c r="O157" i="22" s="1"/>
  <c r="N154" i="22"/>
  <c r="N157" i="22" s="1"/>
  <c r="M154" i="22"/>
  <c r="M157" i="22" s="1"/>
  <c r="L154" i="22"/>
  <c r="L157" i="22" s="1"/>
  <c r="K154" i="22"/>
  <c r="K157" i="22" s="1"/>
  <c r="J154" i="22"/>
  <c r="J157" i="22" s="1"/>
  <c r="I154" i="22"/>
  <c r="I157" i="22" s="1"/>
  <c r="H154" i="22"/>
  <c r="H157" i="22" s="1"/>
  <c r="G154" i="22"/>
  <c r="G157" i="22" s="1"/>
  <c r="F154" i="22"/>
  <c r="F157" i="22" s="1"/>
  <c r="E154" i="22"/>
  <c r="E157" i="22" s="1"/>
  <c r="D154" i="22"/>
  <c r="D157" i="22" s="1"/>
  <c r="R153" i="22"/>
  <c r="R156" i="22" s="1"/>
  <c r="Q153" i="22"/>
  <c r="Q156" i="22" s="1"/>
  <c r="P153" i="22"/>
  <c r="O153" i="22"/>
  <c r="O156" i="22" s="1"/>
  <c r="N153" i="22"/>
  <c r="N156" i="22" s="1"/>
  <c r="M153" i="22"/>
  <c r="M156" i="22" s="1"/>
  <c r="L153" i="22"/>
  <c r="K153" i="22"/>
  <c r="K156" i="22" s="1"/>
  <c r="J153" i="22"/>
  <c r="J156" i="22" s="1"/>
  <c r="I153" i="22"/>
  <c r="I156" i="22" s="1"/>
  <c r="H153" i="22"/>
  <c r="G153" i="22"/>
  <c r="G156" i="22" s="1"/>
  <c r="F153" i="22"/>
  <c r="F156" i="22" s="1"/>
  <c r="E153" i="22"/>
  <c r="E156" i="22" s="1"/>
  <c r="D153" i="22"/>
  <c r="R152" i="22"/>
  <c r="R155" i="22" s="1"/>
  <c r="Q152" i="22"/>
  <c r="Q155" i="22" s="1"/>
  <c r="P152" i="22"/>
  <c r="P155" i="22" s="1"/>
  <c r="O152" i="22"/>
  <c r="O155" i="22" s="1"/>
  <c r="N152" i="22"/>
  <c r="N155" i="22" s="1"/>
  <c r="M152" i="22"/>
  <c r="M155" i="22" s="1"/>
  <c r="L152" i="22"/>
  <c r="L155" i="22" s="1"/>
  <c r="K152" i="22"/>
  <c r="K155" i="22" s="1"/>
  <c r="J152" i="22"/>
  <c r="J155" i="22" s="1"/>
  <c r="I152" i="22"/>
  <c r="I155" i="22" s="1"/>
  <c r="H152" i="22"/>
  <c r="H155" i="22" s="1"/>
  <c r="G152" i="22"/>
  <c r="G155" i="22" s="1"/>
  <c r="F152" i="22"/>
  <c r="F155" i="22" s="1"/>
  <c r="E152" i="22"/>
  <c r="E155" i="22" s="1"/>
  <c r="D152" i="22"/>
  <c r="D155" i="22" s="1"/>
  <c r="S151" i="22"/>
  <c r="S150" i="22"/>
  <c r="S149" i="22"/>
  <c r="S148" i="22"/>
  <c r="S147" i="22"/>
  <c r="R154" i="21"/>
  <c r="R157" i="21" s="1"/>
  <c r="Q154" i="21"/>
  <c r="Q157" i="21" s="1"/>
  <c r="P154" i="21"/>
  <c r="P157" i="21" s="1"/>
  <c r="O154" i="21"/>
  <c r="O157" i="21" s="1"/>
  <c r="N154" i="21"/>
  <c r="N157" i="21" s="1"/>
  <c r="M154" i="21"/>
  <c r="L154" i="21"/>
  <c r="L157" i="21" s="1"/>
  <c r="K154" i="21"/>
  <c r="K157" i="21" s="1"/>
  <c r="J154" i="21"/>
  <c r="J157" i="21" s="1"/>
  <c r="I154" i="21"/>
  <c r="I157" i="21" s="1"/>
  <c r="H154" i="21"/>
  <c r="H157" i="21" s="1"/>
  <c r="G154" i="21"/>
  <c r="G157" i="21" s="1"/>
  <c r="F154" i="21"/>
  <c r="F157" i="21" s="1"/>
  <c r="E154" i="21"/>
  <c r="E157" i="21" s="1"/>
  <c r="D154" i="21"/>
  <c r="D157" i="21" s="1"/>
  <c r="R153" i="21"/>
  <c r="R156" i="21" s="1"/>
  <c r="Q153" i="21"/>
  <c r="Q156" i="21" s="1"/>
  <c r="P153" i="21"/>
  <c r="P156" i="21" s="1"/>
  <c r="O153" i="21"/>
  <c r="O156" i="21" s="1"/>
  <c r="N153" i="21"/>
  <c r="N156" i="21" s="1"/>
  <c r="M153" i="21"/>
  <c r="M156" i="21" s="1"/>
  <c r="L153" i="21"/>
  <c r="L156" i="21" s="1"/>
  <c r="K153" i="21"/>
  <c r="K156" i="21" s="1"/>
  <c r="J153" i="21"/>
  <c r="J156" i="21" s="1"/>
  <c r="I153" i="21"/>
  <c r="I156" i="21" s="1"/>
  <c r="H153" i="21"/>
  <c r="G153" i="21"/>
  <c r="G156" i="21" s="1"/>
  <c r="F153" i="21"/>
  <c r="F156" i="21" s="1"/>
  <c r="E153" i="21"/>
  <c r="D153" i="21"/>
  <c r="D156" i="21" s="1"/>
  <c r="R152" i="21"/>
  <c r="R155" i="21" s="1"/>
  <c r="Q152" i="21"/>
  <c r="Q155" i="21" s="1"/>
  <c r="P152" i="21"/>
  <c r="P155" i="21" s="1"/>
  <c r="O152" i="21"/>
  <c r="O155" i="21" s="1"/>
  <c r="N152" i="21"/>
  <c r="N155" i="21" s="1"/>
  <c r="M152" i="21"/>
  <c r="M155" i="21" s="1"/>
  <c r="L152" i="21"/>
  <c r="L155" i="21" s="1"/>
  <c r="K152" i="21"/>
  <c r="K155" i="21" s="1"/>
  <c r="J152" i="21"/>
  <c r="J155" i="21" s="1"/>
  <c r="I152" i="21"/>
  <c r="I155" i="21" s="1"/>
  <c r="H152" i="21"/>
  <c r="H155" i="21" s="1"/>
  <c r="G152" i="21"/>
  <c r="G155" i="21" s="1"/>
  <c r="F152" i="21"/>
  <c r="F155" i="21" s="1"/>
  <c r="E152" i="21"/>
  <c r="E155" i="21" s="1"/>
  <c r="D152" i="21"/>
  <c r="S151" i="21"/>
  <c r="S150" i="21"/>
  <c r="S149" i="21"/>
  <c r="S148" i="21"/>
  <c r="S147" i="21"/>
  <c r="R154" i="20"/>
  <c r="R157" i="20" s="1"/>
  <c r="Q154" i="20"/>
  <c r="P154" i="20"/>
  <c r="P157" i="20" s="1"/>
  <c r="O154" i="20"/>
  <c r="O157" i="20" s="1"/>
  <c r="N154" i="20"/>
  <c r="N157" i="20" s="1"/>
  <c r="M154" i="20"/>
  <c r="M157" i="20" s="1"/>
  <c r="L154" i="20"/>
  <c r="L157" i="20" s="1"/>
  <c r="K154" i="20"/>
  <c r="K157" i="20" s="1"/>
  <c r="J154" i="20"/>
  <c r="J157" i="20" s="1"/>
  <c r="I154" i="20"/>
  <c r="I157" i="20" s="1"/>
  <c r="H154" i="20"/>
  <c r="H157" i="20" s="1"/>
  <c r="G154" i="20"/>
  <c r="G157" i="20" s="1"/>
  <c r="F154" i="20"/>
  <c r="F157" i="20" s="1"/>
  <c r="E154" i="20"/>
  <c r="E157" i="20" s="1"/>
  <c r="D154" i="20"/>
  <c r="D157" i="20" s="1"/>
  <c r="R153" i="20"/>
  <c r="R156" i="20" s="1"/>
  <c r="Q153" i="20"/>
  <c r="Q156" i="20" s="1"/>
  <c r="P153" i="20"/>
  <c r="O153" i="20"/>
  <c r="O156" i="20" s="1"/>
  <c r="N153" i="20"/>
  <c r="M153" i="20"/>
  <c r="M156" i="20" s="1"/>
  <c r="L153" i="20"/>
  <c r="L156" i="20" s="1"/>
  <c r="K153" i="20"/>
  <c r="K156" i="20" s="1"/>
  <c r="J153" i="20"/>
  <c r="I153" i="20"/>
  <c r="I156" i="20" s="1"/>
  <c r="H153" i="20"/>
  <c r="G153" i="20"/>
  <c r="G156" i="20" s="1"/>
  <c r="F153" i="20"/>
  <c r="F156" i="20" s="1"/>
  <c r="E153" i="20"/>
  <c r="E156" i="20" s="1"/>
  <c r="D153" i="20"/>
  <c r="D156" i="20" s="1"/>
  <c r="R152" i="20"/>
  <c r="R155" i="20" s="1"/>
  <c r="Q152" i="20"/>
  <c r="Q155" i="20" s="1"/>
  <c r="P152" i="20"/>
  <c r="P155" i="20" s="1"/>
  <c r="O152" i="20"/>
  <c r="O155" i="20" s="1"/>
  <c r="N152" i="20"/>
  <c r="N155" i="20" s="1"/>
  <c r="M152" i="20"/>
  <c r="M155" i="20" s="1"/>
  <c r="L152" i="20"/>
  <c r="L155" i="20" s="1"/>
  <c r="K152" i="20"/>
  <c r="K155" i="20" s="1"/>
  <c r="J152" i="20"/>
  <c r="J155" i="20" s="1"/>
  <c r="I152" i="20"/>
  <c r="I155" i="20" s="1"/>
  <c r="H152" i="20"/>
  <c r="H155" i="20" s="1"/>
  <c r="G152" i="20"/>
  <c r="G155" i="20" s="1"/>
  <c r="F152" i="20"/>
  <c r="F155" i="20" s="1"/>
  <c r="E152" i="20"/>
  <c r="E155" i="20" s="1"/>
  <c r="D152" i="20"/>
  <c r="S151" i="20"/>
  <c r="S150" i="20"/>
  <c r="S149" i="20"/>
  <c r="S148" i="20"/>
  <c r="S147" i="20"/>
  <c r="D138" i="14"/>
  <c r="D139" i="14" s="1"/>
  <c r="D138" i="12"/>
  <c r="D139" i="12" s="1"/>
  <c r="D138" i="11"/>
  <c r="D139" i="11" s="1"/>
  <c r="D138" i="9"/>
  <c r="D139" i="9" s="1"/>
  <c r="G160" i="22" l="1"/>
  <c r="K160" i="22"/>
  <c r="O160" i="22"/>
  <c r="G160" i="24"/>
  <c r="K160" i="24"/>
  <c r="O160" i="24"/>
  <c r="D155" i="20"/>
  <c r="N156" i="20"/>
  <c r="N160" i="20" s="1"/>
  <c r="M157" i="21"/>
  <c r="M160" i="21" s="1"/>
  <c r="D156" i="22"/>
  <c r="L156" i="22"/>
  <c r="P156" i="22"/>
  <c r="P160" i="22" s="1"/>
  <c r="D156" i="23"/>
  <c r="H157" i="23"/>
  <c r="P156" i="20"/>
  <c r="Q157" i="20"/>
  <c r="Q160" i="20" s="1"/>
  <c r="D155" i="21"/>
  <c r="E156" i="21"/>
  <c r="F156" i="23"/>
  <c r="E156" i="23"/>
  <c r="E160" i="23" s="1"/>
  <c r="P156" i="23"/>
  <c r="P160" i="23" s="1"/>
  <c r="R160" i="20"/>
  <c r="J156" i="20"/>
  <c r="J160" i="20" s="1"/>
  <c r="F160" i="21"/>
  <c r="J160" i="21"/>
  <c r="N160" i="21"/>
  <c r="R160" i="21"/>
  <c r="F160" i="22"/>
  <c r="J160" i="22"/>
  <c r="N160" i="22"/>
  <c r="R160" i="22"/>
  <c r="F160" i="23"/>
  <c r="N160" i="23"/>
  <c r="R160" i="23"/>
  <c r="F160" i="24"/>
  <c r="N160" i="24"/>
  <c r="R160" i="24"/>
  <c r="J156" i="23"/>
  <c r="J160" i="23" s="1"/>
  <c r="J156" i="24"/>
  <c r="J160" i="24" s="1"/>
  <c r="G160" i="20"/>
  <c r="K160" i="20"/>
  <c r="O160" i="20"/>
  <c r="H156" i="20"/>
  <c r="H160" i="20" s="1"/>
  <c r="F160" i="20"/>
  <c r="G160" i="21"/>
  <c r="K160" i="21"/>
  <c r="O160" i="21"/>
  <c r="H156" i="21"/>
  <c r="H160" i="21" s="1"/>
  <c r="H156" i="22"/>
  <c r="H160" i="22" s="1"/>
  <c r="H156" i="23"/>
  <c r="H160" i="23" s="1"/>
  <c r="H156" i="24"/>
  <c r="H160" i="24" s="1"/>
  <c r="L160" i="24"/>
  <c r="E160" i="24"/>
  <c r="I160" i="24"/>
  <c r="M160" i="24"/>
  <c r="Q160" i="24"/>
  <c r="D160" i="24"/>
  <c r="P160" i="24"/>
  <c r="L160" i="23"/>
  <c r="I160" i="23"/>
  <c r="M160" i="23"/>
  <c r="Q160" i="23"/>
  <c r="D160" i="23"/>
  <c r="L160" i="22"/>
  <c r="E160" i="22"/>
  <c r="I160" i="22"/>
  <c r="M160" i="22"/>
  <c r="Q160" i="22"/>
  <c r="D160" i="22"/>
  <c r="E160" i="21"/>
  <c r="I160" i="21"/>
  <c r="Q160" i="21"/>
  <c r="D160" i="21"/>
  <c r="L160" i="21"/>
  <c r="P160" i="21"/>
  <c r="L160" i="20"/>
  <c r="E160" i="20"/>
  <c r="I160" i="20"/>
  <c r="M160" i="20"/>
  <c r="D160" i="20"/>
  <c r="P160" i="20"/>
  <c r="Q154" i="17" l="1"/>
  <c r="P154" i="17"/>
  <c r="O154" i="17"/>
  <c r="N154" i="17"/>
  <c r="M154" i="17"/>
  <c r="L154" i="17"/>
  <c r="K154" i="17"/>
  <c r="J154" i="17"/>
  <c r="I154" i="17"/>
  <c r="F154" i="17"/>
  <c r="E154" i="17"/>
  <c r="D154" i="17"/>
  <c r="Q170" i="16"/>
  <c r="P170" i="16"/>
  <c r="O170" i="16"/>
  <c r="N170" i="16"/>
  <c r="M170" i="16"/>
  <c r="L170" i="16"/>
  <c r="K170" i="16"/>
  <c r="J170" i="16"/>
  <c r="I170" i="16"/>
  <c r="H170" i="16"/>
  <c r="G170" i="16"/>
  <c r="F170" i="16"/>
  <c r="E170" i="16"/>
  <c r="D170" i="16"/>
  <c r="Q154" i="14" l="1"/>
  <c r="Q157" i="14" s="1"/>
  <c r="P154" i="14"/>
  <c r="P157" i="14" s="1"/>
  <c r="O154" i="14"/>
  <c r="O157" i="14" s="1"/>
  <c r="N154" i="14"/>
  <c r="N157" i="14" s="1"/>
  <c r="M154" i="14"/>
  <c r="M157" i="14" s="1"/>
  <c r="L154" i="14"/>
  <c r="L157" i="14" s="1"/>
  <c r="K154" i="14"/>
  <c r="K157" i="14" s="1"/>
  <c r="J154" i="14"/>
  <c r="J157" i="14" s="1"/>
  <c r="I154" i="14"/>
  <c r="I157" i="14" s="1"/>
  <c r="H154" i="14"/>
  <c r="H157" i="14" s="1"/>
  <c r="G154" i="14"/>
  <c r="G157" i="14" s="1"/>
  <c r="F154" i="14"/>
  <c r="F157" i="14" s="1"/>
  <c r="E154" i="14"/>
  <c r="E157" i="14" s="1"/>
  <c r="D154" i="14"/>
  <c r="D157" i="14" s="1"/>
  <c r="Q153" i="14"/>
  <c r="P153" i="14"/>
  <c r="P156" i="14" s="1"/>
  <c r="O153" i="14"/>
  <c r="O156" i="14" s="1"/>
  <c r="N153" i="14"/>
  <c r="N156" i="14" s="1"/>
  <c r="M153" i="14"/>
  <c r="M156" i="14" s="1"/>
  <c r="L153" i="14"/>
  <c r="L156" i="14" s="1"/>
  <c r="K153" i="14"/>
  <c r="K156" i="14" s="1"/>
  <c r="J153" i="14"/>
  <c r="J156" i="14" s="1"/>
  <c r="I153" i="14"/>
  <c r="I156" i="14" s="1"/>
  <c r="H153" i="14"/>
  <c r="H156" i="14" s="1"/>
  <c r="G153" i="14"/>
  <c r="G156" i="14" s="1"/>
  <c r="F153" i="14"/>
  <c r="F156" i="14" s="1"/>
  <c r="E153" i="14"/>
  <c r="D153" i="14"/>
  <c r="D156" i="14" s="1"/>
  <c r="Q152" i="14"/>
  <c r="Q155" i="14" s="1"/>
  <c r="P152" i="14"/>
  <c r="O152" i="14"/>
  <c r="O155" i="14" s="1"/>
  <c r="N152" i="14"/>
  <c r="N155" i="14" s="1"/>
  <c r="M152" i="14"/>
  <c r="M155" i="14" s="1"/>
  <c r="L152" i="14"/>
  <c r="L155" i="14" s="1"/>
  <c r="K152" i="14"/>
  <c r="K155" i="14" s="1"/>
  <c r="J152" i="14"/>
  <c r="J155" i="14" s="1"/>
  <c r="I152" i="14"/>
  <c r="I155" i="14" s="1"/>
  <c r="H152" i="14"/>
  <c r="H155" i="14" s="1"/>
  <c r="G152" i="14"/>
  <c r="G155" i="14" s="1"/>
  <c r="F152" i="14"/>
  <c r="F155" i="14" s="1"/>
  <c r="E152" i="14"/>
  <c r="E155" i="14" s="1"/>
  <c r="D152" i="14"/>
  <c r="R154" i="12"/>
  <c r="R157" i="12" s="1"/>
  <c r="Q154" i="12"/>
  <c r="Q157" i="12" s="1"/>
  <c r="P154" i="12"/>
  <c r="P157" i="12" s="1"/>
  <c r="O154" i="12"/>
  <c r="O157" i="12" s="1"/>
  <c r="N154" i="12"/>
  <c r="N157" i="12" s="1"/>
  <c r="M154" i="12"/>
  <c r="M157" i="12" s="1"/>
  <c r="L154" i="12"/>
  <c r="L157" i="12" s="1"/>
  <c r="K154" i="12"/>
  <c r="K157" i="12" s="1"/>
  <c r="J154" i="12"/>
  <c r="J157" i="12" s="1"/>
  <c r="I154" i="12"/>
  <c r="I157" i="12" s="1"/>
  <c r="H154" i="12"/>
  <c r="H157" i="12" s="1"/>
  <c r="G154" i="12"/>
  <c r="G157" i="12" s="1"/>
  <c r="F154" i="12"/>
  <c r="F157" i="12" s="1"/>
  <c r="E154" i="12"/>
  <c r="E157" i="12" s="1"/>
  <c r="D154" i="12"/>
  <c r="D157" i="12" s="1"/>
  <c r="R153" i="12"/>
  <c r="R156" i="12" s="1"/>
  <c r="Q153" i="12"/>
  <c r="Q156" i="12" s="1"/>
  <c r="P153" i="12"/>
  <c r="P156" i="12" s="1"/>
  <c r="O153" i="12"/>
  <c r="O156" i="12" s="1"/>
  <c r="N153" i="12"/>
  <c r="N156" i="12" s="1"/>
  <c r="M153" i="12"/>
  <c r="M156" i="12" s="1"/>
  <c r="L153" i="12"/>
  <c r="L156" i="12" s="1"/>
  <c r="K153" i="12"/>
  <c r="K156" i="12" s="1"/>
  <c r="J153" i="12"/>
  <c r="J156" i="12" s="1"/>
  <c r="I153" i="12"/>
  <c r="I156" i="12" s="1"/>
  <c r="H153" i="12"/>
  <c r="H156" i="12" s="1"/>
  <c r="G153" i="12"/>
  <c r="G156" i="12" s="1"/>
  <c r="F153" i="12"/>
  <c r="F156" i="12" s="1"/>
  <c r="E153" i="12"/>
  <c r="E156" i="12" s="1"/>
  <c r="D153" i="12"/>
  <c r="D156" i="12" s="1"/>
  <c r="R152" i="12"/>
  <c r="R155" i="12" s="1"/>
  <c r="Q152" i="12"/>
  <c r="Q155" i="12" s="1"/>
  <c r="P152" i="12"/>
  <c r="P155" i="12" s="1"/>
  <c r="O152" i="12"/>
  <c r="O155" i="12" s="1"/>
  <c r="N152" i="12"/>
  <c r="N155" i="12" s="1"/>
  <c r="M152" i="12"/>
  <c r="M155" i="12" s="1"/>
  <c r="L152" i="12"/>
  <c r="L155" i="12" s="1"/>
  <c r="K152" i="12"/>
  <c r="K155" i="12" s="1"/>
  <c r="J152" i="12"/>
  <c r="J155" i="12" s="1"/>
  <c r="I152" i="12"/>
  <c r="I155" i="12" s="1"/>
  <c r="H152" i="12"/>
  <c r="H155" i="12" s="1"/>
  <c r="G152" i="12"/>
  <c r="G155" i="12" s="1"/>
  <c r="F152" i="12"/>
  <c r="F155" i="12" s="1"/>
  <c r="E152" i="12"/>
  <c r="E155" i="12" s="1"/>
  <c r="D152" i="12"/>
  <c r="D155" i="12" s="1"/>
  <c r="R154" i="11"/>
  <c r="R157" i="11" s="1"/>
  <c r="Q154" i="11"/>
  <c r="Q157" i="11" s="1"/>
  <c r="P154" i="11"/>
  <c r="P157" i="11" s="1"/>
  <c r="O154" i="11"/>
  <c r="O157" i="11" s="1"/>
  <c r="N154" i="11"/>
  <c r="N157" i="11" s="1"/>
  <c r="M154" i="11"/>
  <c r="M157" i="11" s="1"/>
  <c r="L154" i="11"/>
  <c r="L157" i="11" s="1"/>
  <c r="K154" i="11"/>
  <c r="K157" i="11" s="1"/>
  <c r="J154" i="11"/>
  <c r="J157" i="11" s="1"/>
  <c r="I154" i="11"/>
  <c r="I157" i="11" s="1"/>
  <c r="H154" i="11"/>
  <c r="H157" i="11" s="1"/>
  <c r="G154" i="11"/>
  <c r="G157" i="11" s="1"/>
  <c r="F154" i="11"/>
  <c r="F157" i="11" s="1"/>
  <c r="E154" i="11"/>
  <c r="E157" i="11" s="1"/>
  <c r="D154" i="11"/>
  <c r="D157" i="11" s="1"/>
  <c r="R153" i="11"/>
  <c r="R156" i="11" s="1"/>
  <c r="Q153" i="11"/>
  <c r="Q156" i="11" s="1"/>
  <c r="P153" i="11"/>
  <c r="P156" i="11" s="1"/>
  <c r="O153" i="11"/>
  <c r="O156" i="11" s="1"/>
  <c r="N153" i="11"/>
  <c r="N156" i="11" s="1"/>
  <c r="M153" i="11"/>
  <c r="M156" i="11" s="1"/>
  <c r="L153" i="11"/>
  <c r="L156" i="11" s="1"/>
  <c r="K153" i="11"/>
  <c r="K156" i="11" s="1"/>
  <c r="J153" i="11"/>
  <c r="J156" i="11" s="1"/>
  <c r="I153" i="11"/>
  <c r="I156" i="11" s="1"/>
  <c r="H153" i="11"/>
  <c r="H156" i="11" s="1"/>
  <c r="G153" i="11"/>
  <c r="G156" i="11" s="1"/>
  <c r="F153" i="11"/>
  <c r="F156" i="11" s="1"/>
  <c r="E153" i="11"/>
  <c r="E156" i="11" s="1"/>
  <c r="D153" i="11"/>
  <c r="D156" i="11" s="1"/>
  <c r="R152" i="11"/>
  <c r="R155" i="11" s="1"/>
  <c r="Q152" i="11"/>
  <c r="Q155" i="11" s="1"/>
  <c r="P152" i="11"/>
  <c r="P155" i="11" s="1"/>
  <c r="O152" i="11"/>
  <c r="O155" i="11" s="1"/>
  <c r="N152" i="11"/>
  <c r="N155" i="11" s="1"/>
  <c r="M152" i="11"/>
  <c r="M155" i="11" s="1"/>
  <c r="L152" i="11"/>
  <c r="L155" i="11" s="1"/>
  <c r="K152" i="11"/>
  <c r="K155" i="11" s="1"/>
  <c r="J152" i="11"/>
  <c r="J155" i="11" s="1"/>
  <c r="I152" i="11"/>
  <c r="I155" i="11" s="1"/>
  <c r="H152" i="11"/>
  <c r="H155" i="11" s="1"/>
  <c r="G152" i="11"/>
  <c r="G155" i="11" s="1"/>
  <c r="F152" i="11"/>
  <c r="F155" i="11" s="1"/>
  <c r="E152" i="11"/>
  <c r="E155" i="11" s="1"/>
  <c r="Q154" i="9"/>
  <c r="Q157" i="9" s="1"/>
  <c r="P154" i="9"/>
  <c r="P157" i="9" s="1"/>
  <c r="O154" i="9"/>
  <c r="O157" i="9" s="1"/>
  <c r="N154" i="9"/>
  <c r="N157" i="9" s="1"/>
  <c r="M154" i="9"/>
  <c r="M157" i="9" s="1"/>
  <c r="L154" i="9"/>
  <c r="L157" i="9" s="1"/>
  <c r="K154" i="9"/>
  <c r="K157" i="9" s="1"/>
  <c r="J154" i="9"/>
  <c r="J157" i="9" s="1"/>
  <c r="I154" i="9"/>
  <c r="I157" i="9" s="1"/>
  <c r="H154" i="9"/>
  <c r="H157" i="9" s="1"/>
  <c r="G154" i="9"/>
  <c r="G157" i="9" s="1"/>
  <c r="F154" i="9"/>
  <c r="F157" i="9" s="1"/>
  <c r="E154" i="9"/>
  <c r="E157" i="9" s="1"/>
  <c r="D154" i="9"/>
  <c r="D157" i="9" s="1"/>
  <c r="Q153" i="9"/>
  <c r="Q156" i="9" s="1"/>
  <c r="P153" i="9"/>
  <c r="P156" i="9" s="1"/>
  <c r="O153" i="9"/>
  <c r="O156" i="9" s="1"/>
  <c r="N153" i="9"/>
  <c r="N156" i="9" s="1"/>
  <c r="M153" i="9"/>
  <c r="M156" i="9" s="1"/>
  <c r="L153" i="9"/>
  <c r="L156" i="9" s="1"/>
  <c r="K153" i="9"/>
  <c r="K156" i="9" s="1"/>
  <c r="J153" i="9"/>
  <c r="J156" i="9" s="1"/>
  <c r="I153" i="9"/>
  <c r="I156" i="9" s="1"/>
  <c r="H153" i="9"/>
  <c r="H156" i="9" s="1"/>
  <c r="G153" i="9"/>
  <c r="G156" i="9" s="1"/>
  <c r="F153" i="9"/>
  <c r="F156" i="9" s="1"/>
  <c r="E153" i="9"/>
  <c r="E156" i="9" s="1"/>
  <c r="D153" i="9"/>
  <c r="D156" i="9" s="1"/>
  <c r="Q152" i="9"/>
  <c r="Q155" i="9" s="1"/>
  <c r="P152" i="9"/>
  <c r="P155" i="9" s="1"/>
  <c r="O152" i="9"/>
  <c r="O155" i="9" s="1"/>
  <c r="N155" i="9"/>
  <c r="M152" i="9"/>
  <c r="M155" i="9" s="1"/>
  <c r="L152" i="9"/>
  <c r="L155" i="9" s="1"/>
  <c r="K152" i="9"/>
  <c r="K155" i="9" s="1"/>
  <c r="J152" i="9"/>
  <c r="J155" i="9" s="1"/>
  <c r="I152" i="9"/>
  <c r="I155" i="9" s="1"/>
  <c r="H152" i="9"/>
  <c r="H155" i="9" s="1"/>
  <c r="G152" i="9"/>
  <c r="G155" i="9" s="1"/>
  <c r="F152" i="9"/>
  <c r="F155" i="9" s="1"/>
  <c r="E152" i="9"/>
  <c r="E155" i="9" s="1"/>
  <c r="D152" i="9"/>
  <c r="D155" i="9" s="1"/>
  <c r="G160" i="12" l="1"/>
  <c r="K160" i="12"/>
  <c r="O160" i="12"/>
  <c r="G160" i="14"/>
  <c r="K160" i="14"/>
  <c r="O160" i="14"/>
  <c r="D155" i="14"/>
  <c r="D160" i="14" s="1"/>
  <c r="P155" i="14"/>
  <c r="P160" i="14" s="1"/>
  <c r="E156" i="14"/>
  <c r="E160" i="14" s="1"/>
  <c r="Q156" i="14"/>
  <c r="Q160" i="14" s="1"/>
  <c r="G160" i="11"/>
  <c r="K160" i="11"/>
  <c r="F160" i="12"/>
  <c r="J160" i="12"/>
  <c r="N160" i="12"/>
  <c r="R160" i="12"/>
  <c r="F160" i="11"/>
  <c r="J160" i="11"/>
  <c r="N160" i="11"/>
  <c r="R160" i="11"/>
  <c r="F160" i="14"/>
  <c r="J160" i="14"/>
  <c r="N160" i="14"/>
  <c r="R160" i="14"/>
  <c r="F160" i="9"/>
  <c r="N160" i="9"/>
  <c r="J160" i="9"/>
  <c r="E160" i="9"/>
  <c r="M160" i="9"/>
  <c r="Q160" i="9"/>
  <c r="I160" i="9"/>
  <c r="L160" i="14"/>
  <c r="H160" i="14"/>
  <c r="I160" i="14"/>
  <c r="M160" i="14"/>
  <c r="L160" i="12"/>
  <c r="H160" i="12"/>
  <c r="E160" i="12"/>
  <c r="I160" i="12"/>
  <c r="M160" i="12"/>
  <c r="Q160" i="12"/>
  <c r="D160" i="12"/>
  <c r="P160" i="12"/>
  <c r="O160" i="11"/>
  <c r="E160" i="11"/>
  <c r="I160" i="11"/>
  <c r="M160" i="11"/>
  <c r="Q160" i="11"/>
  <c r="D160" i="11"/>
  <c r="H160" i="11"/>
  <c r="L160" i="11"/>
  <c r="P160" i="11"/>
  <c r="D160" i="9"/>
  <c r="H160" i="9"/>
  <c r="L160" i="9"/>
  <c r="P160" i="9"/>
  <c r="G160" i="9"/>
  <c r="K160" i="9"/>
  <c r="O160" i="9"/>
</calcChain>
</file>

<file path=xl/sharedStrings.xml><?xml version="1.0" encoding="utf-8"?>
<sst xmlns="http://schemas.openxmlformats.org/spreadsheetml/2006/main" count="10400" uniqueCount="887">
  <si>
    <t>NATIONAL ENGINEERING COLLEGE, K.R. NAGAR, KOVILPATTI - 628503.</t>
  </si>
  <si>
    <t>S.No</t>
  </si>
  <si>
    <t>Reg No</t>
  </si>
  <si>
    <t>Student Name</t>
  </si>
  <si>
    <t>Threshold</t>
  </si>
  <si>
    <t>CO1</t>
  </si>
  <si>
    <t>CO2</t>
  </si>
  <si>
    <t>CO3</t>
  </si>
  <si>
    <t>CO4</t>
  </si>
  <si>
    <t>CO5</t>
  </si>
  <si>
    <t>End Semester Marks</t>
  </si>
  <si>
    <t>Continuous Assessment Marks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</si>
  <si>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</si>
  <si>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</si>
  <si>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</si>
  <si>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</si>
  <si>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</si>
  <si>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</si>
  <si>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</si>
  <si>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</si>
  <si>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</si>
  <si>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</si>
  <si>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</si>
  <si>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</si>
  <si>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</si>
  <si>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</si>
  <si>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CO/PO</t>
  </si>
  <si>
    <t>Total Marks</t>
  </si>
  <si>
    <t>Target</t>
  </si>
  <si>
    <t>Attainment %</t>
  </si>
  <si>
    <t>Number of Strongly Mapped Cos</t>
  </si>
  <si>
    <t>Number of Medium Mapped Cos</t>
  </si>
  <si>
    <t>Number of Weakly Mapped Cos</t>
  </si>
  <si>
    <t>Attainment</t>
  </si>
  <si>
    <t>PO - PSO attainment of Strongly Mapped COs</t>
  </si>
  <si>
    <t>PO - PSO attainment of Medium Mapped COs</t>
  </si>
  <si>
    <t>PO - PSO attainment of Weakly Mapped COs</t>
  </si>
  <si>
    <t>Overall CO-PO CO-PSO Attainment</t>
  </si>
  <si>
    <t>PSO3</t>
  </si>
  <si>
    <t>BALAJI V</t>
  </si>
  <si>
    <t>BANUPRIYA.R</t>
  </si>
  <si>
    <t>SRIRAMSUBASH.G</t>
  </si>
  <si>
    <t>SURIYA MANIKANDAN.S</t>
  </si>
  <si>
    <t>UMA RAJA SELVI.M</t>
  </si>
  <si>
    <t>VIJAYA PREETHA.S</t>
  </si>
  <si>
    <t>MAHA RAJAN S</t>
  </si>
  <si>
    <t>MOHANA PRIYAA.M</t>
  </si>
  <si>
    <t>ALEX.J</t>
  </si>
  <si>
    <t>BHARATH KUMAR.S</t>
  </si>
  <si>
    <t>SATHYA HARI KARA SANKAR .S</t>
  </si>
  <si>
    <t>AJAY RAJA PANDIYAN R</t>
  </si>
  <si>
    <t>GANESH ARRAVIND B</t>
  </si>
  <si>
    <t>GURUGANESH S</t>
  </si>
  <si>
    <t>KARTHICK.M</t>
  </si>
  <si>
    <t>KARTHIKA A</t>
  </si>
  <si>
    <t>KARTHIKEYAN.V</t>
  </si>
  <si>
    <t>KAVIYA G</t>
  </si>
  <si>
    <t>MUTHU AKALYA A</t>
  </si>
  <si>
    <t>PAVITHRA T</t>
  </si>
  <si>
    <t>SOBANA A</t>
  </si>
  <si>
    <t>SRI LAKSHMI PRIYA S</t>
  </si>
  <si>
    <t>MUGESH.S</t>
  </si>
  <si>
    <t>ANANTH.L</t>
  </si>
  <si>
    <t>NIKETHA R</t>
  </si>
  <si>
    <t>VIGNESHWARA PERUMAL.M</t>
  </si>
  <si>
    <t>ATHI GURU K</t>
  </si>
  <si>
    <t>IDA HOPE P</t>
  </si>
  <si>
    <t>JEGAN.M</t>
  </si>
  <si>
    <t>KARTHIKA M</t>
  </si>
  <si>
    <t>KEERTHI VASAN S</t>
  </si>
  <si>
    <t>MANISH @ VENKATESH.S</t>
  </si>
  <si>
    <t>MANOJ K</t>
  </si>
  <si>
    <t>SHIRLIN JENO WINCY J</t>
  </si>
  <si>
    <t>VIDHYA P</t>
  </si>
  <si>
    <t>YAMUNA MARY J</t>
  </si>
  <si>
    <t>Course Instructors:</t>
  </si>
  <si>
    <t>Course coordinator:</t>
  </si>
  <si>
    <t>DEPARTMENT OF ELECTRONICS AND COMMUNICATION ENGINEERING</t>
  </si>
  <si>
    <t>CO-PO ATTAINMENT SUMMARY SHEET - DIRECT METHOD (2018-22 Batch)</t>
  </si>
  <si>
    <t>AATHIN.R.A.</t>
  </si>
  <si>
    <t>ABISWETHA S</t>
  </si>
  <si>
    <t>ARULSELVI.L</t>
  </si>
  <si>
    <t>DEVI ARUNA.A</t>
  </si>
  <si>
    <t>MARYS AXSEELIAS FELCITAS P</t>
  </si>
  <si>
    <t>MEGA SUNDAR.A</t>
  </si>
  <si>
    <t>MOHAMED ANAS.M</t>
  </si>
  <si>
    <t>NAVIN PRASATH.M</t>
  </si>
  <si>
    <t>PAUL KEINS.B</t>
  </si>
  <si>
    <t>POORNIMA A</t>
  </si>
  <si>
    <t>RAKASRI.R</t>
  </si>
  <si>
    <t>SHUNMUGASUNDARAM.M</t>
  </si>
  <si>
    <t>SREEMATHI T.S.</t>
  </si>
  <si>
    <t>SUNDAR RAM.M</t>
  </si>
  <si>
    <t>SUVALAKSHMI.S</t>
  </si>
  <si>
    <t>TAMILMANI.R</t>
  </si>
  <si>
    <t>VARSHA.A</t>
  </si>
  <si>
    <t>JOSHUA VIMAL RAJ.R</t>
  </si>
  <si>
    <t>NAVEENRAJ B M</t>
  </si>
  <si>
    <t>LOKESHDURAI.V</t>
  </si>
  <si>
    <t>ANJU JESSICA.C</t>
  </si>
  <si>
    <t>MARIMUTHU.K</t>
  </si>
  <si>
    <t>THANGA ANU PRIYA .P</t>
  </si>
  <si>
    <t>NAYANA DEVI.S</t>
  </si>
  <si>
    <t>NAVEENA. S. M</t>
  </si>
  <si>
    <t>ARUN PRASATH.S</t>
  </si>
  <si>
    <t>INDRAJIT B</t>
  </si>
  <si>
    <t>KARTHICK.G</t>
  </si>
  <si>
    <t>RAJA SOFIA.R</t>
  </si>
  <si>
    <t>ROHITH SANKAR R</t>
  </si>
  <si>
    <t>SELVABHARATHI.M</t>
  </si>
  <si>
    <t>SUBASHINI . M</t>
  </si>
  <si>
    <t>SUPRIYA.A</t>
  </si>
  <si>
    <t>YUVASREE. C</t>
  </si>
  <si>
    <t>SHEETHAL U</t>
  </si>
  <si>
    <t>SRI VARSHINI.V</t>
  </si>
  <si>
    <t>ABISHEK G</t>
  </si>
  <si>
    <t>ANANTHAVEL B</t>
  </si>
  <si>
    <t>ANITHA.G</t>
  </si>
  <si>
    <t>ANU MALA.S</t>
  </si>
  <si>
    <t>ARUN N</t>
  </si>
  <si>
    <t>ASMITHA R.U</t>
  </si>
  <si>
    <t>AZHAGAN S</t>
  </si>
  <si>
    <t>AZIK JAMAL GHOUSE M</t>
  </si>
  <si>
    <t>ESAKKI MUTHU UDAYASAKTHI S</t>
  </si>
  <si>
    <t>GANESHKUMAR S</t>
  </si>
  <si>
    <t>INDHUMATHI.M</t>
  </si>
  <si>
    <t>JAYASRI.M</t>
  </si>
  <si>
    <t>KARMEGAM S</t>
  </si>
  <si>
    <t>KARPAGAMAHESWARI.R</t>
  </si>
  <si>
    <t>KAVIGURU.M</t>
  </si>
  <si>
    <t>KRISHNA VENI.M</t>
  </si>
  <si>
    <t>MAGESHKANNAN.N</t>
  </si>
  <si>
    <t>MANOJ S K</t>
  </si>
  <si>
    <t>MARISELVAM M</t>
  </si>
  <si>
    <t>MATHAN ABISHEK R</t>
  </si>
  <si>
    <t>MOHAMED ASIF HAMEED</t>
  </si>
  <si>
    <t>MURUGAN M</t>
  </si>
  <si>
    <t>MUTHU LAKSHMI P</t>
  </si>
  <si>
    <t>MUTHU SUBATHRA L</t>
  </si>
  <si>
    <t>NAVEEN KUMAR M</t>
  </si>
  <si>
    <t>NINSHIYA MARY.J</t>
  </si>
  <si>
    <t>NISHAR AHAMED T</t>
  </si>
  <si>
    <t>PONMARAN G K</t>
  </si>
  <si>
    <t>PRADEEPA.S</t>
  </si>
  <si>
    <t>RAGHUL KUMAR S</t>
  </si>
  <si>
    <t>RAJESH KUMAR G</t>
  </si>
  <si>
    <t>SANKAR G</t>
  </si>
  <si>
    <t>SARANYA S B</t>
  </si>
  <si>
    <t>SELVAMURUGAN P</t>
  </si>
  <si>
    <t>SHENBAGARUBAN M</t>
  </si>
  <si>
    <t>SUBITSHA A</t>
  </si>
  <si>
    <t>SURIYA PONSELVI K</t>
  </si>
  <si>
    <t>SUVINRAJ S</t>
  </si>
  <si>
    <t>TAMILKUMAR V</t>
  </si>
  <si>
    <t>VAISHNAVI H</t>
  </si>
  <si>
    <t>VIJAYA KRISHNAN S</t>
  </si>
  <si>
    <t>VINITHA SELVI A</t>
  </si>
  <si>
    <t>VISHNU K</t>
  </si>
  <si>
    <t>NAVEENTHA KRISHNAN</t>
  </si>
  <si>
    <t>SURYA</t>
  </si>
  <si>
    <t>SANGARANARAYANAN</t>
  </si>
  <si>
    <t>SAMYUKTHA R</t>
  </si>
  <si>
    <t>CIRANIÂ  JOSHIYA</t>
  </si>
  <si>
    <t>Number of students attained threshold</t>
  </si>
  <si>
    <t>NO.OF.STUDENTS</t>
  </si>
  <si>
    <t>CO-PO ATTAINMENT SUMMARY SHEET - DIRECT METHOD (2019-23 Batch)</t>
  </si>
  <si>
    <t>Subject Code &amp; Subject Name:19SH11C-TECHNICAL ENGLISH</t>
  </si>
  <si>
    <t>Subject Code &amp; Subject Name:19SH12C-Mathematical Foundations for Engineers</t>
  </si>
  <si>
    <t>Subject Code &amp; Subject Name:19SH13C / Engineering Physics</t>
  </si>
  <si>
    <t>Subject Code &amp; Subject Name:19SH14C / Engineering Chemistry</t>
  </si>
  <si>
    <t>Subject Code &amp; Subject Name:19EC11C / Basic Electrical Engineering</t>
  </si>
  <si>
    <t>TOTAL</t>
  </si>
  <si>
    <t>Number of Strongly Mapped COs</t>
  </si>
  <si>
    <t>Number of Medium Mapped COs</t>
  </si>
  <si>
    <t>Number of Weakly Mapped COs</t>
  </si>
  <si>
    <t>PO PSO attainment of Strongly Mapped COs</t>
  </si>
  <si>
    <t>PO PSO attainment of of Medium Mapped COs</t>
  </si>
  <si>
    <t>PO PSO attainment of  Weakly Mapped COs</t>
  </si>
  <si>
    <t>CO- PO &amp; CO PSO attainment</t>
  </si>
  <si>
    <t>CO - PO Mapping Based on Target</t>
  </si>
  <si>
    <t>AVERAGE</t>
  </si>
  <si>
    <t>CO - PO Mapping Based on Attainment</t>
  </si>
  <si>
    <t>CO1: Apply the basic language skills to understand various aspects of communication skills (K3)</t>
  </si>
  <si>
    <t>CO2: Express their thoughts with correct usage of language in formal writings (K3)</t>
  </si>
  <si>
    <t>CO3: Understand various language components and develop the pronunciation skill.(K2)</t>
  </si>
  <si>
    <t>CO4:  Make effective technical writings and interpret any pictorial representation. (K3)</t>
  </si>
  <si>
    <t>CO5:  Frame sentences and write effective reports. (K3)</t>
  </si>
  <si>
    <t>Number of Students attained threshold</t>
  </si>
  <si>
    <t>Average attainment</t>
  </si>
  <si>
    <t xml:space="preserve">No. of Students attained </t>
  </si>
  <si>
    <t>Att % based on Threshold</t>
  </si>
  <si>
    <t>Subject Code &amp; Subject Name:19SH16C - Physics andChemistry Lab</t>
  </si>
  <si>
    <t>CO6</t>
  </si>
  <si>
    <t>CO7</t>
  </si>
  <si>
    <t>CO1: make use of orthogonal transformation. (K3)</t>
  </si>
  <si>
    <t>CO2: find the evolutes of various curves.(K2)</t>
  </si>
  <si>
    <t>CO3: maxima and minima of real valued functions.(K3)</t>
  </si>
  <si>
    <t>CO4: solve ordinary differential equations.(K2)</t>
  </si>
  <si>
    <t>CO5: solve partial differential equations.(K2)</t>
  </si>
  <si>
    <t>CO1: summarize the properties and structures of crystal solids. (K2)</t>
  </si>
  <si>
    <t>CO2: understand the principle and propagation of different types of waves (K2)</t>
  </si>
  <si>
    <t>CO3: choose the appropriate Laser technique for industrial and medical applications (K2)</t>
  </si>
  <si>
    <t>CO4: describe the different types, fabrication, losses of optical fibers and their applications in communication and instrumentation. (K2)</t>
  </si>
  <si>
    <t>CO5: explain the physical properties of photons &amp; electrons and their applications in different electron microscopes. (K2)</t>
  </si>
  <si>
    <t>CO1: identify the various water treatment technique for domestic and industrial purpose. (K2)</t>
  </si>
  <si>
    <t>CO2: understand the various isotherms, kinetics in surface chemistry and catalysis.(K2)</t>
  </si>
  <si>
    <t>CO3: acquire the knowledge of electrochemistry and corrosion and its control. (K2)</t>
  </si>
  <si>
    <t>CO4: familiar with the various novel organic material used in electronics industry.(K2)</t>
  </si>
  <si>
    <t>CO5: understand the principle, components and working of various analytical instruments. (K2)</t>
  </si>
  <si>
    <t>CO1: explain the basic concepts of DC electrical circuits (K2)</t>
  </si>
  <si>
    <t>CO2: infer the electrical quantities of AC electrical circuits (K2)</t>
  </si>
  <si>
    <t>CO3: describe the working principles of DC electrical machines and transformers (K2)</t>
  </si>
  <si>
    <t>CO4: recall the working characteristics of AC electrical machines (K2)</t>
  </si>
  <si>
    <t>CO5: outline the functions of the instruments and component of low voltage electrical installations (K2)</t>
  </si>
  <si>
    <t>CO1: demonstrate the different phenomenon exhibited by the waves. (K2)</t>
  </si>
  <si>
    <t>CO2: interpret the production of ultrasounds and the variation of velocity of ultrasounds with respect to different medium.(K2)</t>
  </si>
  <si>
    <t>CO3: illustrate the electrical properties of materials. (K2)</t>
  </si>
  <si>
    <t>CO4: determine various water quality parameters. (K2)</t>
  </si>
  <si>
    <t>CO5: quantify different ions by different analytical techniques. (K2)</t>
  </si>
  <si>
    <t>CO6: determine the rate of corrosion of mild steel plate. (K2)</t>
  </si>
  <si>
    <t>CO7: verify the freundlich adsorption isotherm. (K2)</t>
  </si>
  <si>
    <t>CO8</t>
  </si>
  <si>
    <t>CO9</t>
  </si>
  <si>
    <t>CO11</t>
  </si>
  <si>
    <t>CO1: prepare different carpentry joints. (K3)</t>
  </si>
  <si>
    <t>CO2: prepare pipe connections with different joints for domestic applications. (K3)</t>
  </si>
  <si>
    <t>CO3: make simple components using sheet metal (K3)</t>
  </si>
  <si>
    <t>CO4: make components using machining operations (K3)</t>
  </si>
  <si>
    <t>CO5: explain the types of welding processes (K2)</t>
  </si>
  <si>
    <t>CO7: perform residential house wiring (K2)</t>
  </si>
  <si>
    <t>CO8: identify faults in any electrical appliances (K2)</t>
  </si>
  <si>
    <t>CO9: measure energy and resistance to earth of electrical equipment (K2)</t>
  </si>
  <si>
    <t>CO10: measure AC signal parameters using CRO (K2)</t>
  </si>
  <si>
    <t>CO11: apply soldering for electronic circuit formation in PCB (K2)</t>
  </si>
  <si>
    <t>CO6:  discuss the applications of 3D printing and injection moulding processes (K2)</t>
  </si>
  <si>
    <t>C10</t>
  </si>
  <si>
    <t>CO1: demonstrate the common components with different rating and use the instruments (K2)</t>
  </si>
  <si>
    <t>CO2: analyze the basic electrical circuits (K2)</t>
  </si>
  <si>
    <t>CO3: infer the characteristics of electrical machines (K2)</t>
  </si>
  <si>
    <t>Subject Code &amp; Subject Name:19EC12C-Basic Electrical Engineering Laboratory</t>
  </si>
  <si>
    <t>Subject Code &amp; Subject Name:19SH17C-Engineering Practices laboratory</t>
  </si>
  <si>
    <t>CO 1: integrate and apply the acquired skills in real life situation. (K3)</t>
  </si>
  <si>
    <t>CO 2: write effectively in any professional contexts. (K3)</t>
  </si>
  <si>
    <t>CO 3: enhance the vital sub-functions of communication in any formal situation.
(K3)</t>
  </si>
  <si>
    <t>CO 4: participate actively in any informal and formal discussion. (K3)</t>
  </si>
  <si>
    <t>CO 5: recall the acquired skills and apply them in their work place. (K2)</t>
  </si>
  <si>
    <t>Subject Code &amp; Subject Name:19EC21C-Professional English</t>
  </si>
  <si>
    <t>Subject Code &amp; Subject Name:19EC22C-Calculus and Laplace Transform</t>
  </si>
  <si>
    <t>CO1: evaluate area and volume using double and triple integrals. (K3)</t>
  </si>
  <si>
    <t>CO2: analyze the concepts related to vector calculus. (K3)</t>
  </si>
  <si>
    <t>CO3: grasp Analytic functions and their properties.(K2)</t>
  </si>
  <si>
    <t>CO4: evaluate complex integration over contour. (K3)</t>
  </si>
  <si>
    <t>CO5: perform the ideas of Laplace transform. (K3)</t>
  </si>
  <si>
    <t>Subject Code &amp; Subject Name:19EC23C-Electromagnetic Theory</t>
  </si>
  <si>
    <t>CO1: know the basic mathematical concepts related to electromagnetic vector fields (K2)</t>
  </si>
  <si>
    <t>CO2: understand the perception of electrostatics and its applications.(K2)</t>
  </si>
  <si>
    <t>CO3: explain the concepts of electrostatics in dielectric medium (K2)</t>
  </si>
  <si>
    <t>CO4: summarize the concepts of magnetostatics and its applications.(K2)</t>
  </si>
  <si>
    <t>CO5: acquire knowledge on the laws in electrodynamics and apply them to electrical engineering problems (K2)</t>
  </si>
  <si>
    <t>Subject Code &amp; Subject Name:19EC24C-Biology and Biomaterials</t>
  </si>
  <si>
    <t>CO1: describe and comprehend the fundamental concepts of cell biology. (K2)</t>
  </si>
  <si>
    <t>CO2: understand the various bimolecular interactions in living organisms. (K2)</t>
  </si>
  <si>
    <t>CO3: familiar with various metabolic reactions in living organisms. (K2)</t>
  </si>
  <si>
    <t>CO4: know the various biomaterials and its testing procedure. (K2)</t>
  </si>
  <si>
    <t>CO5: understand the working methodology of various biosensors. (K2)</t>
  </si>
  <si>
    <t>Subject Code &amp; Subject Name::19EC25C-Problem Solving Techniques</t>
  </si>
  <si>
    <t>CO 1: develop algorithmic solutions to simple computational problems. (K3)</t>
  </si>
  <si>
    <t>CO 2: make appropriate decisions and solve problems using looping techniques.(K2)</t>
  </si>
  <si>
    <t>CO 3: solve problems using array and functions. (K3)</t>
  </si>
  <si>
    <t>CO 4: implement various sorting techniques. (K3)</t>
  </si>
  <si>
    <t>CO 5: implement various searching techniques. (K3)</t>
  </si>
  <si>
    <t xml:space="preserve"> </t>
  </si>
  <si>
    <t>Subject Code &amp; Subject Name:19SH15C-Engineering Graphics</t>
  </si>
  <si>
    <t>CO1: familiarize with the fundamentals of Engineering graphics and construct the engineering curves. (K2)</t>
  </si>
  <si>
    <t>CO2: construct the orthographic projections of points, straight lines and lamina (K2)</t>
  </si>
  <si>
    <t>CO3: draw the projections of simple solids in different positions. (K3)</t>
  </si>
  <si>
    <t>CO4: visualize the sectional views and surface areas of various solids. (K3)</t>
  </si>
  <si>
    <t>CO5: perform freehand sketching and prepare elementary 2-D and 3D sketches of simple solids. (K3)</t>
  </si>
  <si>
    <t>Subject Code &amp; Subject Name:19EC26C-Electromagnetism and biology laboratory</t>
  </si>
  <si>
    <t>CO1: demonstrate the magnetic properties of the materials (K2)</t>
  </si>
  <si>
    <t>CO2: interpret the operation and the effects of series / parallel resonance circuit (K2)</t>
  </si>
  <si>
    <t>CO3: illustrate the properties of electromagnetic waves (K2)</t>
  </si>
  <si>
    <t>CO4: identify the various biomolecule by suitable chemical analysis. (K3)</t>
  </si>
  <si>
    <t>CO5: quantify the amount of acid, sodium and antioxidant by different analytical techniques. (K2)</t>
  </si>
  <si>
    <t>CO6: estimate the retention factor and log P value of paracetamol and aspirin. (K2)</t>
  </si>
  <si>
    <t>CO7: identify the molecular interactions of amino acid with biomolecule. (K3)</t>
  </si>
  <si>
    <t>Subject Code &amp; Subject Name:19EC27C-Problem Solving Techniques Laboratory</t>
  </si>
  <si>
    <t>CO 1: solve simple and Complex problems. (K3)</t>
  </si>
  <si>
    <t>CO 2: solve sorting and searching problems. (K3)</t>
  </si>
  <si>
    <t>CO10</t>
  </si>
  <si>
    <t>D12</t>
  </si>
  <si>
    <t>2.9/3*2</t>
  </si>
  <si>
    <t>2.93/3*2</t>
  </si>
  <si>
    <t>Subject Code &amp; Subject Name: 19EC31C  Electronic Devices</t>
  </si>
  <si>
    <t>Course coordinator: Mr.M.Sathis Kumar AP/ECE</t>
  </si>
  <si>
    <t xml:space="preserve">Course Instructors: Ms.J.Jeyanthi AP/ECE &amp; Mrs.C.Kalieswari AP/ECE </t>
  </si>
  <si>
    <t>CO1: Explain the principles of semiconductor Physics (K2)</t>
  </si>
  <si>
    <t>CO2: Analyze the diode characteristics and its applications (K3)</t>
  </si>
  <si>
    <t>CO3: Describe the operation and characteristics of BJT and MOS transistors (K2)</t>
  </si>
  <si>
    <t>CO4: Describe the operation and characteristics of special semiconductor devices (K2)
the arithmetic building blocks.(K2)</t>
  </si>
  <si>
    <t>CO5: Describe the operation and characteristics of advanced MOS devices (K2)</t>
  </si>
  <si>
    <t>AATHIN. R. A</t>
  </si>
  <si>
    <t>BANUPRIYA R</t>
  </si>
  <si>
    <t>DEVI ARUNA A</t>
  </si>
  <si>
    <t xml:space="preserve">MEGA SUNDAR.A </t>
  </si>
  <si>
    <t>NAVIN PRASATH M</t>
  </si>
  <si>
    <t>POORNIMA.A</t>
  </si>
  <si>
    <t xml:space="preserve">SREEMATHI T.S </t>
  </si>
  <si>
    <t xml:space="preserve"> SRIRAMSUBASH.G</t>
  </si>
  <si>
    <t>SUVALAKSHMI. S</t>
  </si>
  <si>
    <t>TAMILMANI. R</t>
  </si>
  <si>
    <t xml:space="preserve">UMA RAJA SELVI.M </t>
  </si>
  <si>
    <t>VIJAYAPREETHA.S</t>
  </si>
  <si>
    <t>NAVEENRAJ B.M</t>
  </si>
  <si>
    <t>LOKESHDURAI V</t>
  </si>
  <si>
    <t>MOHANA PRIYAA. M</t>
  </si>
  <si>
    <t>ANJU JESSICA C</t>
  </si>
  <si>
    <t>THANGA ANU PRIYA.P</t>
  </si>
  <si>
    <t>NAVEENA.S.M</t>
  </si>
  <si>
    <t>ANAND.L</t>
  </si>
  <si>
    <t>ARUN PRASATH. S</t>
  </si>
  <si>
    <t>INDRAJIT. B</t>
  </si>
  <si>
    <t>RAJA SOFIA. R</t>
  </si>
  <si>
    <t>ROHITH SANKAR.R</t>
  </si>
  <si>
    <t>SATHYA HARI KARA SANKAR. S</t>
  </si>
  <si>
    <t>SUBASHINI M</t>
  </si>
  <si>
    <t>YUVASREE.C</t>
  </si>
  <si>
    <t xml:space="preserve">SHEETHAL.U </t>
  </si>
  <si>
    <t>SRI VARSHINI. V</t>
  </si>
  <si>
    <t xml:space="preserve">ANANTHAVEL B </t>
  </si>
  <si>
    <t>ANU MALA S</t>
  </si>
  <si>
    <t xml:space="preserve">ARUN N </t>
  </si>
  <si>
    <t>ASMITHA.R.U</t>
  </si>
  <si>
    <t xml:space="preserve">ESAKKI MUTHU UDAYASAKTHI S </t>
  </si>
  <si>
    <t>GURU GANESH S</t>
  </si>
  <si>
    <t>INDHUMATHI. M</t>
  </si>
  <si>
    <t>JAYASRI M</t>
  </si>
  <si>
    <t>JEGAN. M</t>
  </si>
  <si>
    <t>KARTHICK M</t>
  </si>
  <si>
    <t>KARTHIKA.A</t>
  </si>
  <si>
    <t xml:space="preserve">KARTHIKEYAN V </t>
  </si>
  <si>
    <t>KAVIGURU M</t>
  </si>
  <si>
    <t>MAGESHKANNAN N</t>
  </si>
  <si>
    <t>MARISELVAM. M</t>
  </si>
  <si>
    <t>Mathan Abishek R</t>
  </si>
  <si>
    <t>MOHAMED ASIF HAMEED K</t>
  </si>
  <si>
    <t>MUTHU AKALYA.A</t>
  </si>
  <si>
    <t>RAGHUL KUMAR.S</t>
  </si>
  <si>
    <t xml:space="preserve">SELVA  MURUGAN P </t>
  </si>
  <si>
    <t>SHENBAGARUBAN.M</t>
  </si>
  <si>
    <t>SHIRLIN JENO WINCY.J</t>
  </si>
  <si>
    <t>SOBANA.A</t>
  </si>
  <si>
    <t xml:space="preserve">SUBITSHA A </t>
  </si>
  <si>
    <t>SURIYA PON SELVI R</t>
  </si>
  <si>
    <t>VIDHYA. P</t>
  </si>
  <si>
    <t>NAVANEETHAKRISHNAN P</t>
  </si>
  <si>
    <t>SURYA R</t>
  </si>
  <si>
    <t>SHANKARA NARAYANAN M</t>
  </si>
  <si>
    <t>SAMYUKTHA. R</t>
  </si>
  <si>
    <t>CIRANI JOSHIYA.J</t>
  </si>
  <si>
    <t>ARJUN D</t>
  </si>
  <si>
    <t>MATHAN KUMAR M</t>
  </si>
  <si>
    <t>STANLY SAMUEL</t>
  </si>
  <si>
    <t>SRISUBIKSHA A</t>
  </si>
  <si>
    <t>JAYARAM.V</t>
  </si>
  <si>
    <t>JAYARAM.P.M</t>
  </si>
  <si>
    <t>SANTHOSH.M</t>
  </si>
  <si>
    <t>PANDI SELVAKUMAR.K</t>
  </si>
  <si>
    <t>DINESH.R</t>
  </si>
  <si>
    <t>Subject Code &amp; Subject Name: 19EC32C - Digital System design</t>
  </si>
  <si>
    <t>Course coordinator: Dr.A.Shenbagavalli</t>
  </si>
  <si>
    <t>Course Instructors: Dr.A.Shenbagavalli, Mrs.R.Manjula Devi, Mr.I.Vivek Anand</t>
  </si>
  <si>
    <t xml:space="preserve">CO1: Understand and represent Logic function and simplify it </t>
  </si>
  <si>
    <t xml:space="preserve">CO2: Design and analyze combinational circuits </t>
  </si>
  <si>
    <t xml:space="preserve">CO3: Design and analyze sequential circuits </t>
  </si>
  <si>
    <t xml:space="preserve">CO4: Understand Logic families, working of Memory elements and Programmable Logic devices </t>
  </si>
  <si>
    <t xml:space="preserve">CO5: Write simulation codes for digital circuits using Verilog HDL </t>
  </si>
  <si>
    <t>Total Number of Students</t>
  </si>
  <si>
    <t>Subject Code &amp; Subject Name: 19EC33C - Signals and Systems</t>
  </si>
  <si>
    <t>Course coordinator: R.Manjula Devi</t>
  </si>
  <si>
    <t>Mrs.R.Manjula Devi, Mrs.S.Karthika, Mrs. S.Malathi</t>
  </si>
  <si>
    <t>CO1: Classify and analyze the types of signals, their responses and properties.</t>
  </si>
  <si>
    <t>CO2: Analyze the continuous time signals using Fourier series, Fourier transform and Laplace transform and also understand their properties</t>
  </si>
  <si>
    <t>CO3: Analyze the continuous time systems using Fourier transform and Laplace transform and to solve the frequency response of LTI-CT systems.</t>
  </si>
  <si>
    <t>CO4:Explore the sampling concepts and the effects of aliasing.</t>
  </si>
  <si>
    <t>CO5: Analyze the discrete time signals using Fourier transform and Z transform and to understand their properties.</t>
  </si>
  <si>
    <t>Sri subhiksha</t>
  </si>
  <si>
    <t>Arjun</t>
  </si>
  <si>
    <t>Mathan Kumar.M</t>
  </si>
  <si>
    <t>STANLEY</t>
  </si>
  <si>
    <t>Subject Code &amp; Subject Name: 19EC34C - Network Theory</t>
  </si>
  <si>
    <t>Dr.A.Saravanaselvan, Asso.Prof/ECE</t>
  </si>
  <si>
    <t>Dr.A.Saravanaselvan,AP(SG)/ECE; Dr.T.Vijayananth, AP(SG)/ECE; Dr.B.Sivanandini, AP/ECE</t>
  </si>
  <si>
    <t>CO1: Analyze dc and steady state ac networks using various techniques and network theorems.</t>
  </si>
  <si>
    <t>CO2: Determine the time domain response of series RL,RC and RLC circuits for DC and AC excitation.</t>
  </si>
  <si>
    <t>CO3: Appreciate the frequency domain analysis of resonant circuits and design passive filters.</t>
  </si>
  <si>
    <t>CO4: Apply Laplace transform for analysis and synthesis of network.</t>
  </si>
  <si>
    <t>CO5: DApply two port networks and their parameters.</t>
  </si>
  <si>
    <t>Subject Code &amp; Subject Name:19EC36C and C++ AND DATA STRUCTURES</t>
  </si>
  <si>
    <t>Course coordinator:CAMMILLUS S</t>
  </si>
  <si>
    <t>Course Instructors:CAMMILLUS.S , SUBRAMANIAN.K , VISWALAKSHMI.S</t>
  </si>
  <si>
    <t>CO1: Explain the fundamentals of object-oriented programming (K2)</t>
  </si>
  <si>
    <t>CO2: Explore the concepts of inheritance and polymorphism (K2)</t>
  </si>
  <si>
    <t>CO3: Apply the principles of linear data structures for various applications. (K3)</t>
  </si>
  <si>
    <t>CO4: Implement the non linear data structure concepts (K3)</t>
  </si>
  <si>
    <t>CO5: Design and develop sorting and searching techniques. (K4)</t>
  </si>
  <si>
    <t>Subject Code &amp; Subject Name: 19EC37C - Electronic Devices Lab</t>
  </si>
  <si>
    <t>Course coordinator:  Dr.V.Vijayarangan Prof/ECE</t>
  </si>
  <si>
    <t>Course Instructors: Dr.V.Vijayarangan Prof/ECE, Mr.M.Sathishkumar AP/ECE, Ms.N.Siva Nandhini AP/ECE &amp; Mrs.C.Kalieswari AP/ECE</t>
  </si>
  <si>
    <t>CO1: Demonstrate the properties of optical materials. (K2)</t>
  </si>
  <si>
    <t>CO2: Analyze the characteristics of semiconducting materials and devices. (K3)</t>
  </si>
  <si>
    <t>CO3: Design the rectifier using PN diode (K3)</t>
  </si>
  <si>
    <t xml:space="preserve">Subject Code &amp; Subject Name: 19EC38C - Digital System Design Laboratory </t>
  </si>
  <si>
    <t>Dr.R.Manjula Devi, AP(SG)/ECE</t>
  </si>
  <si>
    <t>Dr.R.Manjula Devi, AP(SG)/ECE; Dr.I.Vivek Anand, AP(SG)/ECE</t>
  </si>
  <si>
    <t>CO1: Design and demonstrate the combinational and sequential logic circuits using digital ICs. (K3)</t>
  </si>
  <si>
    <t>CO2: Write HDL code for simple digital circuits. (K3)</t>
  </si>
  <si>
    <t xml:space="preserve">CO3: </t>
  </si>
  <si>
    <t>CO4:</t>
  </si>
  <si>
    <t xml:space="preserve">CO5: </t>
  </si>
  <si>
    <t>Subject Code &amp; Subject Name:19EC39C and C++ AND DATA STRUCTURES LABORATORY</t>
  </si>
  <si>
    <t>Course Instructors:CAMMILLUS.S , SUBRAMANIAN.K , Dr.PAULKANI I</t>
  </si>
  <si>
    <t>CO1:  Implement basic concepts of OOP (K3)</t>
  </si>
  <si>
    <t>CO2: Solve real world problems using advanced concepts of OOP. (K3)</t>
  </si>
  <si>
    <t>CO3: Develop programs using dynamic memory allocation and linked list ADT. (K3)</t>
  </si>
  <si>
    <t>CO4: Apply Stack ADT and Queue ADT to solve problems. (K3)</t>
  </si>
  <si>
    <t xml:space="preserve">CO5: Implement Programs for various trees ADT and Sorting and Searching
techniques. (K3)
</t>
  </si>
  <si>
    <t>Subject Code &amp; Subject Name:19EC46C- ANALOG AND DIGITAL COMMUNICATION LABORATORY</t>
  </si>
  <si>
    <t>Dr. S. Shanmugavel, Professor (ECE)</t>
  </si>
  <si>
    <t>Dr. S. Shanmugavel, Professor (ECE) ,Mr. B.Ganapathy Ram AP/ECE, Mrs.S.Malathi AP/ECE,Mrs.G.JayaBrindha AP/ECE</t>
  </si>
  <si>
    <t>CO1:Analyze  the performance of analog communication system</t>
  </si>
  <si>
    <t>CO2:Understand waveform coding, compression and limits of information theory</t>
  </si>
  <si>
    <t>CO3:Design channel encoder and decoder</t>
  </si>
  <si>
    <t>CO4:Analyze the performance of digital pass band modulation techniques</t>
  </si>
  <si>
    <t>CO5:Comprehend the various components of digital communication systems</t>
  </si>
  <si>
    <t>S.NO</t>
  </si>
  <si>
    <t>MARISELVAM.M</t>
  </si>
  <si>
    <t>MOHAMED ASIF HAMEED.K</t>
  </si>
  <si>
    <t>MUTHU SUBATHRA .L</t>
  </si>
  <si>
    <t>PONMARAN.G.K</t>
  </si>
  <si>
    <t>SANKAR.G</t>
  </si>
  <si>
    <t>NAVANEETHAKRISHNAN.P</t>
  </si>
  <si>
    <t>SHANKARA NARAYAANAN.M</t>
  </si>
  <si>
    <t>SAMYUKTHA.R</t>
  </si>
  <si>
    <t>SANTHOSH M</t>
  </si>
  <si>
    <t>NAYANA DEVI .S</t>
  </si>
  <si>
    <t>MUTHU LAKSHMI.P</t>
  </si>
  <si>
    <t>PRADEEPA S</t>
  </si>
  <si>
    <t>SURIYA PON SELVI.R</t>
  </si>
  <si>
    <t>SUVINRAJ.S</t>
  </si>
  <si>
    <t>STANLY SAMUEL M</t>
  </si>
  <si>
    <t>JAYARAM P M</t>
  </si>
  <si>
    <t xml:space="preserve">
</t>
  </si>
  <si>
    <t>Subject Code &amp; Subject Name: 19EC42C - Electronic Circuits</t>
  </si>
  <si>
    <t>Course Instructors: Dr.A.Shenbagavalli, Dr.C.Balamurugan, Mr.M.Sathishkumar, Dr.I.Vivek Anand</t>
  </si>
  <si>
    <t>CO1: Analyze the various biasing circuits for a transistor amplifier. (K3)</t>
  </si>
  <si>
    <t>CO2: Analyze the small signal amplifiers using BJT and FET. (K3)</t>
  </si>
  <si>
    <t>CO3: Apply and determine the high frequency response of amplifier circuits. (K3)</t>
  </si>
  <si>
    <t>CO4: Design the large signal amplifiers. (K3)</t>
  </si>
  <si>
    <t>CO5: Design sinusoidal oscillator for audio and radio frequencies. (K3)</t>
  </si>
  <si>
    <t>Subject Code &amp; Subject Name: 19EC43C - MICROPROCESSOR AND MICROCONTROLLER</t>
  </si>
  <si>
    <t>Course coordinator: Dr.v.Suresh</t>
  </si>
  <si>
    <t>Course Instructors: Dr.V.Suresh, Dr.K.J.Prasanna Venakatesan, Mrs.S.Karthika and Ms.B.Siva Nandini</t>
  </si>
  <si>
    <t>CO1: Explain the internal architecture and organization of 8085 Microprocessor (K1)</t>
  </si>
  <si>
    <t>CO2:  Develop assembly language programming using microprocessor (K2)</t>
  </si>
  <si>
    <t>CO3: Explain the internal architecture and organization of 8051 Microcontroller (K1)</t>
  </si>
  <si>
    <t>CO4:  Design microcontroller based system (K3)</t>
  </si>
  <si>
    <t>CO5: Explain the basics of RISC processor (K1)</t>
  </si>
  <si>
    <t>Subject Code &amp; Subject Name: 19EC46C - Electronic circuits lab</t>
  </si>
  <si>
    <t>Dr.C.Bala Murugan, Asso.Prof/ECE</t>
  </si>
  <si>
    <t>Dr.C.Bala Murugan, Asso.Prof/ECE; Dr.I.Vivek Anand, AP(SG)/ECE; Mr.M.Sathish Kumar, AP(SG)/ECE</t>
  </si>
  <si>
    <t>CO1: Design and demonstrate various biasing circuits for an amplifier (K3)</t>
  </si>
  <si>
    <t>CO2: Design and construct BJT and MOSFET amplifier for the desired specification. (K3)</t>
  </si>
  <si>
    <t>CO3: Design and construct audio and radio frequency oscillators. (K3)</t>
  </si>
  <si>
    <t>Subject Code &amp; Subject Name: 19EC47C - MICROPROCESSOR AND MICROCONTROLLER LABORATORY</t>
  </si>
  <si>
    <t>Course coordinator: Dr.V.Suresh</t>
  </si>
  <si>
    <t>CO1:Write Assembly Language programs for simple application using 8085 and 8051 instruction set. (K3).</t>
  </si>
  <si>
    <t>CO2:  Interface Microprocessor / Microcontroller with various peripherals. (K3)</t>
  </si>
  <si>
    <t xml:space="preserve">Subject Code &amp; Subject Name:19EC51C – Electromagnetic waves </t>
  </si>
  <si>
    <t>Dr.S.Tamil Selvi, Professor/ECE</t>
  </si>
  <si>
    <t>Dr.S.Tamil Selvi, Professor/ECE, Mrs.R.Manjula Devi, AP(SG)/ECE &amp; Dr.I.Paulkani, AP/ECE</t>
  </si>
  <si>
    <t>CO1: Understand the static field and magnetic field concepts.</t>
  </si>
  <si>
    <t>CO2: Describe the Maxwell’s equation and transmission of waves between boundaries</t>
  </si>
  <si>
    <t>CO3: Understand characteristics and wave propagation on high frequency transmission lines.</t>
  </si>
  <si>
    <t>CO4:Characterize the uniform plane wave</t>
  </si>
  <si>
    <t>CO5: Describe different waveguide system.</t>
  </si>
  <si>
    <t>Subject Code &amp; Subject Name: 19EC52C - COMPUTER ARCHITECTURE</t>
  </si>
  <si>
    <t>Course coordinator: Dr.K.J.Prasanna Venakatesan</t>
  </si>
  <si>
    <t>Course Instructors: Dr.K.J.Prasanna Venakatesan, Dr.A.Saravanaselvan, Mrs.S.Karthika</t>
  </si>
  <si>
    <t>CO1: Explain the basic organization of computer system. (K2)</t>
  </si>
  <si>
    <t>CO2: Analyze the representation and manipulation of data on the computer. (K3)</t>
  </si>
  <si>
    <t>CO3: Design the implementation schemes of control unit and to study the pipeline performance. (K3)</t>
  </si>
  <si>
    <t>CO4: Describe the various types of parallelism architectures. (K2)</t>
  </si>
  <si>
    <t>CO5:  Explain the memory hierarchy and I/O systems interfacing. (K2)</t>
  </si>
  <si>
    <t>Subject Code &amp; Subject Name: 19EC53C - Linear Integrated Circuits</t>
  </si>
  <si>
    <t>Dr.T.S.Arun Samuel, Prof/ECE</t>
  </si>
  <si>
    <t>Dr.T.S.Arun Samuel, Prof/ECE; Dr.N.Arumugam, Asso.Prof/ECE; Dr.I.Vivek Anand, AP(SG)/ECE</t>
  </si>
  <si>
    <t>CO1: Explain the fabrication of ICs and differential amplifier characteristics. (K2)</t>
  </si>
  <si>
    <t>CO2: Analyze the various OP AMP application circuits. (K3)</t>
  </si>
  <si>
    <t>CO3: Explain the operation of analog multipliers, PLL and its application. (K2)</t>
  </si>
  <si>
    <t>CO4: Analyze the different types of digital to analog converters and Analog to Digital converters. (K3)</t>
  </si>
  <si>
    <t>CO5: Describe the various operating modes of timer IC &amp; Different types of voltage regulator. (K2)</t>
  </si>
  <si>
    <t xml:space="preserve">Subject Code &amp; Subject Name:19EC54C     DIGITAL SIGNAL PROCESSING </t>
  </si>
  <si>
    <t>Dr.A.Shenbagavalli, (Prof/ECE)</t>
  </si>
  <si>
    <t xml:space="preserve"> Dr.Vijayanandh (AP(SG)/ECE), Ms.A.V.Veera Sivagami Pandi, Ms.M.Vignesh,AP/ECE</t>
  </si>
  <si>
    <t>CO 1: Correlate the relationship between DTFT ,DFT and FFT and compute DFT.(K2)</t>
  </si>
  <si>
    <t xml:space="preserve"> CO 2: Design analog and digital IIR filter and realize them.(K2)</t>
  </si>
  <si>
    <t xml:space="preserve"> CO 3: Design digital FIR filter and realize them.(K2) </t>
  </si>
  <si>
    <t xml:space="preserve">CO 4:  Analyse the finite word length effects in signal processing.(K3) </t>
  </si>
  <si>
    <t xml:space="preserve">CO 5: Explain the concepts of multi rate signal processing(K3) </t>
  </si>
  <si>
    <t>Subject Code &amp; Subject Name: 19EC39E &amp; EMBEDDED AND REAL TIME SYSTEMS</t>
  </si>
  <si>
    <t>Course coordinator: Ms.J.E.JEYANTHI,AP/ECE</t>
  </si>
  <si>
    <t>Course Instructors: Ms.J.E.JEYANTHI,AP/ECE</t>
  </si>
  <si>
    <t>CO1: Explain the fundamental concept and design of embedded system. (K1)</t>
  </si>
  <si>
    <t>CO2: Explain the various platforms used for embedded computing and the performance of embedded systems design. (K2)</t>
  </si>
  <si>
    <t>CO3: Describe real time system and its characteristics. (K2)</t>
  </si>
  <si>
    <t>CO4: Explain the basic properties of a real time operating system. (K1)</t>
  </si>
  <si>
    <t>CO5: Interpret the services of operating system. (K1)</t>
  </si>
  <si>
    <t>Subject Code &amp; Subject Name:19EC48E Measurements and Instrumentation</t>
  </si>
  <si>
    <t>Course coordinator:Dr.V.Suresh</t>
  </si>
  <si>
    <t>Course Instructors:Dr.V.Suresh</t>
  </si>
  <si>
    <t>CO1:  Discuss about the principles of various measurement techniques.</t>
  </si>
  <si>
    <t>CO2: Analyze the transducers and its impact. (K2)</t>
  </si>
  <si>
    <t xml:space="preserve">CO3:  Explain about the signal conditioning system and signal analyzers. </t>
  </si>
  <si>
    <t>CO4: Illustrate the digital measurement equipments</t>
  </si>
  <si>
    <t>CO5: Emphasize the need for data acquisition, recording and display systems</t>
  </si>
  <si>
    <t>R.JOSHUA VIMAL RAJ</t>
  </si>
  <si>
    <t>KARTHICK. G</t>
  </si>
  <si>
    <t>S.RAGHUL KUMAR</t>
  </si>
  <si>
    <t xml:space="preserve">SELVA MURUGAN P </t>
  </si>
  <si>
    <t>SHANKARA NARAYANAN.M</t>
  </si>
  <si>
    <t>Subject Code &amp; Subject Name: 19EC60E- PRINCIPLES OF OPERATING SYSTEM</t>
  </si>
  <si>
    <t>Mr.M.Satheesh Kumar, AP(SG)/ECE</t>
  </si>
  <si>
    <t xml:space="preserve">Mr.M.Satheesh Kumar, AP(SG)/ECE, Ms.B.Siva Nandini, AP/ECE,Dr.I.Paulkani, AP/ECE
</t>
  </si>
  <si>
    <t>CO1: Conceptualize the components involved in designing a contemporary OS and determine the various ways of structuring an operating system.</t>
  </si>
  <si>
    <t>CO2: Discuss Handle processes, threads, and their communication and solve some of the common operating systems problems such as deadlock and synchronization.</t>
  </si>
  <si>
    <t>CO3: Explore various techniques of allocating memory to processes and realize the role of virtual memory.</t>
  </si>
  <si>
    <t>CO4:Evaluate disk scheduling algorithms and interpret the mechanisms adopted for file accessing in distributed applications.</t>
  </si>
  <si>
    <t>CO5: Express the methods used to implement virtualization and general structure of distributed operating systems.</t>
  </si>
  <si>
    <t>Subject Code &amp; Subject Name: 19IT01N &amp; Fundamentals of JAVA Programming</t>
  </si>
  <si>
    <t>Course coordinator: Mrs.S.Santhi</t>
  </si>
  <si>
    <t>Course Instructors: Mrs.S.Santhi</t>
  </si>
  <si>
    <r>
      <t xml:space="preserve">CO1: </t>
    </r>
    <r>
      <rPr>
        <sz val="11"/>
        <color rgb="FF000000"/>
        <rFont val="Cambria"/>
        <family val="2"/>
        <scheme val="major"/>
      </rPr>
      <t xml:space="preserve">describe the fundamentals of java programming. (K1) </t>
    </r>
  </si>
  <si>
    <r>
      <t xml:space="preserve">CO2: </t>
    </r>
    <r>
      <rPr>
        <sz val="11"/>
        <color rgb="FF000000"/>
        <rFont val="Cambria"/>
        <family val="2"/>
        <scheme val="major"/>
      </rPr>
      <t xml:space="preserve">identify the variables, arguments and return statements of java. (K1) </t>
    </r>
  </si>
  <si>
    <r>
      <t xml:space="preserve">CO3: </t>
    </r>
    <r>
      <rPr>
        <sz val="11"/>
        <color rgb="FF000000"/>
        <rFont val="Cambria"/>
        <family val="2"/>
        <scheme val="major"/>
      </rPr>
      <t xml:space="preserve">explain the various OOPs concepts in java. (K2) </t>
    </r>
  </si>
  <si>
    <r>
      <t xml:space="preserve">CO4: </t>
    </r>
    <r>
      <rPr>
        <sz val="11"/>
        <color rgb="FF000000"/>
        <rFont val="Cambria"/>
        <family val="2"/>
        <scheme val="major"/>
      </rPr>
      <t xml:space="preserve">create constructors and packages in java programming. (K2) </t>
    </r>
  </si>
  <si>
    <r>
      <t xml:space="preserve">CO5: </t>
    </r>
    <r>
      <rPr>
        <sz val="11"/>
        <color rgb="FF000000"/>
        <rFont val="Cambria"/>
        <family val="2"/>
        <scheme val="major"/>
      </rPr>
      <t xml:space="preserve">analyze the exception handling in java. (K2) </t>
    </r>
  </si>
  <si>
    <t>NIKETHA.R</t>
  </si>
  <si>
    <t xml:space="preserve">Subject Code &amp; Subject Name: 19EC55C - EM Waves Laboratory </t>
  </si>
  <si>
    <t>Mr.T.Deva Kumar</t>
  </si>
  <si>
    <t>Mr.T.Deva Kumar, Mrs.R.Manjula Devi</t>
  </si>
  <si>
    <t xml:space="preserve">CO1: Analyze the surface current distribution of coaxial, Rectangular, micro strip and coplanar waveguides using HFSS simulator. </t>
  </si>
  <si>
    <t xml:space="preserve">CO2: Study and analyze the excitation of various boundaries using HFSS simulator. </t>
  </si>
  <si>
    <t xml:space="preserve">CO3: Analyze the impedance matching of an antenna using smith chart. 
</t>
  </si>
  <si>
    <t>Subject Code &amp; Subject Name:19EC56C DIGITAL SIGNAL PROCESSING LABORATORY</t>
  </si>
  <si>
    <t>Mr. B.Ganapathy Ram, Mrs.S.Malathi, AP/ECE</t>
  </si>
  <si>
    <t>Mr. B.Ganapathy Ram</t>
  </si>
  <si>
    <t>CO1: Simulate continuous-time and discrete-time signals. (K2)</t>
  </si>
  <si>
    <t>CO2: Analyze signals and systems. (K2)</t>
  </si>
  <si>
    <t>CO3: Compute convolution and correlation of a signal. (K2)</t>
  </si>
  <si>
    <t>CO4: Analyze sampling rate and its effects.(K2)</t>
  </si>
  <si>
    <t>CO5: Design and simulate digital IIR and FIR filters. (K3))</t>
  </si>
  <si>
    <t>Subject Code &amp; Subject Name: 19EC62C - Control Systems</t>
  </si>
  <si>
    <t>Course Instructors: Dr.V.Suresh, Dr.T.Vijayanadh, Mrs.R.Manjula Devi</t>
  </si>
  <si>
    <t xml:space="preserve">CO1: Explain the mathematical model of electrical systems and describe the transfer function for a given control system using block diagram reduction techniques and signal flow graph method </t>
  </si>
  <si>
    <t xml:space="preserve">CO2: Determine the time domain specifications for first and second order systems </t>
  </si>
  <si>
    <t xml:space="preserve">CO3: Determine the stability of a system in the frequency domain using various plots </t>
  </si>
  <si>
    <t xml:space="preserve">CO4: Determine the stability of a system in the time domain using Routh Hurwitz criterion and Root-locus technique. </t>
  </si>
  <si>
    <t xml:space="preserve">CO5: Develop a control system model in continuous and discrete time using state variable techniques </t>
  </si>
  <si>
    <t>Subject Code &amp; Subject Name:19EC63C and COMPUTER NETWORKS</t>
  </si>
  <si>
    <t>Course Instructors:CAMMILLUS S and SUBRAMANIAN K</t>
  </si>
  <si>
    <t xml:space="preserve">CO1: Describe the network model and physical layer concepts </t>
  </si>
  <si>
    <t xml:space="preserve">CO2: Recognize error free transmission of data and analyze data collision with various protocols. </t>
  </si>
  <si>
    <t xml:space="preserve">CO3: Describe the various network layer protocols. </t>
  </si>
  <si>
    <t xml:space="preserve">CO4:Select the addressing entities of a network with implementation of TCP, UDP Protocols. </t>
  </si>
  <si>
    <t xml:space="preserve">CO5: Illustrate the real time applications of networks and explain the fundamentals of SDN &amp; its operation. </t>
  </si>
  <si>
    <t>Subject Code &amp; Subject Name: 19EC64C  VLSI DESIGN</t>
  </si>
  <si>
    <t>Course coordinator: Dr.T.S.Arun Samuel Asso.Prof/ECE</t>
  </si>
  <si>
    <t>Course Instructors: Mrs.C.Kalieswari AP/ECE &amp; Ms.J.Mariesh Preethi AP/ECE</t>
  </si>
  <si>
    <t>CO1: Explain MOS transistor theory and CMOS process technology. (K2)</t>
  </si>
  <si>
    <t>CO2: Estimate the delay, power dissipation of CMOS circuits.(K3)</t>
  </si>
  <si>
    <t>CO3: Design Combinational and Sequential circuits using MOS transistors.(K3)</t>
  </si>
  <si>
    <t>CO4: Describe the classification of ASIC and FPGA architectures and performance of
the arithmetic building blocks.(K2)</t>
  </si>
  <si>
    <t>CO5: Construct the VLSI system components using VerilogHDL (K3)</t>
  </si>
  <si>
    <t>Subject Code &amp; Subject Name:19EC65C Antennas and Wave Propagation</t>
  </si>
  <si>
    <t>Mr.C.Balamurugan, AP (SG) /ECE</t>
  </si>
  <si>
    <t>Mr.C.Balamurugan, AP (SG) /ECE, Mrs.R.Manjula Devi, AP(SG)/ECE, Dr.I.Paulkani, AP/ECE</t>
  </si>
  <si>
    <t xml:space="preserve">CO1: Explain the various Parameters of antenna- wire antenna. </t>
  </si>
  <si>
    <t>CO2: Describe the various types of array antenna.</t>
  </si>
  <si>
    <t xml:space="preserve">CO3: Explain the aperture and special antennas for the given specification. </t>
  </si>
  <si>
    <t xml:space="preserve">CO4:Design broadband patch antenna and explain various antenna measurement techniques. </t>
  </si>
  <si>
    <t xml:space="preserve">CO5: Explain various radio wave propagation mechanism. </t>
  </si>
  <si>
    <t>Subject Code &amp; Subject Name:19EC29E FIBER OPTIC COMMUNICATIONS</t>
  </si>
  <si>
    <t>Mrs.S.Malathi, AP/ECE</t>
  </si>
  <si>
    <t>CO 1 : Summarize the concept of light propagation through optical fiber.(K2)</t>
  </si>
  <si>
    <t>CO 2 : Explain the various losses and dispersion in optical fiber. (K2)</t>
  </si>
  <si>
    <t xml:space="preserve">(K2)
CO 3 : Describe the different optical sources and receivers.(K2)
CO 3 : Describe the different optical sources and receivers.(K2)
</t>
  </si>
  <si>
    <t>CO 4 : Measure various fiber optic parameters.(K2)
the arithmetic building blocks.(K2)</t>
  </si>
  <si>
    <t>CO 5 : Explain different types of optical networks.(K2)</t>
  </si>
  <si>
    <t xml:space="preserve">V.JAYARAM </t>
  </si>
  <si>
    <t>AATHIN.R.A</t>
  </si>
  <si>
    <t>Subject Code &amp; Subject Name: 19EC35E - NANO ELECTRONICS</t>
  </si>
  <si>
    <t>Course coordinator: Dr.T.S.Arun Samuel</t>
  </si>
  <si>
    <t>Course Instructors: Dr.T.S.Arun Samuel, Mr.M.Sathishkumar</t>
  </si>
  <si>
    <t>CO1: Explain the basic concepts of nanoelectronics and various aspects of nanoelectronics. (K2)</t>
  </si>
  <si>
    <t>CO2: Determine the various effects of Semiconductor materials and carbon nanotubes.(K3)</t>
  </si>
  <si>
    <t>CO3: Explain the basic concepts of MOS scaling. (K2)</t>
  </si>
  <si>
    <t>CO4: Analyse the advanced nanoscale devices (K3)</t>
  </si>
  <si>
    <t>CO5: Explain FET-based Biosensor devices. (K2)</t>
  </si>
  <si>
    <t>1911005</t>
  </si>
  <si>
    <t>1911007</t>
  </si>
  <si>
    <t>1911009</t>
  </si>
  <si>
    <t>1911011</t>
  </si>
  <si>
    <t>1911012</t>
  </si>
  <si>
    <t>1911015</t>
  </si>
  <si>
    <t>SREEMATHI T.S</t>
  </si>
  <si>
    <t>1911016</t>
  </si>
  <si>
    <t>1911017</t>
  </si>
  <si>
    <t>1911018</t>
  </si>
  <si>
    <t>1911019</t>
  </si>
  <si>
    <t>1911020</t>
  </si>
  <si>
    <t>1911022</t>
  </si>
  <si>
    <t>1911024</t>
  </si>
  <si>
    <t>1911030</t>
  </si>
  <si>
    <t>1911031</t>
  </si>
  <si>
    <t>1911035</t>
  </si>
  <si>
    <t>1911039</t>
  </si>
  <si>
    <t>1911041</t>
  </si>
  <si>
    <t>1911042</t>
  </si>
  <si>
    <t>1911044</t>
  </si>
  <si>
    <t>1911045</t>
  </si>
  <si>
    <t>1911046</t>
  </si>
  <si>
    <t>1911047</t>
  </si>
  <si>
    <t>1911048</t>
  </si>
  <si>
    <t>1911049</t>
  </si>
  <si>
    <t>1911050</t>
  </si>
  <si>
    <t>SHEETHAL.U</t>
  </si>
  <si>
    <t>1911053</t>
  </si>
  <si>
    <t>1911056</t>
  </si>
  <si>
    <t>1911059</t>
  </si>
  <si>
    <t>1911064</t>
  </si>
  <si>
    <t>1911069</t>
  </si>
  <si>
    <t>1911071</t>
  </si>
  <si>
    <t>1911072</t>
  </si>
  <si>
    <t>1911073</t>
  </si>
  <si>
    <t>1911074</t>
  </si>
  <si>
    <t>1911077</t>
  </si>
  <si>
    <t>1911081</t>
  </si>
  <si>
    <t>1911084</t>
  </si>
  <si>
    <t>1911092</t>
  </si>
  <si>
    <t>1911094</t>
  </si>
  <si>
    <t>1911096</t>
  </si>
  <si>
    <t>1911097</t>
  </si>
  <si>
    <t>1911098</t>
  </si>
  <si>
    <t>1911101</t>
  </si>
  <si>
    <t>SELVA MURUGAN P</t>
  </si>
  <si>
    <t>1911103</t>
  </si>
  <si>
    <t>1911104</t>
  </si>
  <si>
    <t>1911105</t>
  </si>
  <si>
    <t>1911106</t>
  </si>
  <si>
    <t>1911107</t>
  </si>
  <si>
    <t>1911109</t>
  </si>
  <si>
    <t>1911110</t>
  </si>
  <si>
    <t>1911112</t>
  </si>
  <si>
    <t>1911115</t>
  </si>
  <si>
    <t>1911116</t>
  </si>
  <si>
    <t>1911117</t>
  </si>
  <si>
    <t>1911118</t>
  </si>
  <si>
    <t>1911120</t>
  </si>
  <si>
    <t>1911403</t>
  </si>
  <si>
    <t>1911404</t>
  </si>
  <si>
    <t>1911410</t>
  </si>
  <si>
    <t>1911411</t>
  </si>
  <si>
    <t>Subject Code &amp; Subject Name: 19EC41E - Embedded System Architecture</t>
  </si>
  <si>
    <t>Dr.K.J.Prasanna Venkatesan, Asso.Prof/ECE</t>
  </si>
  <si>
    <t>Dr.K.J.Prasanna venkatesan; Dr.I.Vivek Anand, AP(SG)/ECE</t>
  </si>
  <si>
    <t>CO1: Explain the Hardware architecture of embedded product. (K2)</t>
  </si>
  <si>
    <t>CO2: Understand the software layered architecture of embedded product. (K2)</t>
  </si>
  <si>
    <t>CO3: Distinguish the internal components of FPGA specific design. (K2)</t>
  </si>
  <si>
    <t>CO4: Describe the printed circuit board design principles.(K2)</t>
  </si>
  <si>
    <t>CO5: Understand the concept of final product assembly sequence. (K2)</t>
  </si>
  <si>
    <t>Subject Code &amp; Subject Name: 19EC45E - Biomedical  Electronics</t>
  </si>
  <si>
    <t>Course coordinator: Dr.T.Devakumar</t>
  </si>
  <si>
    <t>Course Instructors: Dr.T.Devakumar</t>
  </si>
  <si>
    <t>Subject Code &amp; Subject Name:19EC63E - Machine learning techniques</t>
  </si>
  <si>
    <t>CO1: Illustrate the cellular concept and Identify the suitable Modulation techniques
(K2)</t>
  </si>
  <si>
    <t>CO2:Analyze the propagation models for large scale fading.(K2)</t>
  </si>
  <si>
    <t>CO3: Describe the various types of small scale fading. (K2)</t>
  </si>
  <si>
    <t>CO4: Comprehend the techniques to improve the signal quality. (K2)</t>
  </si>
  <si>
    <t>CO5:  Explain the various wireless systems and standards.(K2)</t>
  </si>
  <si>
    <t>Subject Code &amp; Subject Name:19EC40E-PLC AND SCADA</t>
  </si>
  <si>
    <t>Course coordinator:----</t>
  </si>
  <si>
    <t>CO1:Describe the PLC components and basic programming concept. (K2)</t>
  </si>
  <si>
    <t>CO2: Explain the instructions used in PLC. (K2)</t>
  </si>
  <si>
    <t xml:space="preserve">CO3: Develop the program using PLC for industrial applications. (K3) </t>
  </si>
  <si>
    <t>CO4:Describe the functionality of SCADA. (K2)</t>
  </si>
  <si>
    <t>CO5: Experiment to develop the program using PLC (K3)</t>
  </si>
  <si>
    <t>ANITHA G</t>
  </si>
  <si>
    <t>INDHUMATHI M</t>
  </si>
  <si>
    <t>KARTHIKEYAN V</t>
  </si>
  <si>
    <t>KRISHNA VENI M</t>
  </si>
  <si>
    <t>SANKAR. G</t>
  </si>
  <si>
    <t>SHENBAGARUBAN. M</t>
  </si>
  <si>
    <t>Subject Code &amp; Subject Name:19EC71C&amp;Project Management and Finance</t>
  </si>
  <si>
    <t>Course coordinator:Dr.Vijayarangan</t>
  </si>
  <si>
    <t>Course Instructors:Dr.V.Suresh,Mrs.C.Lakshmi</t>
  </si>
  <si>
    <t>CO1: Explain the concept of operational and project management. (K2)</t>
  </si>
  <si>
    <t>CO2: Define the scope of a project and develop the project plan. (K2)</t>
  </si>
  <si>
    <t>CO3: Evaluate the technical, business and social environment related to the project.(K3)</t>
  </si>
  <si>
    <t>CO4:Formulate and manage project team successfully. (K3)</t>
  </si>
  <si>
    <t>CO5: Monitor and control projects using tools and techniques. (K3)</t>
  </si>
  <si>
    <t>DEPARTMENT OF ECE</t>
  </si>
  <si>
    <t>SUMMARY SHEET - DIRECT METHOD</t>
  </si>
  <si>
    <t>Subject Code &amp; Subject Name:15EC07E / Radar and Navigational Aids</t>
  </si>
  <si>
    <t xml:space="preserve">CO1:Understand the fundamentals of Radars. (K2)     </t>
  </si>
  <si>
    <t xml:space="preserve">CO2:Describe MTI, PDR and Synthetic Aperture Radar (K2)    </t>
  </si>
  <si>
    <t xml:space="preserve">CO3:Describe Radar signal detection and propagation (K2)      </t>
  </si>
  <si>
    <t xml:space="preserve">CO4:Explain various types of navigation system. (K2)    </t>
  </si>
  <si>
    <t xml:space="preserve">CO5:Understand the concepts of Radar transmitter and receiver.(K2) </t>
  </si>
  <si>
    <t>FRANKLIN RAJADURAI A</t>
  </si>
  <si>
    <t>SAM SELVAN D R</t>
  </si>
  <si>
    <t>PUSHPA BHARATHI.M</t>
  </si>
  <si>
    <t>ASWIN RAJA G</t>
  </si>
  <si>
    <t>RICHARD A</t>
  </si>
  <si>
    <t>SUDHAKAR S</t>
  </si>
  <si>
    <t>JEEVANANTHAN S K</t>
  </si>
  <si>
    <t>SRIRAM.I</t>
  </si>
  <si>
    <t>JAYASUTHA S</t>
  </si>
  <si>
    <t xml:space="preserve">SHEELARANI R </t>
  </si>
  <si>
    <t>RESHMA SHREE R</t>
  </si>
  <si>
    <t>SELVA VISWA C</t>
  </si>
  <si>
    <t>ARAFATHALI M</t>
  </si>
  <si>
    <t xml:space="preserve">KARTHIKA.K </t>
  </si>
  <si>
    <t>SATHIYAKALA S</t>
  </si>
  <si>
    <t>MAYAVATHI S</t>
  </si>
  <si>
    <t>KAVIYA POOJA . P</t>
  </si>
  <si>
    <t>FATHIMA S</t>
  </si>
  <si>
    <t xml:space="preserve">A. DAISON MANICKAM </t>
  </si>
  <si>
    <t>NARAYANAN @ SUNDAR M</t>
  </si>
  <si>
    <t>Subject Code &amp; Subject Name: 19EC56E &amp; WIRELESS SENSOR NETWORKS</t>
  </si>
  <si>
    <t>Course coordinator: A.Saravanaselvan, AP(SG)/ECE</t>
  </si>
  <si>
    <t>Dr.A.Saravanaselvan, AP(SG)/ECE</t>
  </si>
  <si>
    <t>Instructor</t>
  </si>
  <si>
    <t>CO1: Describe the challenges and architecture of WSN.</t>
  </si>
  <si>
    <t>CO2: Analyze the physical layer design requirements of WSN.</t>
  </si>
  <si>
    <t>CO3: Explain the MAC layer protocols of WSN.</t>
  </si>
  <si>
    <t>CO4: Explain the Routing layer protocol of WSN.</t>
  </si>
  <si>
    <t>CO5: Analyze the QoS requirements of WSN node design.</t>
  </si>
  <si>
    <t>Subject Code &amp; Subject Name: Project Work Phase II</t>
  </si>
  <si>
    <t>Mr.S.Cammillus</t>
  </si>
  <si>
    <t>Mr.C.Balamurugan</t>
  </si>
  <si>
    <t>CO1: design and develop the working model</t>
  </si>
  <si>
    <t>CO2: work independently to complete the project along with team members</t>
  </si>
  <si>
    <t>CO3: demonstrate the results and documents the report</t>
  </si>
  <si>
    <t>Subject Code &amp; Subject Name: 19ME34N &amp; Principles of Management</t>
  </si>
  <si>
    <t>Dr.T.Sakthi, AP(SG)/Humn</t>
  </si>
  <si>
    <t>CO1: Discuss the development of management thoughts and different types of Business Organization. (K2)</t>
  </si>
  <si>
    <t>CO2: Practice the process of planning and decision making in an industrial situation. (K2)</t>
  </si>
  <si>
    <t>CO3: Design the suitable selection process for a particular job description. (K2)</t>
  </si>
  <si>
    <t>CO4: Apply different motivational techniques and leadership skills in the organization. (K2)</t>
  </si>
  <si>
    <t>CO5: Apply the various controlling techniques and tools in the organization. (K2)</t>
  </si>
  <si>
    <t xml:space="preserve">Subject Code &amp; Subject Name:19CS13N and DATABASE MANAGEMENT SYSTEMS </t>
  </si>
  <si>
    <t>Course coordinator:Subramanian K</t>
  </si>
  <si>
    <t xml:space="preserve">Course Instructors:Ganapathiram </t>
  </si>
  <si>
    <t xml:space="preserve">CO1: Interpret the basic concepts and functions of DBMS and design E-R models for simple database application scenarios.
</t>
  </si>
  <si>
    <t>CO2: Apply the relational algebra operations in a database design.</t>
  </si>
  <si>
    <t>CO3:  Create database with appropriate constraints and query the database.</t>
  </si>
  <si>
    <t>CO4:Understand the Importance of logical database design.</t>
  </si>
  <si>
    <t xml:space="preserve">CO5: Analyze the database schema and apply the normalization rules and techniques to optimize the database
</t>
  </si>
  <si>
    <t>Subject Code &amp; Subject Name:119EC06L SPREADING CODES IN SPREAD SPECTRUM
MODULATION</t>
  </si>
  <si>
    <t xml:space="preserve">CO1: dentify the popular spreading codes in communication. </t>
  </si>
  <si>
    <t>CO2: Explain the various code generation methods</t>
  </si>
  <si>
    <t>CO3: Analyze and select code for spreading.</t>
  </si>
  <si>
    <t xml:space="preserve">CO4:Explain the applications of spreading codes. </t>
  </si>
  <si>
    <t>Subject Code &amp; Subject Name: 19EC57C &amp; LINEAR IC AND MEASUREMENTS LABORATORY</t>
  </si>
  <si>
    <t>Course coordinator: Dr.N.Arumugam, Asso.Prof/ECE</t>
  </si>
  <si>
    <t>Course Instructors: Dr.Suresh V,Prof/ECE, Dr.A.Saravanaselvan,Assoc.Prof/ECE, Ms.J.E.Jeyanthi,AP/ECE</t>
  </si>
  <si>
    <t>CO1: Design and Construct the Operational Amplifier (OPAMP) – based application circuits for given Specifications. (K3)</t>
  </si>
  <si>
    <t>CO2: Measure the various parameters of application circuits. (K2)</t>
  </si>
  <si>
    <t>CO3: Handle Computer Aided Design (CAD) tool for analyzing the performance of application circuits. (K3)</t>
  </si>
  <si>
    <t>Subject Code &amp; Subject Name:19EC63C - Wireless Communications</t>
  </si>
  <si>
    <t>NANDHINI S</t>
  </si>
  <si>
    <t>GOBIKA T</t>
  </si>
  <si>
    <t>RAMALAKSHMI R</t>
  </si>
  <si>
    <t>SANCHENA M</t>
  </si>
  <si>
    <t>PERSIYA GNANA GOLDA D</t>
  </si>
  <si>
    <t>SHERON S</t>
  </si>
  <si>
    <t>CARLIN RENITA R</t>
  </si>
  <si>
    <t>SHUNMIKA C</t>
  </si>
  <si>
    <t>PREETHI SUBRAMANIYAN</t>
  </si>
  <si>
    <t>TIRUMALAI NANTHINI S</t>
  </si>
  <si>
    <t>AASIF MOHAMMED M B</t>
  </si>
  <si>
    <t>AARTHI S</t>
  </si>
  <si>
    <t>VANITHA C</t>
  </si>
  <si>
    <t>SUDHAKAR J</t>
  </si>
  <si>
    <t>DINESH KANNAN A</t>
  </si>
  <si>
    <t>PUSHPA BHARATHI M</t>
  </si>
  <si>
    <t>SIVAPRIYA K</t>
  </si>
  <si>
    <t>KALEESWARI K</t>
  </si>
  <si>
    <t>JEYASHRI S A</t>
  </si>
  <si>
    <t>PRASANNA N</t>
  </si>
  <si>
    <t>BALA ARUN S</t>
  </si>
  <si>
    <t>NAGASUBRAMANI K</t>
  </si>
  <si>
    <t>KASTHURI DURGA A</t>
  </si>
  <si>
    <t>AYSWARYA J</t>
  </si>
  <si>
    <t>PADMA PARVATHI S K</t>
  </si>
  <si>
    <t>VENISHA S</t>
  </si>
  <si>
    <t>ASHMITHA CANDISH P</t>
  </si>
  <si>
    <t>ABINIYA S H</t>
  </si>
  <si>
    <t>MUTHU GOMATHI M V</t>
  </si>
  <si>
    <t>DINAKER VIGNESH G</t>
  </si>
  <si>
    <t>SUBHASHINI B</t>
  </si>
  <si>
    <t>AKASH L</t>
  </si>
  <si>
    <t>HARIJI M P</t>
  </si>
  <si>
    <t>ASWIN F</t>
  </si>
  <si>
    <t>RINIKEERTHANA K</t>
  </si>
  <si>
    <t>SIVAGOMATHI S</t>
  </si>
  <si>
    <t>NISHANTH S R</t>
  </si>
  <si>
    <t>DEEPIKA T</t>
  </si>
  <si>
    <t>NEHIZHA R</t>
  </si>
  <si>
    <t>ANAMIKA C</t>
  </si>
  <si>
    <t>SRIRAM I</t>
  </si>
  <si>
    <t>SNEHA R S</t>
  </si>
  <si>
    <t>THINAKARAN S</t>
  </si>
  <si>
    <t>AATHIRAMAN A</t>
  </si>
  <si>
    <t>MALATHI SUBHA M</t>
  </si>
  <si>
    <t>ABIRAMINATHAN T</t>
  </si>
  <si>
    <t>ARUNKUMAR K</t>
  </si>
  <si>
    <t>ANJANA R</t>
  </si>
  <si>
    <t>AMEENA SHAHEEN A</t>
  </si>
  <si>
    <t>DHARMARAJA M</t>
  </si>
  <si>
    <t>SOWMIYA U</t>
  </si>
  <si>
    <t>RAMPRIYA S</t>
  </si>
  <si>
    <t>ANUJA</t>
  </si>
  <si>
    <t>JENIFER P</t>
  </si>
  <si>
    <t>VASANTHA PRIYA S</t>
  </si>
  <si>
    <t>VIJAYALAXMI D</t>
  </si>
  <si>
    <t>SHEELARANI R</t>
  </si>
  <si>
    <t>AKSHAYA SREE P</t>
  </si>
  <si>
    <t>BAVATHARANI S</t>
  </si>
  <si>
    <t>DHAYALAN R</t>
  </si>
  <si>
    <t>GOPIKA PRIYADHARSINI S M</t>
  </si>
  <si>
    <t>JENIFER JOSE R</t>
  </si>
  <si>
    <t>JEYALAKSHMI J</t>
  </si>
  <si>
    <t>JOEL NESAKUMAR S</t>
  </si>
  <si>
    <t>KARTHIK RAJ K</t>
  </si>
  <si>
    <t>MANIKANDAN M</t>
  </si>
  <si>
    <t>PADMA PREETHI R</t>
  </si>
  <si>
    <t>P PRAVEENRAJ</t>
  </si>
  <si>
    <t>REGAINCY S</t>
  </si>
  <si>
    <t>SHENBAGA RAMYA M</t>
  </si>
  <si>
    <t>SWETHA K</t>
  </si>
  <si>
    <t>RAJESH KANNAN S</t>
  </si>
  <si>
    <t>SUSHMITHA S R</t>
  </si>
  <si>
    <t>PRIYA DHARSHINI P</t>
  </si>
  <si>
    <t>NITHYA SRI M</t>
  </si>
  <si>
    <t>SINDHUJA S</t>
  </si>
  <si>
    <t>MARIA VIJAYA MELBA M</t>
  </si>
  <si>
    <t>UMA T</t>
  </si>
  <si>
    <t>HARRIS BRINGSTON E</t>
  </si>
  <si>
    <t>MUTHU MALAR M</t>
  </si>
  <si>
    <t>DEEPIKA R</t>
  </si>
  <si>
    <t>KARTHIKA K</t>
  </si>
  <si>
    <t>RAMYA.B</t>
  </si>
  <si>
    <t>MAHA LAKSHMI R</t>
  </si>
  <si>
    <t>MARISWARI P</t>
  </si>
  <si>
    <t>GOWSALYA M</t>
  </si>
  <si>
    <t>MALINIPRABA M</t>
  </si>
  <si>
    <t>AISHWARYA M</t>
  </si>
  <si>
    <t>ARUNKUMAR S</t>
  </si>
  <si>
    <t>CHINNAMMAL S</t>
  </si>
  <si>
    <t>JEGATHEES R</t>
  </si>
  <si>
    <t>KAVIYA POOJA.P</t>
  </si>
  <si>
    <t>SUBHASH GANDHI P</t>
  </si>
  <si>
    <t>KARTHIGA M</t>
  </si>
  <si>
    <t>SESHORA BESIMA A</t>
  </si>
  <si>
    <t>DAISON MANICKAM A</t>
  </si>
  <si>
    <t>GOKILA M</t>
  </si>
  <si>
    <t>MUTHU KASIM M</t>
  </si>
  <si>
    <t>SHUNMUGA BALAN S</t>
  </si>
  <si>
    <t>SMILEIN JASPER D</t>
  </si>
  <si>
    <t>SUDHA M U</t>
  </si>
  <si>
    <t>SUJITHA J</t>
  </si>
  <si>
    <t>VEERAPERUMAL G</t>
  </si>
  <si>
    <t>GANGA DEVI P</t>
  </si>
  <si>
    <t>NAMBITHA M</t>
  </si>
  <si>
    <t>NARAYANAN SUNDAR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</si>
</sst>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1"/>
      <name val="Calibri"/>
      <charset val="13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mbria"/>
      <family val="1"/>
    </font>
    <font>
      <sz val="11"/>
      <name val="Calibri"/>
      <family val="2"/>
    </font>
    <font>
      <sz val="12"/>
      <color rgb="FF333333"/>
      <name val="Cambria"/>
      <family val="1"/>
    </font>
    <font>
      <sz val="10"/>
      <name val="Arial"/>
      <family val="2"/>
    </font>
    <font>
      <sz val="10"/>
      <color rgb="FF000000"/>
      <name val="Arial"/>
      <family val="2"/>
      <charset val="1"/>
    </font>
    <font>
      <u/>
      <sz val="12"/>
      <color rgb="FFFF0000"/>
      <name val="Cambria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mbria"/>
      <family val="1"/>
      <scheme val="major"/>
    </font>
    <font>
      <sz val="10"/>
      <color rgb="FF000000"/>
      <name val="Cambria"/>
      <family val="1"/>
    </font>
    <font>
      <sz val="11"/>
      <color rgb="FF00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color theme="1"/>
      <name val="Arial Narrow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333333"/>
      <name val="Book Antique"/>
    </font>
    <font>
      <b/>
      <sz val="11"/>
      <color rgb="FF000000"/>
      <name val="Cambria"/>
      <family val="1"/>
    </font>
    <font>
      <b/>
      <sz val="12"/>
      <color rgb="FFC00000"/>
      <name val="Cambria"/>
      <family val="1"/>
    </font>
    <font>
      <b/>
      <sz val="11"/>
      <color rgb="FFC00000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color theme="1"/>
      <name val="Cambria"/>
      <family val="1"/>
    </font>
    <font>
      <sz val="11"/>
      <color rgb="FF000000"/>
      <name val="Cambria"/>
      <family val="1"/>
    </font>
    <font>
      <sz val="11"/>
      <color rgb="FF000000"/>
      <name val="Cambria"/>
      <family val="2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sz val="11"/>
      <color theme="1"/>
      <name val="Calibri"/>
      <charset val="134"/>
      <scheme val="minor"/>
    </font>
    <font>
      <u/>
      <sz val="11"/>
      <color rgb="FFFF0000"/>
      <name val="Book Antique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0F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25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7" fillId="0" borderId="0" xfId="0" applyFont="1" applyBorder="1"/>
    <xf numFmtId="0" fontId="0" fillId="0" borderId="14" xfId="0" applyBorder="1" applyAlignment="1">
      <alignment horizontal="center" wrapText="1"/>
    </xf>
    <xf numFmtId="0" fontId="9" fillId="0" borderId="1" xfId="0" applyFon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wrapText="1"/>
    </xf>
    <xf numFmtId="0" fontId="9" fillId="0" borderId="1" xfId="0" applyFont="1" applyFill="1" applyBorder="1" applyAlignment="1" applyProtection="1">
      <alignment horizontal="left" vertical="top"/>
      <protection locked="0"/>
    </xf>
    <xf numFmtId="0" fontId="2" fillId="6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 horizontal="center" wrapText="1"/>
    </xf>
    <xf numFmtId="0" fontId="9" fillId="0" borderId="0" xfId="0" applyFont="1" applyFill="1" applyBorder="1" applyAlignment="1" applyProtection="1">
      <alignment vertical="top"/>
      <protection locked="0"/>
    </xf>
    <xf numFmtId="0" fontId="1" fillId="8" borderId="0" xfId="0" applyFont="1" applyFill="1" applyBorder="1" applyAlignment="1">
      <alignment horizontal="center" vertical="center"/>
    </xf>
    <xf numFmtId="0" fontId="0" fillId="0" borderId="1" xfId="0" applyBorder="1"/>
    <xf numFmtId="0" fontId="0" fillId="4" borderId="16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0" fillId="6" borderId="1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8" borderId="0" xfId="0" applyFont="1" applyFill="1"/>
    <xf numFmtId="0" fontId="10" fillId="6" borderId="3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2" fontId="10" fillId="6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/>
    </xf>
    <xf numFmtId="0" fontId="0" fillId="9" borderId="0" xfId="0" applyFont="1" applyFill="1"/>
    <xf numFmtId="0" fontId="0" fillId="0" borderId="0" xfId="0" applyFont="1" applyAlignment="1">
      <alignment wrapText="1"/>
    </xf>
    <xf numFmtId="0" fontId="10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0" xfId="0" applyFont="1" applyFill="1" applyBorder="1"/>
    <xf numFmtId="0" fontId="0" fillId="8" borderId="0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1" fontId="10" fillId="10" borderId="1" xfId="0" applyNumberFormat="1" applyFont="1" applyFill="1" applyBorder="1" applyAlignment="1">
      <alignment horizontal="center"/>
    </xf>
    <xf numFmtId="1" fontId="10" fillId="8" borderId="0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2" fillId="8" borderId="0" xfId="0" applyFont="1" applyFill="1" applyBorder="1" applyAlignment="1">
      <alignment horizontal="center" vertical="center"/>
    </xf>
    <xf numFmtId="9" fontId="2" fillId="8" borderId="0" xfId="0" applyNumberFormat="1" applyFont="1" applyFill="1" applyBorder="1" applyAlignment="1">
      <alignment horizontal="center" vertical="center"/>
    </xf>
    <xf numFmtId="9" fontId="1" fillId="8" borderId="0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0" fillId="11" borderId="16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6" borderId="1" xfId="0" applyFill="1" applyBorder="1"/>
    <xf numFmtId="0" fontId="2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8" borderId="0" xfId="0" applyFont="1" applyFill="1"/>
    <xf numFmtId="0" fontId="6" fillId="6" borderId="3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12" fillId="12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0" fillId="8" borderId="0" xfId="0" applyFill="1" applyBorder="1"/>
    <xf numFmtId="0" fontId="1" fillId="8" borderId="0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1" fontId="12" fillId="10" borderId="1" xfId="0" applyNumberFormat="1" applyFont="1" applyFill="1" applyBorder="1" applyAlignment="1">
      <alignment horizontal="center"/>
    </xf>
    <xf numFmtId="1" fontId="12" fillId="8" borderId="0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13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center"/>
    </xf>
    <xf numFmtId="0" fontId="10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" fontId="13" fillId="8" borderId="1" xfId="0" applyNumberFormat="1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8" borderId="1" xfId="0" applyFill="1" applyBorder="1"/>
    <xf numFmtId="1" fontId="11" fillId="8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wrapText="1"/>
    </xf>
    <xf numFmtId="1" fontId="0" fillId="4" borderId="21" xfId="0" applyNumberForma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" fontId="0" fillId="4" borderId="17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4" borderId="23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1" fontId="0" fillId="4" borderId="23" xfId="0" applyNumberFormat="1" applyFont="1" applyFill="1" applyBorder="1" applyAlignment="1">
      <alignment horizontal="center" wrapText="1"/>
    </xf>
    <xf numFmtId="2" fontId="11" fillId="4" borderId="1" xfId="0" applyNumberFormat="1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1" fontId="0" fillId="4" borderId="24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6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1" fontId="0" fillId="4" borderId="16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wrapText="1"/>
    </xf>
    <xf numFmtId="1" fontId="0" fillId="4" borderId="19" xfId="0" applyNumberFormat="1" applyFont="1" applyFill="1" applyBorder="1" applyAlignment="1">
      <alignment horizontal="center" wrapText="1"/>
    </xf>
    <xf numFmtId="9" fontId="3" fillId="3" borderId="3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2" fontId="11" fillId="2" borderId="3" xfId="0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2" fillId="8" borderId="0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" fontId="0" fillId="4" borderId="27" xfId="0" applyNumberFormat="1" applyFont="1" applyFill="1" applyBorder="1" applyAlignment="1">
      <alignment horizontal="center" wrapText="1"/>
    </xf>
    <xf numFmtId="1" fontId="0" fillId="4" borderId="28" xfId="0" applyNumberFormat="1" applyFont="1" applyFill="1" applyBorder="1" applyAlignment="1">
      <alignment horizontal="center" wrapText="1"/>
    </xf>
    <xf numFmtId="9" fontId="3" fillId="14" borderId="0" xfId="0" applyNumberFormat="1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/>
    </xf>
    <xf numFmtId="1" fontId="10" fillId="10" borderId="3" xfId="0" applyNumberFormat="1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1" fontId="0" fillId="8" borderId="0" xfId="0" applyNumberForma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 wrapText="1"/>
    </xf>
    <xf numFmtId="0" fontId="0" fillId="0" borderId="2" xfId="0" applyBorder="1"/>
    <xf numFmtId="1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/>
    </xf>
    <xf numFmtId="0" fontId="10" fillId="10" borderId="1" xfId="0" applyFont="1" applyFill="1" applyBorder="1" applyAlignment="1">
      <alignment horizontal="center" vertical="center"/>
    </xf>
    <xf numFmtId="1" fontId="10" fillId="10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/>
    <xf numFmtId="1" fontId="1" fillId="2" borderId="3" xfId="0" applyNumberFormat="1" applyFont="1" applyFill="1" applyBorder="1" applyAlignment="1">
      <alignment horizontal="center" vertical="center"/>
    </xf>
    <xf numFmtId="1" fontId="1" fillId="8" borderId="0" xfId="0" applyNumberFormat="1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top"/>
      <protection locked="0"/>
    </xf>
    <xf numFmtId="0" fontId="0" fillId="8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10" fillId="6" borderId="3" xfId="0" applyNumberFormat="1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 vertical="center"/>
    </xf>
    <xf numFmtId="2" fontId="0" fillId="8" borderId="0" xfId="0" applyNumberFormat="1" applyFont="1" applyFill="1" applyBorder="1" applyAlignment="1">
      <alignment horizontal="center" vertical="center"/>
    </xf>
    <xf numFmtId="2" fontId="10" fillId="8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2" fontId="0" fillId="8" borderId="0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0" fontId="10" fillId="11" borderId="19" xfId="0" applyFont="1" applyFill="1" applyBorder="1" applyAlignment="1">
      <alignment horizontal="center" wrapText="1"/>
    </xf>
    <xf numFmtId="0" fontId="2" fillId="6" borderId="3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15" fillId="8" borderId="1" xfId="0" applyFont="1" applyFill="1" applyBorder="1" applyAlignment="1" applyProtection="1">
      <alignment horizontal="left" vertical="center"/>
      <protection locked="0"/>
    </xf>
    <xf numFmtId="0" fontId="16" fillId="1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15" borderId="1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9" fontId="1" fillId="2" borderId="1" xfId="0" applyNumberFormat="1" applyFont="1" applyFill="1" applyBorder="1" applyAlignment="1">
      <alignment horizontal="center" vertical="center"/>
    </xf>
    <xf numFmtId="0" fontId="2" fillId="16" borderId="5" xfId="0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24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3" fillId="0" borderId="37" xfId="0" applyFont="1" applyBorder="1" applyAlignment="1">
      <alignment horizontal="center"/>
    </xf>
    <xf numFmtId="0" fontId="23" fillId="0" borderId="37" xfId="0" applyFont="1" applyBorder="1" applyAlignment="1"/>
    <xf numFmtId="0" fontId="24" fillId="0" borderId="37" xfId="0" applyFont="1" applyBorder="1" applyAlignment="1">
      <alignment horizontal="center" vertical="center" wrapText="1"/>
    </xf>
    <xf numFmtId="0" fontId="24" fillId="0" borderId="37" xfId="0" applyFont="1" applyBorder="1" applyAlignment="1">
      <alignment vertical="center" wrapText="1"/>
    </xf>
    <xf numFmtId="0" fontId="21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4" fillId="11" borderId="37" xfId="0" applyFont="1" applyFill="1" applyBorder="1" applyAlignment="1">
      <alignment horizontal="center" vertical="center" wrapText="1"/>
    </xf>
    <xf numFmtId="0" fontId="24" fillId="11" borderId="37" xfId="0" applyFont="1" applyFill="1" applyBorder="1" applyAlignment="1">
      <alignment vertical="center" wrapText="1"/>
    </xf>
    <xf numFmtId="0" fontId="24" fillId="11" borderId="13" xfId="0" applyFont="1" applyFill="1" applyBorder="1" applyAlignment="1">
      <alignment horizontal="center" vertical="center" wrapText="1"/>
    </xf>
    <xf numFmtId="0" fontId="24" fillId="11" borderId="13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/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0" fillId="0" borderId="13" xfId="0" applyBorder="1"/>
    <xf numFmtId="0" fontId="23" fillId="0" borderId="13" xfId="0" applyFont="1" applyFill="1" applyBorder="1" applyAlignment="1"/>
    <xf numFmtId="0" fontId="0" fillId="0" borderId="13" xfId="0" applyBorder="1" applyAlignment="1">
      <alignment vertical="center"/>
    </xf>
    <xf numFmtId="0" fontId="21" fillId="0" borderId="13" xfId="0" applyFont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18" fillId="0" borderId="1" xfId="0" applyFont="1" applyBorder="1" applyAlignment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8" fillId="11" borderId="16" xfId="0" applyFont="1" applyFill="1" applyBorder="1" applyAlignment="1">
      <alignment wrapText="1"/>
    </xf>
    <xf numFmtId="0" fontId="28" fillId="11" borderId="16" xfId="0" applyFont="1" applyFill="1" applyBorder="1" applyAlignment="1">
      <alignment horizontal="center" wrapText="1"/>
    </xf>
    <xf numFmtId="1" fontId="0" fillId="8" borderId="1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wrapText="1"/>
    </xf>
    <xf numFmtId="0" fontId="28" fillId="4" borderId="27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33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wrapText="1"/>
    </xf>
    <xf numFmtId="0" fontId="34" fillId="17" borderId="16" xfId="0" applyFont="1" applyFill="1" applyBorder="1" applyAlignment="1">
      <alignment horizontal="center" wrapText="1"/>
    </xf>
    <xf numFmtId="0" fontId="34" fillId="17" borderId="27" xfId="0" applyFont="1" applyFill="1" applyBorder="1" applyAlignment="1">
      <alignment horizont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7" fillId="0" borderId="0" xfId="0" applyFont="1"/>
    <xf numFmtId="0" fontId="37" fillId="5" borderId="3" xfId="0" applyFont="1" applyFill="1" applyBorder="1" applyAlignment="1">
      <alignment horizontal="left" vertical="center"/>
    </xf>
    <xf numFmtId="0" fontId="35" fillId="5" borderId="4" xfId="0" applyFont="1" applyFill="1" applyBorder="1" applyAlignment="1">
      <alignment horizontal="left" vertical="center"/>
    </xf>
    <xf numFmtId="9" fontId="35" fillId="3" borderId="1" xfId="0" applyNumberFormat="1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4" fillId="0" borderId="1" xfId="0" applyFont="1" applyBorder="1" applyAlignment="1"/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39" fillId="8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Border="1"/>
    <xf numFmtId="0" fontId="24" fillId="0" borderId="1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38" fillId="16" borderId="5" xfId="0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9" fontId="38" fillId="4" borderId="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2" fontId="41" fillId="6" borderId="1" xfId="0" applyNumberFormat="1" applyFont="1" applyFill="1" applyBorder="1" applyAlignment="1">
      <alignment horizontal="center" vertical="center"/>
    </xf>
    <xf numFmtId="0" fontId="42" fillId="0" borderId="37" xfId="0" applyFont="1" applyBorder="1" applyAlignment="1">
      <alignment horizontal="right" vertical="center"/>
    </xf>
    <xf numFmtId="0" fontId="42" fillId="0" borderId="37" xfId="0" applyFont="1" applyBorder="1" applyAlignment="1">
      <alignment vertical="center"/>
    </xf>
    <xf numFmtId="0" fontId="32" fillId="0" borderId="37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42" fillId="11" borderId="37" xfId="0" applyFont="1" applyFill="1" applyBorder="1" applyAlignment="1">
      <alignment horizontal="right" vertical="center"/>
    </xf>
    <xf numFmtId="0" fontId="42" fillId="11" borderId="37" xfId="0" applyFont="1" applyFill="1" applyBorder="1" applyAlignment="1">
      <alignment vertical="center"/>
    </xf>
    <xf numFmtId="0" fontId="32" fillId="11" borderId="37" xfId="0" applyFont="1" applyFill="1" applyBorder="1" applyAlignment="1">
      <alignment horizontal="right" vertical="center"/>
    </xf>
    <xf numFmtId="0" fontId="3" fillId="5" borderId="3" xfId="0" applyFont="1" applyFill="1" applyBorder="1"/>
    <xf numFmtId="0" fontId="3" fillId="5" borderId="4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32" fillId="2" borderId="39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1" fontId="45" fillId="4" borderId="1" xfId="0" applyNumberFormat="1" applyFont="1" applyFill="1" applyBorder="1" applyAlignment="1">
      <alignment horizontal="center" vertical="center"/>
    </xf>
    <xf numFmtId="1" fontId="44" fillId="4" borderId="1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wrapText="1"/>
    </xf>
    <xf numFmtId="0" fontId="15" fillId="8" borderId="35" xfId="0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>
      <alignment horizontal="center" vertical="center"/>
    </xf>
    <xf numFmtId="9" fontId="2" fillId="4" borderId="0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wrapText="1"/>
    </xf>
    <xf numFmtId="0" fontId="7" fillId="11" borderId="16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4" xfId="0" applyBorder="1" applyAlignment="1"/>
    <xf numFmtId="0" fontId="4" fillId="5" borderId="4" xfId="0" applyFont="1" applyFill="1" applyBorder="1" applyAlignment="1">
      <alignment horizontal="left" vertical="center"/>
    </xf>
    <xf numFmtId="0" fontId="28" fillId="11" borderId="1" xfId="0" applyFont="1" applyFill="1" applyBorder="1" applyAlignment="1">
      <alignment horizontal="center" wrapText="1"/>
    </xf>
    <xf numFmtId="0" fontId="46" fillId="2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" fontId="7" fillId="4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42" fillId="0" borderId="1" xfId="0" applyFont="1" applyBorder="1" applyAlignment="1">
      <alignment horizontal="center"/>
    </xf>
    <xf numFmtId="0" fontId="42" fillId="0" borderId="1" xfId="0" applyFont="1" applyBorder="1"/>
    <xf numFmtId="0" fontId="39" fillId="0" borderId="16" xfId="0" applyFont="1" applyBorder="1" applyAlignment="1">
      <alignment horizontal="center"/>
    </xf>
    <xf numFmtId="0" fontId="7" fillId="8" borderId="11" xfId="0" applyFont="1" applyFill="1" applyBorder="1" applyAlignment="1">
      <alignment horizontal="center" vertical="center" wrapText="1"/>
    </xf>
    <xf numFmtId="2" fontId="38" fillId="6" borderId="1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1" fontId="0" fillId="0" borderId="0" xfId="0" applyNumberFormat="1"/>
    <xf numFmtId="1" fontId="27" fillId="0" borderId="0" xfId="0" applyNumberFormat="1" applyFont="1" applyFill="1" applyAlignment="1"/>
    <xf numFmtId="0" fontId="1" fillId="4" borderId="0" xfId="0" applyFont="1" applyFill="1" applyBorder="1" applyAlignment="1">
      <alignment horizontal="center" vertical="center"/>
    </xf>
    <xf numFmtId="0" fontId="27" fillId="0" borderId="0" xfId="0" applyFont="1" applyFill="1" applyAlignment="1"/>
    <xf numFmtId="2" fontId="1" fillId="4" borderId="0" xfId="0" applyNumberFormat="1" applyFont="1" applyFill="1" applyBorder="1" applyAlignment="1">
      <alignment horizontal="center" vertical="center"/>
    </xf>
    <xf numFmtId="2" fontId="6" fillId="6" borderId="0" xfId="0" applyNumberFormat="1" applyFont="1" applyFill="1" applyBorder="1" applyAlignment="1">
      <alignment horizontal="center" vertical="center"/>
    </xf>
    <xf numFmtId="0" fontId="47" fillId="0" borderId="39" xfId="0" applyFont="1" applyBorder="1" applyAlignment="1">
      <alignment horizontal="right" vertical="center"/>
    </xf>
    <xf numFmtId="0" fontId="47" fillId="0" borderId="37" xfId="0" applyFont="1" applyBorder="1" applyAlignment="1">
      <alignment vertical="center"/>
    </xf>
    <xf numFmtId="1" fontId="30" fillId="0" borderId="1" xfId="0" applyNumberFormat="1" applyFont="1" applyBorder="1"/>
    <xf numFmtId="0" fontId="48" fillId="0" borderId="1" xfId="0" applyFont="1" applyBorder="1" applyAlignment="1">
      <alignment horizontal="right" vertical="center"/>
    </xf>
    <xf numFmtId="1" fontId="30" fillId="8" borderId="1" xfId="0" applyNumberFormat="1" applyFont="1" applyFill="1" applyBorder="1"/>
    <xf numFmtId="0" fontId="48" fillId="11" borderId="1" xfId="0" applyFont="1" applyFill="1" applyBorder="1" applyAlignment="1">
      <alignment horizontal="right" vertical="center"/>
    </xf>
    <xf numFmtId="0" fontId="49" fillId="18" borderId="42" xfId="0" applyFont="1" applyFill="1" applyBorder="1" applyAlignment="1" applyProtection="1">
      <alignment horizontal="center" vertical="center" wrapText="1"/>
      <protection locked="0"/>
    </xf>
    <xf numFmtId="0" fontId="28" fillId="2" borderId="16" xfId="0" applyFont="1" applyFill="1" applyBorder="1" applyAlignment="1">
      <alignment horizontal="center" wrapText="1"/>
    </xf>
    <xf numFmtId="0" fontId="49" fillId="0" borderId="42" xfId="0" applyFont="1" applyBorder="1" applyAlignment="1">
      <alignment horizontal="center" vertical="center"/>
    </xf>
    <xf numFmtId="0" fontId="2" fillId="16" borderId="5" xfId="0" applyFont="1" applyFill="1" applyBorder="1" applyAlignment="1" applyProtection="1">
      <alignment horizontal="center" vertical="center"/>
    </xf>
    <xf numFmtId="0" fontId="49" fillId="18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" xfId="0" applyFont="1" applyBorder="1"/>
    <xf numFmtId="0" fontId="8" fillId="8" borderId="11" xfId="0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left" vertical="center"/>
    </xf>
    <xf numFmtId="9" fontId="35" fillId="3" borderId="1" xfId="0" applyNumberFormat="1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4" fillId="0" borderId="1" xfId="0" applyFont="1" applyBorder="1" applyAlignment="1"/>
    <xf numFmtId="0" fontId="7" fillId="4" borderId="1" xfId="0" applyFont="1" applyFill="1" applyBorder="1" applyAlignment="1">
      <alignment horizontal="center" vertical="center"/>
    </xf>
    <xf numFmtId="0" fontId="39" fillId="8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Border="1"/>
    <xf numFmtId="0" fontId="24" fillId="0" borderId="1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38" fillId="16" borderId="5" xfId="0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9" fontId="38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2" fontId="41" fillId="6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37" fillId="5" borderId="3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4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7" fillId="5" borderId="3" xfId="0" applyFont="1" applyFill="1" applyBorder="1" applyAlignment="1">
      <alignment horizontal="left" vertical="center"/>
    </xf>
    <xf numFmtId="0" fontId="35" fillId="5" borderId="4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13" fillId="8" borderId="3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3" fillId="5" borderId="29" xfId="0" applyFont="1" applyFill="1" applyBorder="1" applyAlignment="1">
      <alignment horizontal="left" wrapText="1"/>
    </xf>
    <xf numFmtId="0" fontId="3" fillId="5" borderId="30" xfId="0" applyFont="1" applyFill="1" applyBorder="1" applyAlignment="1">
      <alignment horizontal="left" wrapText="1"/>
    </xf>
    <xf numFmtId="0" fontId="10" fillId="9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left"/>
    </xf>
    <xf numFmtId="0" fontId="3" fillId="5" borderId="0" xfId="0" applyFont="1" applyFill="1" applyAlignment="1">
      <alignment horizontal="center"/>
    </xf>
    <xf numFmtId="0" fontId="2" fillId="16" borderId="0" xfId="0" applyFont="1" applyFill="1" applyAlignment="1">
      <alignment horizontal="center" vertical="center"/>
    </xf>
    <xf numFmtId="0" fontId="2" fillId="16" borderId="3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26" fillId="8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/>
    </xf>
    <xf numFmtId="0" fontId="2" fillId="16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5" fillId="7" borderId="3" xfId="0" applyFont="1" applyFill="1" applyBorder="1" applyAlignment="1">
      <alignment horizontal="center" vertical="center"/>
    </xf>
    <xf numFmtId="0" fontId="35" fillId="7" borderId="4" xfId="0" applyFont="1" applyFill="1" applyBorder="1" applyAlignment="1">
      <alignment horizontal="center" vertical="center"/>
    </xf>
    <xf numFmtId="0" fontId="35" fillId="7" borderId="5" xfId="0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horizontal="left"/>
    </xf>
    <xf numFmtId="0" fontId="35" fillId="5" borderId="4" xfId="0" applyFont="1" applyFill="1" applyBorder="1" applyAlignment="1">
      <alignment horizontal="left"/>
    </xf>
    <xf numFmtId="0" fontId="35" fillId="5" borderId="5" xfId="0" applyFont="1" applyFill="1" applyBorder="1" applyAlignment="1">
      <alignment horizontal="left"/>
    </xf>
    <xf numFmtId="0" fontId="35" fillId="5" borderId="1" xfId="0" applyFont="1" applyFill="1" applyBorder="1" applyAlignment="1">
      <alignment horizontal="left"/>
    </xf>
    <xf numFmtId="0" fontId="38" fillId="6" borderId="2" xfId="0" applyFont="1" applyFill="1" applyBorder="1" applyAlignment="1">
      <alignment horizontal="center" vertical="center"/>
    </xf>
    <xf numFmtId="0" fontId="38" fillId="6" borderId="9" xfId="0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/>
    </xf>
    <xf numFmtId="0" fontId="35" fillId="5" borderId="0" xfId="0" applyFont="1" applyFill="1" applyAlignment="1">
      <alignment horizontal="center"/>
    </xf>
    <xf numFmtId="0" fontId="36" fillId="5" borderId="7" xfId="0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/>
    </xf>
    <xf numFmtId="0" fontId="37" fillId="5" borderId="3" xfId="0" applyFont="1" applyFill="1" applyBorder="1" applyAlignment="1">
      <alignment horizontal="left" vertical="center"/>
    </xf>
    <xf numFmtId="0" fontId="35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5" fillId="5" borderId="3" xfId="0" applyFont="1" applyFill="1" applyBorder="1" applyAlignment="1">
      <alignment horizontal="left" wrapText="1"/>
    </xf>
    <xf numFmtId="0" fontId="37" fillId="5" borderId="4" xfId="0" applyFont="1" applyFill="1" applyBorder="1" applyAlignment="1">
      <alignment horizontal="left" vertical="center"/>
    </xf>
    <xf numFmtId="0" fontId="37" fillId="5" borderId="7" xfId="0" applyFont="1" applyFill="1" applyBorder="1" applyAlignment="1">
      <alignment horizontal="center" vertical="center"/>
    </xf>
    <xf numFmtId="0" fontId="38" fillId="16" borderId="0" xfId="0" applyFont="1" applyFill="1" applyAlignment="1">
      <alignment horizontal="center" vertical="center"/>
    </xf>
    <xf numFmtId="0" fontId="38" fillId="16" borderId="3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/>
    </xf>
    <xf numFmtId="0" fontId="28" fillId="11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5" borderId="3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" fontId="7" fillId="4" borderId="1" xfId="0" applyNumberFormat="1" applyFont="1" applyFill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24" fillId="0" borderId="1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38" fillId="6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wrapText="1"/>
    </xf>
    <xf numFmtId="0" fontId="34" fillId="0" borderId="16" xfId="0" applyFont="1" applyBorder="1" applyAlignment="1">
      <alignment wrapText="1"/>
    </xf>
    <xf numFmtId="0" fontId="50" fillId="0" borderId="0" xfId="0" applyFont="1" applyFill="1" applyAlignment="1"/>
    <xf numFmtId="0" fontId="51" fillId="0" borderId="16" xfId="0" applyFont="1" applyBorder="1" applyAlignment="1">
      <alignment horizontal="center" wrapText="1"/>
    </xf>
    <xf numFmtId="0" fontId="49" fillId="11" borderId="4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2019-2023%20batch%20CO-PO%20calculations/19EC48E%20Measurements%20and%20Instru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Overall"/>
      <sheetName val="Sheet1"/>
    </sheetNames>
    <sheetDataSet>
      <sheetData sheetId="0"/>
      <sheetData sheetId="1">
        <row r="1">
          <cell r="A1">
            <v>11</v>
          </cell>
          <cell r="B1">
            <v>12</v>
          </cell>
          <cell r="C1">
            <v>14</v>
          </cell>
          <cell r="D1">
            <v>11</v>
          </cell>
          <cell r="E1">
            <v>12</v>
          </cell>
        </row>
        <row r="2">
          <cell r="A2">
            <v>12</v>
          </cell>
          <cell r="B2">
            <v>13</v>
          </cell>
          <cell r="C2">
            <v>11</v>
          </cell>
          <cell r="D2">
            <v>12</v>
          </cell>
          <cell r="E2">
            <v>7</v>
          </cell>
        </row>
        <row r="3">
          <cell r="A3">
            <v>13</v>
          </cell>
          <cell r="B3">
            <v>8</v>
          </cell>
          <cell r="C3">
            <v>14</v>
          </cell>
          <cell r="D3">
            <v>12</v>
          </cell>
          <cell r="E3">
            <v>14</v>
          </cell>
        </row>
        <row r="4">
          <cell r="A4">
            <v>14</v>
          </cell>
          <cell r="B4">
            <v>15</v>
          </cell>
          <cell r="C4">
            <v>16</v>
          </cell>
          <cell r="D4">
            <v>13</v>
          </cell>
          <cell r="E4">
            <v>1</v>
          </cell>
        </row>
        <row r="5">
          <cell r="A5">
            <v>14</v>
          </cell>
          <cell r="B5">
            <v>14</v>
          </cell>
          <cell r="C5">
            <v>16</v>
          </cell>
          <cell r="D5">
            <v>14</v>
          </cell>
          <cell r="E5">
            <v>8</v>
          </cell>
        </row>
        <row r="6">
          <cell r="A6">
            <v>15</v>
          </cell>
          <cell r="B6">
            <v>16</v>
          </cell>
          <cell r="C6">
            <v>15</v>
          </cell>
          <cell r="D6">
            <v>16</v>
          </cell>
          <cell r="E6">
            <v>13</v>
          </cell>
        </row>
        <row r="7">
          <cell r="A7">
            <v>15</v>
          </cell>
          <cell r="B7">
            <v>9</v>
          </cell>
          <cell r="C7">
            <v>15</v>
          </cell>
          <cell r="D7">
            <v>14</v>
          </cell>
          <cell r="E7">
            <v>14</v>
          </cell>
        </row>
        <row r="8">
          <cell r="A8">
            <v>16</v>
          </cell>
          <cell r="B8">
            <v>15</v>
          </cell>
          <cell r="C8">
            <v>14</v>
          </cell>
          <cell r="D8">
            <v>8</v>
          </cell>
          <cell r="E8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workbookViewId="0">
      <selection activeCell="W168" sqref="W168"/>
    </sheetView>
  </sheetViews>
  <sheetFormatPr defaultRowHeight="14.5"/>
  <cols>
    <col min="1" max="1" width="5.81640625" customWidth="1"/>
    <col min="2" max="2" width="10.54296875" customWidth="1"/>
    <col min="3" max="3" width="44.1796875" customWidth="1"/>
    <col min="4" max="4" width="6.7265625" bestFit="1" customWidth="1"/>
    <col min="5" max="5" width="7.54296875" customWidth="1"/>
    <col min="6" max="7" width="7.1796875" customWidth="1"/>
    <col min="8" max="8" width="7.26953125" customWidth="1"/>
    <col min="9" max="9" width="6.54296875" customWidth="1"/>
    <col min="10" max="10" width="6.453125" bestFit="1" customWidth="1"/>
    <col min="11" max="11" width="6.7265625" customWidth="1"/>
    <col min="12" max="12" width="6.453125" customWidth="1"/>
    <col min="13" max="13" width="6.54296875" customWidth="1"/>
    <col min="14" max="14" width="9.7265625" bestFit="1" customWidth="1"/>
    <col min="15" max="15" width="6.453125" bestFit="1" customWidth="1"/>
    <col min="16" max="17" width="7.453125" bestFit="1" customWidth="1"/>
    <col min="18" max="18" width="9.1796875" customWidth="1"/>
    <col min="19" max="19" width="19.26953125" customWidth="1"/>
  </cols>
  <sheetData>
    <row r="1" spans="1:2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0">
      <c r="A2" s="511" t="s">
        <v>77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20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0">
      <c r="A4" s="509" t="s">
        <v>166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0">
      <c r="A5" s="35" t="s">
        <v>76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20">
      <c r="A6" s="15" t="s">
        <v>75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20">
      <c r="A7" s="504" t="s">
        <v>182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20">
      <c r="A8" s="513" t="s">
        <v>183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20">
      <c r="A9" s="504" t="s">
        <v>184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20">
      <c r="A10" s="504" t="s">
        <v>185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20">
      <c r="A11" s="497" t="s">
        <v>186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20">
      <c r="A12" s="498" t="s">
        <v>1</v>
      </c>
      <c r="B12" s="500" t="s">
        <v>2</v>
      </c>
      <c r="C12" s="500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  <c r="S12" s="31" t="s">
        <v>164</v>
      </c>
      <c r="T12" s="31">
        <v>120</v>
      </c>
    </row>
    <row r="13" spans="1:20">
      <c r="A13" s="499"/>
      <c r="B13" s="501"/>
      <c r="C13" s="501"/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5</v>
      </c>
      <c r="O13" s="4" t="s">
        <v>6</v>
      </c>
      <c r="P13" s="4" t="s">
        <v>7</v>
      </c>
      <c r="Q13" s="4" t="s">
        <v>8</v>
      </c>
      <c r="R13" s="4" t="s">
        <v>9</v>
      </c>
    </row>
    <row r="14" spans="1:20">
      <c r="A14" s="10">
        <v>1</v>
      </c>
      <c r="B14" s="22">
        <v>1911001</v>
      </c>
      <c r="C14" s="23" t="s">
        <v>79</v>
      </c>
      <c r="D14" s="32">
        <v>72</v>
      </c>
      <c r="E14" s="32">
        <v>78</v>
      </c>
      <c r="F14" s="32">
        <v>50</v>
      </c>
      <c r="G14" s="32">
        <v>68</v>
      </c>
      <c r="H14" s="32">
        <v>71</v>
      </c>
      <c r="I14" s="33">
        <v>33</v>
      </c>
      <c r="J14" s="33">
        <v>60</v>
      </c>
      <c r="K14" s="33">
        <v>33</v>
      </c>
      <c r="L14" s="33">
        <v>47</v>
      </c>
      <c r="M14" s="33">
        <v>13</v>
      </c>
      <c r="N14" s="134">
        <v>52.5</v>
      </c>
      <c r="O14" s="134">
        <v>69</v>
      </c>
      <c r="P14" s="134">
        <v>41.5</v>
      </c>
      <c r="Q14" s="134">
        <v>57.5</v>
      </c>
      <c r="R14" s="134">
        <v>42</v>
      </c>
    </row>
    <row r="15" spans="1:20">
      <c r="A15" s="10">
        <v>2</v>
      </c>
      <c r="B15" s="24">
        <v>1911002</v>
      </c>
      <c r="C15" s="23" t="s">
        <v>80</v>
      </c>
      <c r="D15" s="32">
        <v>79</v>
      </c>
      <c r="E15" s="32">
        <v>80</v>
      </c>
      <c r="F15" s="32">
        <v>79</v>
      </c>
      <c r="G15" s="32">
        <v>90</v>
      </c>
      <c r="H15" s="32">
        <v>87</v>
      </c>
      <c r="I15" s="33">
        <v>60</v>
      </c>
      <c r="J15" s="33">
        <v>80</v>
      </c>
      <c r="K15" s="33">
        <v>53</v>
      </c>
      <c r="L15" s="33">
        <v>87</v>
      </c>
      <c r="M15" s="33">
        <v>47</v>
      </c>
      <c r="N15" s="134">
        <v>69.5</v>
      </c>
      <c r="O15" s="134">
        <v>80</v>
      </c>
      <c r="P15" s="134">
        <v>66</v>
      </c>
      <c r="Q15" s="134">
        <v>88.5</v>
      </c>
      <c r="R15" s="134">
        <v>67</v>
      </c>
    </row>
    <row r="16" spans="1:20">
      <c r="A16" s="10">
        <v>3</v>
      </c>
      <c r="B16" s="24">
        <v>1911003</v>
      </c>
      <c r="C16" s="23" t="s">
        <v>81</v>
      </c>
      <c r="D16" s="32">
        <v>78</v>
      </c>
      <c r="E16" s="32">
        <v>86</v>
      </c>
      <c r="F16" s="32">
        <v>88</v>
      </c>
      <c r="G16" s="32">
        <v>74</v>
      </c>
      <c r="H16" s="32">
        <v>73</v>
      </c>
      <c r="I16" s="33">
        <v>53</v>
      </c>
      <c r="J16" s="33">
        <v>80</v>
      </c>
      <c r="K16" s="33">
        <v>53</v>
      </c>
      <c r="L16" s="33">
        <v>67</v>
      </c>
      <c r="M16" s="33">
        <v>53</v>
      </c>
      <c r="N16" s="134">
        <v>65.5</v>
      </c>
      <c r="O16" s="134">
        <v>83</v>
      </c>
      <c r="P16" s="134">
        <v>70.5</v>
      </c>
      <c r="Q16" s="134">
        <v>70.5</v>
      </c>
      <c r="R16" s="134">
        <v>63</v>
      </c>
    </row>
    <row r="17" spans="1:18">
      <c r="A17" s="10">
        <v>4</v>
      </c>
      <c r="B17" s="24">
        <v>1911004</v>
      </c>
      <c r="C17" s="23" t="s">
        <v>39</v>
      </c>
      <c r="D17" s="32">
        <v>79</v>
      </c>
      <c r="E17" s="32">
        <v>82</v>
      </c>
      <c r="F17" s="32">
        <v>87</v>
      </c>
      <c r="G17" s="32">
        <v>83</v>
      </c>
      <c r="H17" s="32">
        <v>91</v>
      </c>
      <c r="I17" s="33">
        <v>80</v>
      </c>
      <c r="J17" s="33">
        <v>87</v>
      </c>
      <c r="K17" s="33">
        <v>67</v>
      </c>
      <c r="L17" s="33">
        <v>73</v>
      </c>
      <c r="M17" s="33">
        <v>53</v>
      </c>
      <c r="N17" s="134">
        <v>79.5</v>
      </c>
      <c r="O17" s="134">
        <v>84.5</v>
      </c>
      <c r="P17" s="134">
        <v>77</v>
      </c>
      <c r="Q17" s="134">
        <v>78</v>
      </c>
      <c r="R17" s="134">
        <v>72</v>
      </c>
    </row>
    <row r="18" spans="1:18">
      <c r="A18" s="10">
        <v>5</v>
      </c>
      <c r="B18" s="24">
        <v>1911005</v>
      </c>
      <c r="C18" s="23" t="s">
        <v>40</v>
      </c>
      <c r="D18" s="32">
        <v>80</v>
      </c>
      <c r="E18" s="32">
        <v>80</v>
      </c>
      <c r="F18" s="32">
        <v>87</v>
      </c>
      <c r="G18" s="32">
        <v>86</v>
      </c>
      <c r="H18" s="32">
        <v>78</v>
      </c>
      <c r="I18" s="33">
        <v>53</v>
      </c>
      <c r="J18" s="33">
        <v>80</v>
      </c>
      <c r="K18" s="33">
        <v>67</v>
      </c>
      <c r="L18" s="33">
        <v>80</v>
      </c>
      <c r="M18" s="33">
        <v>47</v>
      </c>
      <c r="N18" s="134">
        <v>66.5</v>
      </c>
      <c r="O18" s="134">
        <v>80</v>
      </c>
      <c r="P18" s="134">
        <v>77</v>
      </c>
      <c r="Q18" s="134">
        <v>83</v>
      </c>
      <c r="R18" s="134">
        <v>62.5</v>
      </c>
    </row>
    <row r="19" spans="1:18">
      <c r="A19" s="10">
        <v>6</v>
      </c>
      <c r="B19" s="24">
        <v>1911006</v>
      </c>
      <c r="C19" s="23" t="s">
        <v>82</v>
      </c>
      <c r="D19" s="32">
        <v>81</v>
      </c>
      <c r="E19" s="32">
        <v>83</v>
      </c>
      <c r="F19" s="32">
        <v>85</v>
      </c>
      <c r="G19" s="32">
        <v>91</v>
      </c>
      <c r="H19" s="32">
        <v>88</v>
      </c>
      <c r="I19" s="33">
        <v>67</v>
      </c>
      <c r="J19" s="33">
        <v>87</v>
      </c>
      <c r="K19" s="33">
        <v>73</v>
      </c>
      <c r="L19" s="33">
        <v>80</v>
      </c>
      <c r="M19" s="33">
        <v>60</v>
      </c>
      <c r="N19" s="134">
        <v>74</v>
      </c>
      <c r="O19" s="134">
        <v>85</v>
      </c>
      <c r="P19" s="134">
        <v>79</v>
      </c>
      <c r="Q19" s="134">
        <v>85.5</v>
      </c>
      <c r="R19" s="134">
        <v>74</v>
      </c>
    </row>
    <row r="20" spans="1:18">
      <c r="A20" s="10">
        <v>7</v>
      </c>
      <c r="B20" s="24">
        <v>1911007</v>
      </c>
      <c r="C20" s="23" t="s">
        <v>83</v>
      </c>
      <c r="D20" s="32">
        <v>80</v>
      </c>
      <c r="E20" s="32">
        <v>85</v>
      </c>
      <c r="F20" s="32">
        <v>82</v>
      </c>
      <c r="G20" s="32">
        <v>90</v>
      </c>
      <c r="H20" s="32">
        <v>88</v>
      </c>
      <c r="I20" s="33">
        <v>93</v>
      </c>
      <c r="J20" s="33">
        <v>87</v>
      </c>
      <c r="K20" s="33">
        <v>80</v>
      </c>
      <c r="L20" s="33">
        <v>93</v>
      </c>
      <c r="M20" s="33">
        <v>60</v>
      </c>
      <c r="N20" s="134">
        <v>86.5</v>
      </c>
      <c r="O20" s="134">
        <v>86</v>
      </c>
      <c r="P20" s="134">
        <v>81</v>
      </c>
      <c r="Q20" s="134">
        <v>91.5</v>
      </c>
      <c r="R20" s="134">
        <v>74</v>
      </c>
    </row>
    <row r="21" spans="1:18">
      <c r="A21" s="10">
        <v>8</v>
      </c>
      <c r="B21" s="24">
        <v>1911008</v>
      </c>
      <c r="C21" s="23" t="s">
        <v>84</v>
      </c>
      <c r="D21" s="32">
        <v>83</v>
      </c>
      <c r="E21" s="32">
        <v>88</v>
      </c>
      <c r="F21" s="32">
        <v>93</v>
      </c>
      <c r="G21" s="32">
        <v>87</v>
      </c>
      <c r="H21" s="32">
        <v>86</v>
      </c>
      <c r="I21" s="33">
        <v>73</v>
      </c>
      <c r="J21" s="33">
        <v>80</v>
      </c>
      <c r="K21" s="33">
        <v>60</v>
      </c>
      <c r="L21" s="33">
        <v>67</v>
      </c>
      <c r="M21" s="33">
        <v>67</v>
      </c>
      <c r="N21" s="134">
        <v>78</v>
      </c>
      <c r="O21" s="134">
        <v>84</v>
      </c>
      <c r="P21" s="134">
        <v>76.5</v>
      </c>
      <c r="Q21" s="134">
        <v>77</v>
      </c>
      <c r="R21" s="134">
        <v>76.5</v>
      </c>
    </row>
    <row r="22" spans="1:18">
      <c r="A22" s="10">
        <v>9</v>
      </c>
      <c r="B22" s="24">
        <v>1911009</v>
      </c>
      <c r="C22" s="23" t="s">
        <v>85</v>
      </c>
      <c r="D22" s="32">
        <v>70</v>
      </c>
      <c r="E22" s="32">
        <v>80</v>
      </c>
      <c r="F22" s="32">
        <v>80</v>
      </c>
      <c r="G22" s="32">
        <v>83</v>
      </c>
      <c r="H22" s="32">
        <v>74</v>
      </c>
      <c r="I22" s="33">
        <v>53</v>
      </c>
      <c r="J22" s="33">
        <v>53</v>
      </c>
      <c r="K22" s="33">
        <v>67</v>
      </c>
      <c r="L22" s="33">
        <v>60</v>
      </c>
      <c r="M22" s="33">
        <v>40</v>
      </c>
      <c r="N22" s="134">
        <v>61.5</v>
      </c>
      <c r="O22" s="134">
        <v>66.5</v>
      </c>
      <c r="P22" s="134">
        <v>73.5</v>
      </c>
      <c r="Q22" s="134">
        <v>71.5</v>
      </c>
      <c r="R22" s="134">
        <v>57</v>
      </c>
    </row>
    <row r="23" spans="1:18">
      <c r="A23" s="10">
        <v>10</v>
      </c>
      <c r="B23" s="24">
        <v>1911010</v>
      </c>
      <c r="C23" s="23" t="s">
        <v>86</v>
      </c>
      <c r="D23" s="32">
        <v>80</v>
      </c>
      <c r="E23" s="32">
        <v>80</v>
      </c>
      <c r="F23" s="32">
        <v>92</v>
      </c>
      <c r="G23" s="32">
        <v>86</v>
      </c>
      <c r="H23" s="32">
        <v>83</v>
      </c>
      <c r="I23" s="33">
        <v>67</v>
      </c>
      <c r="J23" s="33">
        <v>87</v>
      </c>
      <c r="K23" s="33">
        <v>80</v>
      </c>
      <c r="L23" s="33">
        <v>87</v>
      </c>
      <c r="M23" s="33">
        <v>67</v>
      </c>
      <c r="N23" s="134">
        <v>73.5</v>
      </c>
      <c r="O23" s="134">
        <v>83.5</v>
      </c>
      <c r="P23" s="134">
        <v>86</v>
      </c>
      <c r="Q23" s="134">
        <v>86.5</v>
      </c>
      <c r="R23" s="134">
        <v>75</v>
      </c>
    </row>
    <row r="24" spans="1:18">
      <c r="A24" s="10">
        <v>11</v>
      </c>
      <c r="B24" s="24">
        <v>1911011</v>
      </c>
      <c r="C24" s="23" t="s">
        <v>87</v>
      </c>
      <c r="D24" s="32">
        <v>84</v>
      </c>
      <c r="E24" s="32">
        <v>85</v>
      </c>
      <c r="F24" s="32">
        <v>95</v>
      </c>
      <c r="G24" s="32">
        <v>89</v>
      </c>
      <c r="H24" s="32">
        <v>82</v>
      </c>
      <c r="I24" s="33">
        <v>53</v>
      </c>
      <c r="J24" s="33">
        <v>80</v>
      </c>
      <c r="K24" s="33">
        <v>67</v>
      </c>
      <c r="L24" s="33">
        <v>80</v>
      </c>
      <c r="M24" s="33">
        <v>47</v>
      </c>
      <c r="N24" s="134">
        <v>68.5</v>
      </c>
      <c r="O24" s="134">
        <v>82.5</v>
      </c>
      <c r="P24" s="134">
        <v>81</v>
      </c>
      <c r="Q24" s="134">
        <v>84.5</v>
      </c>
      <c r="R24" s="134">
        <v>64.5</v>
      </c>
    </row>
    <row r="25" spans="1:18">
      <c r="A25" s="10">
        <v>12</v>
      </c>
      <c r="B25" s="24">
        <v>1911012</v>
      </c>
      <c r="C25" s="23" t="s">
        <v>88</v>
      </c>
      <c r="D25" s="32">
        <v>87</v>
      </c>
      <c r="E25" s="32">
        <v>87</v>
      </c>
      <c r="F25" s="32">
        <v>94</v>
      </c>
      <c r="G25" s="32">
        <v>90</v>
      </c>
      <c r="H25" s="32">
        <v>86</v>
      </c>
      <c r="I25" s="33">
        <v>73</v>
      </c>
      <c r="J25" s="33">
        <v>67</v>
      </c>
      <c r="K25" s="33">
        <v>60</v>
      </c>
      <c r="L25" s="33">
        <v>73</v>
      </c>
      <c r="M25" s="33">
        <v>67</v>
      </c>
      <c r="N25" s="134">
        <v>80</v>
      </c>
      <c r="O25" s="134">
        <v>77</v>
      </c>
      <c r="P25" s="134">
        <v>77</v>
      </c>
      <c r="Q25" s="134">
        <v>81.5</v>
      </c>
      <c r="R25" s="134">
        <v>76.5</v>
      </c>
    </row>
    <row r="26" spans="1:18">
      <c r="A26" s="10">
        <v>13</v>
      </c>
      <c r="B26" s="24">
        <v>1911013</v>
      </c>
      <c r="C26" s="23" t="s">
        <v>89</v>
      </c>
      <c r="D26" s="32">
        <v>82</v>
      </c>
      <c r="E26" s="32">
        <v>85</v>
      </c>
      <c r="F26" s="32">
        <v>95</v>
      </c>
      <c r="G26" s="32">
        <v>90</v>
      </c>
      <c r="H26" s="32">
        <v>91</v>
      </c>
      <c r="I26" s="33">
        <v>73</v>
      </c>
      <c r="J26" s="33">
        <v>87</v>
      </c>
      <c r="K26" s="33">
        <v>87</v>
      </c>
      <c r="L26" s="33">
        <v>80</v>
      </c>
      <c r="M26" s="33">
        <v>80</v>
      </c>
      <c r="N26" s="134">
        <v>77.5</v>
      </c>
      <c r="O26" s="134">
        <v>86</v>
      </c>
      <c r="P26" s="134">
        <v>91</v>
      </c>
      <c r="Q26" s="134">
        <v>85</v>
      </c>
      <c r="R26" s="134">
        <v>85.5</v>
      </c>
    </row>
    <row r="27" spans="1:18">
      <c r="A27" s="10">
        <v>14</v>
      </c>
      <c r="B27" s="24">
        <v>1911014</v>
      </c>
      <c r="C27" s="23" t="s">
        <v>90</v>
      </c>
      <c r="D27" s="32">
        <v>85</v>
      </c>
      <c r="E27" s="32">
        <v>84</v>
      </c>
      <c r="F27" s="32">
        <v>70</v>
      </c>
      <c r="G27" s="32">
        <v>73</v>
      </c>
      <c r="H27" s="32">
        <v>64</v>
      </c>
      <c r="I27" s="33">
        <v>67</v>
      </c>
      <c r="J27" s="33">
        <v>53</v>
      </c>
      <c r="K27" s="33">
        <v>47</v>
      </c>
      <c r="L27" s="33">
        <v>60</v>
      </c>
      <c r="M27" s="33">
        <v>60</v>
      </c>
      <c r="N27" s="134">
        <v>76</v>
      </c>
      <c r="O27" s="134">
        <v>68.5</v>
      </c>
      <c r="P27" s="134">
        <v>58.5</v>
      </c>
      <c r="Q27" s="134">
        <v>66.5</v>
      </c>
      <c r="R27" s="134">
        <v>62</v>
      </c>
    </row>
    <row r="28" spans="1:18">
      <c r="A28" s="10">
        <v>15</v>
      </c>
      <c r="B28" s="24">
        <v>1911015</v>
      </c>
      <c r="C28" s="23" t="s">
        <v>91</v>
      </c>
      <c r="D28" s="32">
        <v>84</v>
      </c>
      <c r="E28" s="32">
        <v>84</v>
      </c>
      <c r="F28" s="32">
        <v>87</v>
      </c>
      <c r="G28" s="32">
        <v>93</v>
      </c>
      <c r="H28" s="32">
        <v>84</v>
      </c>
      <c r="I28" s="33">
        <v>73</v>
      </c>
      <c r="J28" s="33">
        <v>87</v>
      </c>
      <c r="K28" s="33">
        <v>87</v>
      </c>
      <c r="L28" s="33">
        <v>87</v>
      </c>
      <c r="M28" s="33">
        <v>80</v>
      </c>
      <c r="N28" s="134">
        <v>78.5</v>
      </c>
      <c r="O28" s="134">
        <v>85.5</v>
      </c>
      <c r="P28" s="134">
        <v>87</v>
      </c>
      <c r="Q28" s="134">
        <v>90</v>
      </c>
      <c r="R28" s="134">
        <v>82</v>
      </c>
    </row>
    <row r="29" spans="1:18">
      <c r="A29" s="10">
        <v>16</v>
      </c>
      <c r="B29" s="24">
        <v>1911016</v>
      </c>
      <c r="C29" s="23" t="s">
        <v>41</v>
      </c>
      <c r="D29" s="32">
        <v>82</v>
      </c>
      <c r="E29" s="32">
        <v>84</v>
      </c>
      <c r="F29" s="32">
        <v>94</v>
      </c>
      <c r="G29" s="32">
        <v>84</v>
      </c>
      <c r="H29" s="32">
        <v>84</v>
      </c>
      <c r="I29" s="33">
        <v>87</v>
      </c>
      <c r="J29" s="33">
        <v>87</v>
      </c>
      <c r="K29" s="33">
        <v>80</v>
      </c>
      <c r="L29" s="33">
        <v>87</v>
      </c>
      <c r="M29" s="33">
        <v>67</v>
      </c>
      <c r="N29" s="134">
        <v>84.5</v>
      </c>
      <c r="O29" s="134">
        <v>85.5</v>
      </c>
      <c r="P29" s="134">
        <v>87</v>
      </c>
      <c r="Q29" s="134">
        <v>85.5</v>
      </c>
      <c r="R29" s="134">
        <v>75.5</v>
      </c>
    </row>
    <row r="30" spans="1:18">
      <c r="A30" s="10">
        <v>17</v>
      </c>
      <c r="B30" s="24">
        <v>1911017</v>
      </c>
      <c r="C30" s="23" t="s">
        <v>92</v>
      </c>
      <c r="D30" s="32">
        <v>82</v>
      </c>
      <c r="E30" s="32">
        <v>82</v>
      </c>
      <c r="F30" s="32">
        <v>82</v>
      </c>
      <c r="G30" s="32">
        <v>77</v>
      </c>
      <c r="H30" s="32">
        <v>91</v>
      </c>
      <c r="I30" s="33">
        <v>67</v>
      </c>
      <c r="J30" s="33">
        <v>60</v>
      </c>
      <c r="K30" s="33">
        <v>60</v>
      </c>
      <c r="L30" s="33">
        <v>80</v>
      </c>
      <c r="M30" s="33">
        <v>60</v>
      </c>
      <c r="N30" s="134">
        <v>74.5</v>
      </c>
      <c r="O30" s="134">
        <v>71</v>
      </c>
      <c r="P30" s="134">
        <v>71</v>
      </c>
      <c r="Q30" s="134">
        <v>78.5</v>
      </c>
      <c r="R30" s="134">
        <v>75.5</v>
      </c>
    </row>
    <row r="31" spans="1:18">
      <c r="A31" s="10">
        <v>18</v>
      </c>
      <c r="B31" s="24">
        <v>1911018</v>
      </c>
      <c r="C31" s="23" t="s">
        <v>42</v>
      </c>
      <c r="D31" s="32">
        <v>84</v>
      </c>
      <c r="E31" s="32">
        <v>80</v>
      </c>
      <c r="F31" s="32">
        <v>96</v>
      </c>
      <c r="G31" s="32">
        <v>93</v>
      </c>
      <c r="H31" s="32">
        <v>88</v>
      </c>
      <c r="I31" s="33">
        <v>80</v>
      </c>
      <c r="J31" s="33">
        <v>87</v>
      </c>
      <c r="K31" s="33">
        <v>80</v>
      </c>
      <c r="L31" s="33">
        <v>93</v>
      </c>
      <c r="M31" s="33">
        <v>73</v>
      </c>
      <c r="N31" s="134">
        <v>82</v>
      </c>
      <c r="O31" s="134">
        <v>83.5</v>
      </c>
      <c r="P31" s="134">
        <v>88</v>
      </c>
      <c r="Q31" s="134">
        <v>93</v>
      </c>
      <c r="R31" s="134">
        <v>80.5</v>
      </c>
    </row>
    <row r="32" spans="1:18">
      <c r="A32" s="10">
        <v>19</v>
      </c>
      <c r="B32" s="24">
        <v>1911019</v>
      </c>
      <c r="C32" s="23" t="s">
        <v>93</v>
      </c>
      <c r="D32" s="32">
        <v>85</v>
      </c>
      <c r="E32" s="32">
        <v>85</v>
      </c>
      <c r="F32" s="32">
        <v>89</v>
      </c>
      <c r="G32" s="32">
        <v>84</v>
      </c>
      <c r="H32" s="32">
        <v>81</v>
      </c>
      <c r="I32" s="33">
        <v>87</v>
      </c>
      <c r="J32" s="33">
        <v>87</v>
      </c>
      <c r="K32" s="33">
        <v>60</v>
      </c>
      <c r="L32" s="33">
        <v>67</v>
      </c>
      <c r="M32" s="33">
        <v>40</v>
      </c>
      <c r="N32" s="134">
        <v>86</v>
      </c>
      <c r="O32" s="134">
        <v>86</v>
      </c>
      <c r="P32" s="134">
        <v>74.5</v>
      </c>
      <c r="Q32" s="134">
        <v>75.5</v>
      </c>
      <c r="R32" s="134">
        <v>60.5</v>
      </c>
    </row>
    <row r="33" spans="1:18">
      <c r="A33" s="10">
        <v>20</v>
      </c>
      <c r="B33" s="24">
        <v>1911020</v>
      </c>
      <c r="C33" s="23" t="s">
        <v>94</v>
      </c>
      <c r="D33" s="32">
        <v>80</v>
      </c>
      <c r="E33" s="32">
        <v>81</v>
      </c>
      <c r="F33" s="32">
        <v>84</v>
      </c>
      <c r="G33" s="32">
        <v>85</v>
      </c>
      <c r="H33" s="32">
        <v>83</v>
      </c>
      <c r="I33" s="33">
        <v>67</v>
      </c>
      <c r="J33" s="33">
        <v>73</v>
      </c>
      <c r="K33" s="33">
        <v>73</v>
      </c>
      <c r="L33" s="33">
        <v>67</v>
      </c>
      <c r="M33" s="33">
        <v>40</v>
      </c>
      <c r="N33" s="134">
        <v>73.5</v>
      </c>
      <c r="O33" s="134">
        <v>77</v>
      </c>
      <c r="P33" s="134">
        <v>78.5</v>
      </c>
      <c r="Q33" s="134">
        <v>76</v>
      </c>
      <c r="R33" s="134">
        <v>61.5</v>
      </c>
    </row>
    <row r="34" spans="1:18">
      <c r="A34" s="10">
        <v>21</v>
      </c>
      <c r="B34" s="24">
        <v>1911021</v>
      </c>
      <c r="C34" s="23" t="s">
        <v>43</v>
      </c>
      <c r="D34" s="32">
        <v>79</v>
      </c>
      <c r="E34" s="32">
        <v>80</v>
      </c>
      <c r="F34" s="32">
        <v>95</v>
      </c>
      <c r="G34" s="32">
        <v>90</v>
      </c>
      <c r="H34" s="32">
        <v>85</v>
      </c>
      <c r="I34" s="33">
        <v>67</v>
      </c>
      <c r="J34" s="33">
        <v>87</v>
      </c>
      <c r="K34" s="33">
        <v>73</v>
      </c>
      <c r="L34" s="33">
        <v>73</v>
      </c>
      <c r="M34" s="33">
        <v>67</v>
      </c>
      <c r="N34" s="134">
        <v>73</v>
      </c>
      <c r="O34" s="134">
        <v>83.5</v>
      </c>
      <c r="P34" s="134">
        <v>84</v>
      </c>
      <c r="Q34" s="134">
        <v>81.5</v>
      </c>
      <c r="R34" s="134">
        <v>76</v>
      </c>
    </row>
    <row r="35" spans="1:18">
      <c r="A35" s="10">
        <v>22</v>
      </c>
      <c r="B35" s="24">
        <v>1911022</v>
      </c>
      <c r="C35" s="23" t="s">
        <v>95</v>
      </c>
      <c r="D35" s="32">
        <v>84</v>
      </c>
      <c r="E35" s="32">
        <v>86</v>
      </c>
      <c r="F35" s="32">
        <v>94</v>
      </c>
      <c r="G35" s="32">
        <v>91</v>
      </c>
      <c r="H35" s="32">
        <v>84</v>
      </c>
      <c r="I35" s="33">
        <v>73</v>
      </c>
      <c r="J35" s="33">
        <v>67</v>
      </c>
      <c r="K35" s="33">
        <v>73</v>
      </c>
      <c r="L35" s="33">
        <v>67</v>
      </c>
      <c r="M35" s="33">
        <v>67</v>
      </c>
      <c r="N35" s="134">
        <v>78.5</v>
      </c>
      <c r="O35" s="134">
        <v>76.5</v>
      </c>
      <c r="P35" s="134">
        <v>83.5</v>
      </c>
      <c r="Q35" s="134">
        <v>79</v>
      </c>
      <c r="R35" s="134">
        <v>75.5</v>
      </c>
    </row>
    <row r="36" spans="1:18">
      <c r="A36" s="10">
        <v>23</v>
      </c>
      <c r="B36" s="24">
        <v>1911023</v>
      </c>
      <c r="C36" s="23" t="s">
        <v>44</v>
      </c>
      <c r="D36" s="32">
        <v>78</v>
      </c>
      <c r="E36" s="32">
        <v>80</v>
      </c>
      <c r="F36" s="32">
        <v>90</v>
      </c>
      <c r="G36" s="32">
        <v>87</v>
      </c>
      <c r="H36" s="32">
        <v>86</v>
      </c>
      <c r="I36" s="33">
        <v>73</v>
      </c>
      <c r="J36" s="33">
        <v>80</v>
      </c>
      <c r="K36" s="33">
        <v>60</v>
      </c>
      <c r="L36" s="33">
        <v>60</v>
      </c>
      <c r="M36" s="33">
        <v>47</v>
      </c>
      <c r="N36" s="134">
        <v>75.5</v>
      </c>
      <c r="O36" s="134">
        <v>80</v>
      </c>
      <c r="P36" s="134">
        <v>75</v>
      </c>
      <c r="Q36" s="134">
        <v>73.5</v>
      </c>
      <c r="R36" s="134">
        <v>66.5</v>
      </c>
    </row>
    <row r="37" spans="1:18">
      <c r="A37" s="10">
        <v>24</v>
      </c>
      <c r="B37" s="24">
        <v>1911024</v>
      </c>
      <c r="C37" s="23" t="s">
        <v>45</v>
      </c>
      <c r="D37" s="32">
        <v>80</v>
      </c>
      <c r="E37" s="32">
        <v>81</v>
      </c>
      <c r="F37" s="32">
        <v>90</v>
      </c>
      <c r="G37" s="32">
        <v>84</v>
      </c>
      <c r="H37" s="32">
        <v>87</v>
      </c>
      <c r="I37" s="33">
        <v>53</v>
      </c>
      <c r="J37" s="33">
        <v>80</v>
      </c>
      <c r="K37" s="33">
        <v>73</v>
      </c>
      <c r="L37" s="33">
        <v>73</v>
      </c>
      <c r="M37" s="33">
        <v>73</v>
      </c>
      <c r="N37" s="134">
        <v>66.5</v>
      </c>
      <c r="O37" s="134">
        <v>80.5</v>
      </c>
      <c r="P37" s="134">
        <v>81.5</v>
      </c>
      <c r="Q37" s="134">
        <v>78.5</v>
      </c>
      <c r="R37" s="134">
        <v>80</v>
      </c>
    </row>
    <row r="38" spans="1:18">
      <c r="A38" s="10">
        <v>25</v>
      </c>
      <c r="B38" s="24">
        <v>1911025</v>
      </c>
      <c r="C38" s="23" t="s">
        <v>96</v>
      </c>
      <c r="D38" s="32">
        <v>79</v>
      </c>
      <c r="E38" s="32">
        <v>82</v>
      </c>
      <c r="F38" s="32">
        <v>85</v>
      </c>
      <c r="G38" s="32">
        <v>87</v>
      </c>
      <c r="H38" s="32">
        <v>89</v>
      </c>
      <c r="I38" s="33">
        <v>80</v>
      </c>
      <c r="J38" s="33">
        <v>73</v>
      </c>
      <c r="K38" s="33">
        <v>67</v>
      </c>
      <c r="L38" s="33">
        <v>67</v>
      </c>
      <c r="M38" s="33">
        <v>53</v>
      </c>
      <c r="N38" s="134">
        <v>79.5</v>
      </c>
      <c r="O38" s="134">
        <v>77.5</v>
      </c>
      <c r="P38" s="134">
        <v>76</v>
      </c>
      <c r="Q38" s="134">
        <v>77</v>
      </c>
      <c r="R38" s="134">
        <v>71</v>
      </c>
    </row>
    <row r="39" spans="1:18">
      <c r="A39" s="10">
        <v>26</v>
      </c>
      <c r="B39" s="24">
        <v>1911026</v>
      </c>
      <c r="C39" s="23" t="s">
        <v>97</v>
      </c>
      <c r="D39" s="32">
        <v>80</v>
      </c>
      <c r="E39" s="32">
        <v>80</v>
      </c>
      <c r="F39" s="32">
        <v>83</v>
      </c>
      <c r="G39" s="32">
        <v>85</v>
      </c>
      <c r="H39" s="32">
        <v>82</v>
      </c>
      <c r="I39" s="33">
        <v>73</v>
      </c>
      <c r="J39" s="33">
        <v>80</v>
      </c>
      <c r="K39" s="33">
        <v>87</v>
      </c>
      <c r="L39" s="33">
        <v>73</v>
      </c>
      <c r="M39" s="33">
        <v>67</v>
      </c>
      <c r="N39" s="134">
        <v>76.5</v>
      </c>
      <c r="O39" s="134">
        <v>80</v>
      </c>
      <c r="P39" s="134">
        <v>85</v>
      </c>
      <c r="Q39" s="134">
        <v>79</v>
      </c>
      <c r="R39" s="134">
        <v>74.5</v>
      </c>
    </row>
    <row r="40" spans="1:18">
      <c r="A40" s="10">
        <v>27</v>
      </c>
      <c r="B40" s="24">
        <v>1911027</v>
      </c>
      <c r="C40" s="23" t="s">
        <v>98</v>
      </c>
      <c r="D40" s="32">
        <v>82</v>
      </c>
      <c r="E40" s="32">
        <v>89</v>
      </c>
      <c r="F40" s="32">
        <v>86</v>
      </c>
      <c r="G40" s="32">
        <v>88</v>
      </c>
      <c r="H40" s="32">
        <v>87</v>
      </c>
      <c r="I40" s="33">
        <v>73</v>
      </c>
      <c r="J40" s="33">
        <v>80</v>
      </c>
      <c r="K40" s="33">
        <v>47</v>
      </c>
      <c r="L40" s="33">
        <v>67</v>
      </c>
      <c r="M40" s="33">
        <v>40</v>
      </c>
      <c r="N40" s="134">
        <v>77.5</v>
      </c>
      <c r="O40" s="134">
        <v>84.5</v>
      </c>
      <c r="P40" s="134">
        <v>66.5</v>
      </c>
      <c r="Q40" s="134">
        <v>77.5</v>
      </c>
      <c r="R40" s="134">
        <v>63.5</v>
      </c>
    </row>
    <row r="41" spans="1:18">
      <c r="A41" s="10">
        <v>28</v>
      </c>
      <c r="B41" s="24">
        <v>1911028</v>
      </c>
      <c r="C41" s="23" t="s">
        <v>46</v>
      </c>
      <c r="D41" s="32">
        <v>83</v>
      </c>
      <c r="E41" s="32">
        <v>82</v>
      </c>
      <c r="F41" s="32">
        <v>93</v>
      </c>
      <c r="G41" s="32">
        <v>75</v>
      </c>
      <c r="H41" s="32">
        <v>80</v>
      </c>
      <c r="I41" s="33">
        <v>60</v>
      </c>
      <c r="J41" s="33">
        <v>60</v>
      </c>
      <c r="K41" s="33">
        <v>53</v>
      </c>
      <c r="L41" s="33">
        <v>67</v>
      </c>
      <c r="M41" s="33">
        <v>60</v>
      </c>
      <c r="N41" s="134">
        <v>71.5</v>
      </c>
      <c r="O41" s="134">
        <v>71</v>
      </c>
      <c r="P41" s="134">
        <v>73</v>
      </c>
      <c r="Q41" s="134">
        <v>71</v>
      </c>
      <c r="R41" s="134">
        <v>70</v>
      </c>
    </row>
    <row r="42" spans="1:18">
      <c r="A42" s="10">
        <v>29</v>
      </c>
      <c r="B42" s="24">
        <v>1911029</v>
      </c>
      <c r="C42" s="23" t="s">
        <v>99</v>
      </c>
      <c r="D42" s="32">
        <v>80</v>
      </c>
      <c r="E42" s="32">
        <v>81</v>
      </c>
      <c r="F42" s="32">
        <v>91</v>
      </c>
      <c r="G42" s="32">
        <v>91</v>
      </c>
      <c r="H42" s="32">
        <v>87</v>
      </c>
      <c r="I42" s="33">
        <v>80</v>
      </c>
      <c r="J42" s="33">
        <v>93</v>
      </c>
      <c r="K42" s="33">
        <v>67</v>
      </c>
      <c r="L42" s="33">
        <v>80</v>
      </c>
      <c r="M42" s="33">
        <v>40</v>
      </c>
      <c r="N42" s="134">
        <v>80</v>
      </c>
      <c r="O42" s="134">
        <v>87</v>
      </c>
      <c r="P42" s="134">
        <v>79</v>
      </c>
      <c r="Q42" s="134">
        <v>85.5</v>
      </c>
      <c r="R42" s="134">
        <v>63.5</v>
      </c>
    </row>
    <row r="43" spans="1:18">
      <c r="A43" s="10">
        <v>30</v>
      </c>
      <c r="B43" s="24">
        <v>1911030</v>
      </c>
      <c r="C43" s="23" t="s">
        <v>100</v>
      </c>
      <c r="D43" s="32">
        <v>78</v>
      </c>
      <c r="E43" s="32">
        <v>80</v>
      </c>
      <c r="F43" s="32">
        <v>89</v>
      </c>
      <c r="G43" s="32">
        <v>88</v>
      </c>
      <c r="H43" s="32">
        <v>76</v>
      </c>
      <c r="I43" s="33">
        <v>67</v>
      </c>
      <c r="J43" s="33">
        <v>73</v>
      </c>
      <c r="K43" s="33">
        <v>73</v>
      </c>
      <c r="L43" s="33">
        <v>67</v>
      </c>
      <c r="M43" s="33">
        <v>47</v>
      </c>
      <c r="N43" s="134">
        <v>72.5</v>
      </c>
      <c r="O43" s="134">
        <v>76.5</v>
      </c>
      <c r="P43" s="134">
        <v>81</v>
      </c>
      <c r="Q43" s="134">
        <v>77.5</v>
      </c>
      <c r="R43" s="134">
        <v>61.5</v>
      </c>
    </row>
    <row r="44" spans="1:18">
      <c r="A44" s="10">
        <v>31</v>
      </c>
      <c r="B44" s="24">
        <v>1911031</v>
      </c>
      <c r="C44" s="23" t="s">
        <v>101</v>
      </c>
      <c r="D44" s="32">
        <v>86</v>
      </c>
      <c r="E44" s="32">
        <v>90</v>
      </c>
      <c r="F44" s="32">
        <v>91</v>
      </c>
      <c r="G44" s="32">
        <v>79</v>
      </c>
      <c r="H44" s="32">
        <v>80</v>
      </c>
      <c r="I44" s="33">
        <v>73</v>
      </c>
      <c r="J44" s="33">
        <v>80</v>
      </c>
      <c r="K44" s="33">
        <v>80</v>
      </c>
      <c r="L44" s="33">
        <v>87</v>
      </c>
      <c r="M44" s="33">
        <v>53</v>
      </c>
      <c r="N44" s="134">
        <v>79.5</v>
      </c>
      <c r="O44" s="134">
        <v>85</v>
      </c>
      <c r="P44" s="134">
        <v>85.5</v>
      </c>
      <c r="Q44" s="134">
        <v>83</v>
      </c>
      <c r="R44" s="134">
        <v>66.5</v>
      </c>
    </row>
    <row r="45" spans="1:18">
      <c r="A45" s="10">
        <v>32</v>
      </c>
      <c r="B45" s="24">
        <v>1911032</v>
      </c>
      <c r="C45" s="23" t="s">
        <v>102</v>
      </c>
      <c r="D45" s="32">
        <v>81</v>
      </c>
      <c r="E45" s="32">
        <v>80</v>
      </c>
      <c r="F45" s="32">
        <v>76</v>
      </c>
      <c r="G45" s="32">
        <v>92</v>
      </c>
      <c r="H45" s="32">
        <v>85</v>
      </c>
      <c r="I45" s="33">
        <v>80</v>
      </c>
      <c r="J45" s="33">
        <v>73</v>
      </c>
      <c r="K45" s="33">
        <v>80</v>
      </c>
      <c r="L45" s="33">
        <v>80</v>
      </c>
      <c r="M45" s="33">
        <v>53</v>
      </c>
      <c r="N45" s="134">
        <v>80.5</v>
      </c>
      <c r="O45" s="134">
        <v>76.5</v>
      </c>
      <c r="P45" s="134">
        <v>78</v>
      </c>
      <c r="Q45" s="134">
        <v>86</v>
      </c>
      <c r="R45" s="134">
        <v>69</v>
      </c>
    </row>
    <row r="46" spans="1:18">
      <c r="A46" s="10">
        <v>33</v>
      </c>
      <c r="B46" s="24">
        <v>1911033</v>
      </c>
      <c r="C46" s="23" t="s">
        <v>61</v>
      </c>
      <c r="D46" s="32">
        <v>65</v>
      </c>
      <c r="E46" s="32">
        <v>68</v>
      </c>
      <c r="F46" s="32">
        <v>71</v>
      </c>
      <c r="G46" s="32">
        <v>75</v>
      </c>
      <c r="H46" s="32">
        <v>69</v>
      </c>
      <c r="I46" s="33">
        <v>27</v>
      </c>
      <c r="J46" s="33">
        <v>40</v>
      </c>
      <c r="K46" s="33">
        <v>60</v>
      </c>
      <c r="L46" s="33">
        <v>60</v>
      </c>
      <c r="M46" s="33">
        <v>27</v>
      </c>
      <c r="N46" s="134">
        <v>46</v>
      </c>
      <c r="O46" s="134">
        <v>54</v>
      </c>
      <c r="P46" s="134">
        <v>65.5</v>
      </c>
      <c r="Q46" s="134">
        <v>67.5</v>
      </c>
      <c r="R46" s="134">
        <v>48</v>
      </c>
    </row>
    <row r="47" spans="1:18">
      <c r="A47" s="10">
        <v>34</v>
      </c>
      <c r="B47" s="24">
        <v>1911034</v>
      </c>
      <c r="C47" s="23" t="s">
        <v>103</v>
      </c>
      <c r="D47" s="32">
        <v>75</v>
      </c>
      <c r="E47" s="32">
        <v>80</v>
      </c>
      <c r="F47" s="32">
        <v>77</v>
      </c>
      <c r="G47" s="32">
        <v>85</v>
      </c>
      <c r="H47" s="32">
        <v>82</v>
      </c>
      <c r="I47" s="33">
        <v>53</v>
      </c>
      <c r="J47" s="33">
        <v>67</v>
      </c>
      <c r="K47" s="33">
        <v>73</v>
      </c>
      <c r="L47" s="33">
        <v>60</v>
      </c>
      <c r="M47" s="33">
        <v>53</v>
      </c>
      <c r="N47" s="134">
        <v>64</v>
      </c>
      <c r="O47" s="134">
        <v>73.5</v>
      </c>
      <c r="P47" s="134">
        <v>75</v>
      </c>
      <c r="Q47" s="134">
        <v>72.5</v>
      </c>
      <c r="R47" s="134">
        <v>67.5</v>
      </c>
    </row>
    <row r="48" spans="1:18">
      <c r="A48" s="10">
        <v>35</v>
      </c>
      <c r="B48" s="24">
        <v>1911035</v>
      </c>
      <c r="C48" s="23" t="s">
        <v>47</v>
      </c>
      <c r="D48" s="32">
        <v>86</v>
      </c>
      <c r="E48" s="32">
        <v>86</v>
      </c>
      <c r="F48" s="32">
        <v>86</v>
      </c>
      <c r="G48" s="32">
        <v>88</v>
      </c>
      <c r="H48" s="32">
        <v>84</v>
      </c>
      <c r="I48" s="33">
        <v>47</v>
      </c>
      <c r="J48" s="33">
        <v>73</v>
      </c>
      <c r="K48" s="33">
        <v>73</v>
      </c>
      <c r="L48" s="33">
        <v>73</v>
      </c>
      <c r="M48" s="33">
        <v>33</v>
      </c>
      <c r="N48" s="134">
        <v>66.5</v>
      </c>
      <c r="O48" s="134">
        <v>79.5</v>
      </c>
      <c r="P48" s="134">
        <v>79.5</v>
      </c>
      <c r="Q48" s="134">
        <v>80.5</v>
      </c>
      <c r="R48" s="134">
        <v>58.5</v>
      </c>
    </row>
    <row r="49" spans="1:18">
      <c r="A49" s="10">
        <v>36</v>
      </c>
      <c r="B49" s="24">
        <v>1911036</v>
      </c>
      <c r="C49" s="23" t="s">
        <v>62</v>
      </c>
      <c r="D49" s="32">
        <v>78</v>
      </c>
      <c r="E49" s="32">
        <v>80</v>
      </c>
      <c r="F49" s="32">
        <v>81</v>
      </c>
      <c r="G49" s="32">
        <v>85</v>
      </c>
      <c r="H49" s="32">
        <v>80</v>
      </c>
      <c r="I49" s="33">
        <v>60</v>
      </c>
      <c r="J49" s="33">
        <v>80</v>
      </c>
      <c r="K49" s="33">
        <v>67</v>
      </c>
      <c r="L49" s="33">
        <v>87</v>
      </c>
      <c r="M49" s="33">
        <v>27</v>
      </c>
      <c r="N49" s="134">
        <v>69</v>
      </c>
      <c r="O49" s="134">
        <v>80</v>
      </c>
      <c r="P49" s="134">
        <v>74</v>
      </c>
      <c r="Q49" s="134">
        <v>86</v>
      </c>
      <c r="R49" s="134">
        <v>53.5</v>
      </c>
    </row>
    <row r="50" spans="1:18">
      <c r="A50" s="10">
        <v>37</v>
      </c>
      <c r="B50" s="24">
        <v>1911037</v>
      </c>
      <c r="C50" s="23" t="s">
        <v>104</v>
      </c>
      <c r="D50" s="32">
        <v>90</v>
      </c>
      <c r="E50" s="32">
        <v>91</v>
      </c>
      <c r="F50" s="32">
        <v>96</v>
      </c>
      <c r="G50" s="32">
        <v>91</v>
      </c>
      <c r="H50" s="32">
        <v>83</v>
      </c>
      <c r="I50" s="33">
        <v>73</v>
      </c>
      <c r="J50" s="33">
        <v>87</v>
      </c>
      <c r="K50" s="33">
        <v>87</v>
      </c>
      <c r="L50" s="33">
        <v>87</v>
      </c>
      <c r="M50" s="33">
        <v>53</v>
      </c>
      <c r="N50" s="134">
        <v>81.5</v>
      </c>
      <c r="O50" s="134">
        <v>89</v>
      </c>
      <c r="P50" s="134">
        <v>91.5</v>
      </c>
      <c r="Q50" s="134">
        <v>89</v>
      </c>
      <c r="R50" s="134">
        <v>68</v>
      </c>
    </row>
    <row r="51" spans="1:18">
      <c r="A51" s="10">
        <v>38</v>
      </c>
      <c r="B51" s="24">
        <v>1911038</v>
      </c>
      <c r="C51" s="23" t="s">
        <v>48</v>
      </c>
      <c r="D51" s="32">
        <v>79</v>
      </c>
      <c r="E51" s="32">
        <v>82</v>
      </c>
      <c r="F51" s="32">
        <v>62</v>
      </c>
      <c r="G51" s="32">
        <v>79</v>
      </c>
      <c r="H51" s="32">
        <v>84</v>
      </c>
      <c r="I51" s="33">
        <v>60</v>
      </c>
      <c r="J51" s="33">
        <v>53</v>
      </c>
      <c r="K51" s="33">
        <v>53</v>
      </c>
      <c r="L51" s="33">
        <v>73</v>
      </c>
      <c r="M51" s="33">
        <v>73</v>
      </c>
      <c r="N51" s="134">
        <v>69.5</v>
      </c>
      <c r="O51" s="134">
        <v>67.5</v>
      </c>
      <c r="P51" s="134">
        <v>57.5</v>
      </c>
      <c r="Q51" s="134">
        <v>76</v>
      </c>
      <c r="R51" s="134">
        <v>78.5</v>
      </c>
    </row>
    <row r="52" spans="1:18">
      <c r="A52" s="10">
        <v>39</v>
      </c>
      <c r="B52" s="24">
        <v>1911039</v>
      </c>
      <c r="C52" s="23" t="s">
        <v>105</v>
      </c>
      <c r="D52" s="32">
        <v>90</v>
      </c>
      <c r="E52" s="32">
        <v>90</v>
      </c>
      <c r="F52" s="32">
        <v>98</v>
      </c>
      <c r="G52" s="32">
        <v>89</v>
      </c>
      <c r="H52" s="32">
        <v>83</v>
      </c>
      <c r="I52" s="33">
        <v>80</v>
      </c>
      <c r="J52" s="33">
        <v>87</v>
      </c>
      <c r="K52" s="33">
        <v>73</v>
      </c>
      <c r="L52" s="33">
        <v>80</v>
      </c>
      <c r="M52" s="33">
        <v>67</v>
      </c>
      <c r="N52" s="134">
        <v>85</v>
      </c>
      <c r="O52" s="134">
        <v>88.5</v>
      </c>
      <c r="P52" s="134">
        <v>85.5</v>
      </c>
      <c r="Q52" s="134">
        <v>84.5</v>
      </c>
      <c r="R52" s="134">
        <v>75</v>
      </c>
    </row>
    <row r="53" spans="1:18">
      <c r="A53" s="10">
        <v>40</v>
      </c>
      <c r="B53" s="24">
        <v>1911040</v>
      </c>
      <c r="C53" s="23" t="s">
        <v>106</v>
      </c>
      <c r="D53" s="32">
        <v>80</v>
      </c>
      <c r="E53" s="32">
        <v>80</v>
      </c>
      <c r="F53" s="32">
        <v>85</v>
      </c>
      <c r="G53" s="32">
        <v>83</v>
      </c>
      <c r="H53" s="32">
        <v>80</v>
      </c>
      <c r="I53" s="33">
        <v>60</v>
      </c>
      <c r="J53" s="33">
        <v>67</v>
      </c>
      <c r="K53" s="33">
        <v>60</v>
      </c>
      <c r="L53" s="33">
        <v>60</v>
      </c>
      <c r="M53" s="33">
        <v>40</v>
      </c>
      <c r="N53" s="134">
        <v>70</v>
      </c>
      <c r="O53" s="134">
        <v>73.5</v>
      </c>
      <c r="P53" s="134">
        <v>72.5</v>
      </c>
      <c r="Q53" s="134">
        <v>71.5</v>
      </c>
      <c r="R53" s="134">
        <v>60</v>
      </c>
    </row>
    <row r="54" spans="1:18">
      <c r="A54" s="10">
        <v>41</v>
      </c>
      <c r="B54" s="24">
        <v>1911041</v>
      </c>
      <c r="C54" s="23" t="s">
        <v>63</v>
      </c>
      <c r="D54" s="32">
        <v>90</v>
      </c>
      <c r="E54" s="32">
        <v>82</v>
      </c>
      <c r="F54" s="32">
        <v>96</v>
      </c>
      <c r="G54" s="32">
        <v>81</v>
      </c>
      <c r="H54" s="32">
        <v>89</v>
      </c>
      <c r="I54" s="33">
        <v>80</v>
      </c>
      <c r="J54" s="33">
        <v>87</v>
      </c>
      <c r="K54" s="33">
        <v>67</v>
      </c>
      <c r="L54" s="33">
        <v>93</v>
      </c>
      <c r="M54" s="33">
        <v>80</v>
      </c>
      <c r="N54" s="134">
        <v>85</v>
      </c>
      <c r="O54" s="134">
        <v>84.5</v>
      </c>
      <c r="P54" s="134">
        <v>81.5</v>
      </c>
      <c r="Q54" s="134">
        <v>87</v>
      </c>
      <c r="R54" s="134">
        <v>84.5</v>
      </c>
    </row>
    <row r="55" spans="1:18">
      <c r="A55" s="10">
        <v>42</v>
      </c>
      <c r="B55" s="24">
        <v>1911042</v>
      </c>
      <c r="C55" s="23" t="s">
        <v>107</v>
      </c>
      <c r="D55" s="32">
        <v>74</v>
      </c>
      <c r="E55" s="32">
        <v>78</v>
      </c>
      <c r="F55" s="32">
        <v>82</v>
      </c>
      <c r="G55" s="32">
        <v>77</v>
      </c>
      <c r="H55" s="32">
        <v>72</v>
      </c>
      <c r="I55" s="33">
        <v>53</v>
      </c>
      <c r="J55" s="33">
        <v>60</v>
      </c>
      <c r="K55" s="33">
        <v>53</v>
      </c>
      <c r="L55" s="33">
        <v>47</v>
      </c>
      <c r="M55" s="33">
        <v>40</v>
      </c>
      <c r="N55" s="134">
        <v>63.5</v>
      </c>
      <c r="O55" s="134">
        <v>69</v>
      </c>
      <c r="P55" s="134">
        <v>67.5</v>
      </c>
      <c r="Q55" s="134">
        <v>62</v>
      </c>
      <c r="R55" s="134">
        <v>56</v>
      </c>
    </row>
    <row r="56" spans="1:18">
      <c r="A56" s="10">
        <v>43</v>
      </c>
      <c r="B56" s="24">
        <v>1911043</v>
      </c>
      <c r="C56" s="23" t="s">
        <v>108</v>
      </c>
      <c r="D56" s="32">
        <v>88</v>
      </c>
      <c r="E56" s="32">
        <v>82</v>
      </c>
      <c r="F56" s="32">
        <v>86</v>
      </c>
      <c r="G56" s="32">
        <v>76</v>
      </c>
      <c r="H56" s="32">
        <v>88</v>
      </c>
      <c r="I56" s="33">
        <v>60</v>
      </c>
      <c r="J56" s="33">
        <v>67</v>
      </c>
      <c r="K56" s="33">
        <v>47</v>
      </c>
      <c r="L56" s="33">
        <v>60</v>
      </c>
      <c r="M56" s="33">
        <v>20</v>
      </c>
      <c r="N56" s="134">
        <v>74</v>
      </c>
      <c r="O56" s="134">
        <v>74.5</v>
      </c>
      <c r="P56" s="134">
        <v>66.5</v>
      </c>
      <c r="Q56" s="134">
        <v>68</v>
      </c>
      <c r="R56" s="134">
        <v>54</v>
      </c>
    </row>
    <row r="57" spans="1:18">
      <c r="A57" s="10">
        <v>44</v>
      </c>
      <c r="B57" s="24">
        <v>1911044</v>
      </c>
      <c r="C57" s="23" t="s">
        <v>49</v>
      </c>
      <c r="D57" s="32">
        <v>80</v>
      </c>
      <c r="E57" s="32">
        <v>79</v>
      </c>
      <c r="F57" s="32">
        <v>76</v>
      </c>
      <c r="G57" s="32">
        <v>86</v>
      </c>
      <c r="H57" s="32">
        <v>88</v>
      </c>
      <c r="I57" s="33">
        <v>73</v>
      </c>
      <c r="J57" s="33">
        <v>93</v>
      </c>
      <c r="K57" s="33">
        <v>80</v>
      </c>
      <c r="L57" s="33">
        <v>80</v>
      </c>
      <c r="M57" s="33">
        <v>67</v>
      </c>
      <c r="N57" s="134">
        <v>76.5</v>
      </c>
      <c r="O57" s="134">
        <v>86</v>
      </c>
      <c r="P57" s="134">
        <v>78</v>
      </c>
      <c r="Q57" s="134">
        <v>83</v>
      </c>
      <c r="R57" s="134">
        <v>77.5</v>
      </c>
    </row>
    <row r="58" spans="1:18">
      <c r="A58" s="10">
        <v>45</v>
      </c>
      <c r="B58" s="24">
        <v>1911045</v>
      </c>
      <c r="C58" s="23" t="s">
        <v>109</v>
      </c>
      <c r="D58" s="32">
        <v>80</v>
      </c>
      <c r="E58" s="32">
        <v>80</v>
      </c>
      <c r="F58" s="32">
        <v>88</v>
      </c>
      <c r="G58" s="32">
        <v>83</v>
      </c>
      <c r="H58" s="32">
        <v>83</v>
      </c>
      <c r="I58" s="33">
        <v>67</v>
      </c>
      <c r="J58" s="33">
        <v>80</v>
      </c>
      <c r="K58" s="33">
        <v>40</v>
      </c>
      <c r="L58" s="33">
        <v>73</v>
      </c>
      <c r="M58" s="33">
        <v>40</v>
      </c>
      <c r="N58" s="134">
        <v>73.5</v>
      </c>
      <c r="O58" s="134">
        <v>80</v>
      </c>
      <c r="P58" s="134">
        <v>64</v>
      </c>
      <c r="Q58" s="134">
        <v>78</v>
      </c>
      <c r="R58" s="134">
        <v>61.5</v>
      </c>
    </row>
    <row r="59" spans="1:18">
      <c r="A59" s="10">
        <v>46</v>
      </c>
      <c r="B59" s="24">
        <v>1911046</v>
      </c>
      <c r="C59" s="23" t="s">
        <v>110</v>
      </c>
      <c r="D59" s="32">
        <v>80</v>
      </c>
      <c r="E59" s="32">
        <v>81</v>
      </c>
      <c r="F59" s="32">
        <v>97</v>
      </c>
      <c r="G59" s="32">
        <v>89</v>
      </c>
      <c r="H59" s="32">
        <v>90</v>
      </c>
      <c r="I59" s="33">
        <v>80</v>
      </c>
      <c r="J59" s="33">
        <v>93</v>
      </c>
      <c r="K59" s="33">
        <v>73</v>
      </c>
      <c r="L59" s="33">
        <v>93</v>
      </c>
      <c r="M59" s="33">
        <v>87</v>
      </c>
      <c r="N59" s="134">
        <v>80</v>
      </c>
      <c r="O59" s="134">
        <v>87</v>
      </c>
      <c r="P59" s="134">
        <v>85</v>
      </c>
      <c r="Q59" s="134">
        <v>91</v>
      </c>
      <c r="R59" s="134">
        <v>88.5</v>
      </c>
    </row>
    <row r="60" spans="1:18">
      <c r="A60" s="10">
        <v>47</v>
      </c>
      <c r="B60" s="24">
        <v>1911047</v>
      </c>
      <c r="C60" s="23" t="s">
        <v>111</v>
      </c>
      <c r="D60" s="32">
        <v>92</v>
      </c>
      <c r="E60" s="32">
        <v>93</v>
      </c>
      <c r="F60" s="32">
        <v>78</v>
      </c>
      <c r="G60" s="32">
        <v>78</v>
      </c>
      <c r="H60" s="32">
        <v>84</v>
      </c>
      <c r="I60" s="33">
        <v>73</v>
      </c>
      <c r="J60" s="33">
        <v>80</v>
      </c>
      <c r="K60" s="33">
        <v>53</v>
      </c>
      <c r="L60" s="33">
        <v>73</v>
      </c>
      <c r="M60" s="33">
        <v>53</v>
      </c>
      <c r="N60" s="134">
        <v>82.5</v>
      </c>
      <c r="O60" s="134">
        <v>86.5</v>
      </c>
      <c r="P60" s="134">
        <v>65.5</v>
      </c>
      <c r="Q60" s="134">
        <v>75.5</v>
      </c>
      <c r="R60" s="134">
        <v>68.5</v>
      </c>
    </row>
    <row r="61" spans="1:18">
      <c r="A61" s="10">
        <v>48</v>
      </c>
      <c r="B61" s="24">
        <v>1911048</v>
      </c>
      <c r="C61" s="23" t="s">
        <v>64</v>
      </c>
      <c r="D61" s="32">
        <v>84</v>
      </c>
      <c r="E61" s="32">
        <v>85</v>
      </c>
      <c r="F61" s="32">
        <v>81</v>
      </c>
      <c r="G61" s="32">
        <v>82</v>
      </c>
      <c r="H61" s="32">
        <v>87</v>
      </c>
      <c r="I61" s="33">
        <v>60</v>
      </c>
      <c r="J61" s="33">
        <v>73</v>
      </c>
      <c r="K61" s="33">
        <v>53</v>
      </c>
      <c r="L61" s="33">
        <v>80</v>
      </c>
      <c r="M61" s="33">
        <v>60</v>
      </c>
      <c r="N61" s="134">
        <v>72</v>
      </c>
      <c r="O61" s="134">
        <v>79</v>
      </c>
      <c r="P61" s="134">
        <v>67</v>
      </c>
      <c r="Q61" s="134">
        <v>81</v>
      </c>
      <c r="R61" s="134">
        <v>73.5</v>
      </c>
    </row>
    <row r="62" spans="1:18">
      <c r="A62" s="10">
        <v>49</v>
      </c>
      <c r="B62" s="24">
        <v>1911049</v>
      </c>
      <c r="C62" s="23" t="s">
        <v>112</v>
      </c>
      <c r="D62" s="32">
        <v>84</v>
      </c>
      <c r="E62" s="32">
        <v>83</v>
      </c>
      <c r="F62" s="32">
        <v>97</v>
      </c>
      <c r="G62" s="32">
        <v>90</v>
      </c>
      <c r="H62" s="32">
        <v>83</v>
      </c>
      <c r="I62" s="33">
        <v>67</v>
      </c>
      <c r="J62" s="33">
        <v>73</v>
      </c>
      <c r="K62" s="33">
        <v>60</v>
      </c>
      <c r="L62" s="33">
        <v>67</v>
      </c>
      <c r="M62" s="33">
        <v>80</v>
      </c>
      <c r="N62" s="134">
        <v>75.5</v>
      </c>
      <c r="O62" s="134">
        <v>78</v>
      </c>
      <c r="P62" s="134">
        <v>78.5</v>
      </c>
      <c r="Q62" s="134">
        <v>78.5</v>
      </c>
      <c r="R62" s="134">
        <v>81.5</v>
      </c>
    </row>
    <row r="63" spans="1:18">
      <c r="A63" s="10">
        <v>50</v>
      </c>
      <c r="B63" s="24">
        <v>1911050</v>
      </c>
      <c r="C63" s="23" t="s">
        <v>113</v>
      </c>
      <c r="D63" s="32">
        <v>85</v>
      </c>
      <c r="E63" s="32">
        <v>84</v>
      </c>
      <c r="F63" s="32">
        <v>97</v>
      </c>
      <c r="G63" s="32">
        <v>85</v>
      </c>
      <c r="H63" s="32">
        <v>87</v>
      </c>
      <c r="I63" s="33">
        <v>80</v>
      </c>
      <c r="J63" s="33">
        <v>87</v>
      </c>
      <c r="K63" s="33">
        <v>87</v>
      </c>
      <c r="L63" s="33">
        <v>93</v>
      </c>
      <c r="M63" s="33">
        <v>60</v>
      </c>
      <c r="N63" s="134">
        <v>82.5</v>
      </c>
      <c r="O63" s="134">
        <v>85.5</v>
      </c>
      <c r="P63" s="134">
        <v>92</v>
      </c>
      <c r="Q63" s="134">
        <v>89</v>
      </c>
      <c r="R63" s="134">
        <v>73.5</v>
      </c>
    </row>
    <row r="64" spans="1:18">
      <c r="A64" s="10">
        <v>51</v>
      </c>
      <c r="B64" s="24">
        <v>1911051</v>
      </c>
      <c r="C64" s="23" t="s">
        <v>114</v>
      </c>
      <c r="D64" s="32">
        <v>83</v>
      </c>
      <c r="E64" s="32">
        <v>81</v>
      </c>
      <c r="F64" s="32">
        <v>83</v>
      </c>
      <c r="G64" s="32">
        <v>89</v>
      </c>
      <c r="H64" s="32">
        <v>77</v>
      </c>
      <c r="I64" s="33">
        <v>67</v>
      </c>
      <c r="J64" s="33">
        <v>67</v>
      </c>
      <c r="K64" s="33">
        <v>80</v>
      </c>
      <c r="L64" s="33">
        <v>80</v>
      </c>
      <c r="M64" s="33">
        <v>60</v>
      </c>
      <c r="N64" s="134">
        <v>75</v>
      </c>
      <c r="O64" s="134">
        <v>74</v>
      </c>
      <c r="P64" s="134">
        <v>81.5</v>
      </c>
      <c r="Q64" s="134">
        <v>84.5</v>
      </c>
      <c r="R64" s="134">
        <v>68.5</v>
      </c>
    </row>
    <row r="65" spans="1:18">
      <c r="A65" s="10">
        <v>52</v>
      </c>
      <c r="B65" s="24">
        <v>1911052</v>
      </c>
      <c r="C65" s="23" t="s">
        <v>115</v>
      </c>
      <c r="D65" s="32">
        <v>81</v>
      </c>
      <c r="E65" s="32">
        <v>79</v>
      </c>
      <c r="F65" s="32">
        <v>76</v>
      </c>
      <c r="G65" s="32">
        <v>81</v>
      </c>
      <c r="H65" s="32">
        <v>84</v>
      </c>
      <c r="I65" s="33">
        <v>67</v>
      </c>
      <c r="J65" s="33">
        <v>80</v>
      </c>
      <c r="K65" s="33">
        <v>47</v>
      </c>
      <c r="L65" s="33">
        <v>87</v>
      </c>
      <c r="M65" s="33">
        <v>33</v>
      </c>
      <c r="N65" s="134">
        <v>74</v>
      </c>
      <c r="O65" s="134">
        <v>79.5</v>
      </c>
      <c r="P65" s="134">
        <v>61.5</v>
      </c>
      <c r="Q65" s="134">
        <v>84</v>
      </c>
      <c r="R65" s="134">
        <v>58.5</v>
      </c>
    </row>
    <row r="66" spans="1:18">
      <c r="A66" s="10">
        <v>53</v>
      </c>
      <c r="B66" s="24">
        <v>1911053</v>
      </c>
      <c r="C66" s="23" t="s">
        <v>50</v>
      </c>
      <c r="D66" s="32">
        <v>88</v>
      </c>
      <c r="E66" s="32">
        <v>80</v>
      </c>
      <c r="F66" s="32">
        <v>80</v>
      </c>
      <c r="G66" s="32">
        <v>90</v>
      </c>
      <c r="H66" s="32">
        <v>86</v>
      </c>
      <c r="I66" s="33">
        <v>87</v>
      </c>
      <c r="J66" s="33">
        <v>93</v>
      </c>
      <c r="K66" s="33">
        <v>80</v>
      </c>
      <c r="L66" s="33">
        <v>80</v>
      </c>
      <c r="M66" s="33">
        <v>80</v>
      </c>
      <c r="N66" s="134">
        <v>87.5</v>
      </c>
      <c r="O66" s="134">
        <v>86.5</v>
      </c>
      <c r="P66" s="134">
        <v>80</v>
      </c>
      <c r="Q66" s="134">
        <v>85</v>
      </c>
      <c r="R66" s="134">
        <v>83</v>
      </c>
    </row>
    <row r="67" spans="1:18">
      <c r="A67" s="10">
        <v>54</v>
      </c>
      <c r="B67" s="24">
        <v>1911054</v>
      </c>
      <c r="C67" s="23" t="s">
        <v>116</v>
      </c>
      <c r="D67" s="32">
        <v>74</v>
      </c>
      <c r="E67" s="32">
        <v>82</v>
      </c>
      <c r="F67" s="32">
        <v>83</v>
      </c>
      <c r="G67" s="32">
        <v>70</v>
      </c>
      <c r="H67" s="32">
        <v>76</v>
      </c>
      <c r="I67" s="33">
        <v>60</v>
      </c>
      <c r="J67" s="33">
        <v>73</v>
      </c>
      <c r="K67" s="33">
        <v>60</v>
      </c>
      <c r="L67" s="33">
        <v>73</v>
      </c>
      <c r="M67" s="33">
        <v>33</v>
      </c>
      <c r="N67" s="134">
        <v>67</v>
      </c>
      <c r="O67" s="134">
        <v>77.5</v>
      </c>
      <c r="P67" s="134">
        <v>71.5</v>
      </c>
      <c r="Q67" s="134">
        <v>71.5</v>
      </c>
      <c r="R67" s="134">
        <v>54.5</v>
      </c>
    </row>
    <row r="68" spans="1:18">
      <c r="A68" s="10">
        <v>55</v>
      </c>
      <c r="B68" s="24">
        <v>1911055</v>
      </c>
      <c r="C68" s="23" t="s">
        <v>117</v>
      </c>
      <c r="D68" s="32">
        <v>85</v>
      </c>
      <c r="E68" s="32">
        <v>76</v>
      </c>
      <c r="F68" s="32">
        <v>81</v>
      </c>
      <c r="G68" s="32">
        <v>80</v>
      </c>
      <c r="H68" s="32">
        <v>85</v>
      </c>
      <c r="I68" s="33">
        <v>87</v>
      </c>
      <c r="J68" s="33">
        <v>80</v>
      </c>
      <c r="K68" s="33">
        <v>53</v>
      </c>
      <c r="L68" s="33">
        <v>93</v>
      </c>
      <c r="M68" s="33">
        <v>67</v>
      </c>
      <c r="N68" s="134">
        <v>86</v>
      </c>
      <c r="O68" s="134">
        <v>78</v>
      </c>
      <c r="P68" s="134">
        <v>67</v>
      </c>
      <c r="Q68" s="134">
        <v>86.5</v>
      </c>
      <c r="R68" s="134">
        <v>76</v>
      </c>
    </row>
    <row r="69" spans="1:18">
      <c r="A69" s="10">
        <v>56</v>
      </c>
      <c r="B69" s="24">
        <v>1911056</v>
      </c>
      <c r="C69" s="23" t="s">
        <v>118</v>
      </c>
      <c r="D69" s="32">
        <v>90</v>
      </c>
      <c r="E69" s="32">
        <v>91</v>
      </c>
      <c r="F69" s="32">
        <v>90</v>
      </c>
      <c r="G69" s="32">
        <v>88</v>
      </c>
      <c r="H69" s="32">
        <v>93</v>
      </c>
      <c r="I69" s="33">
        <v>80</v>
      </c>
      <c r="J69" s="33">
        <v>93</v>
      </c>
      <c r="K69" s="33">
        <v>80</v>
      </c>
      <c r="L69" s="33">
        <v>93</v>
      </c>
      <c r="M69" s="33">
        <v>100</v>
      </c>
      <c r="N69" s="134">
        <v>85</v>
      </c>
      <c r="O69" s="134">
        <v>92</v>
      </c>
      <c r="P69" s="134">
        <v>85</v>
      </c>
      <c r="Q69" s="134">
        <v>90.5</v>
      </c>
      <c r="R69" s="134">
        <v>96.5</v>
      </c>
    </row>
    <row r="70" spans="1:18">
      <c r="A70" s="10">
        <v>57</v>
      </c>
      <c r="B70" s="24">
        <v>1911057</v>
      </c>
      <c r="C70" s="23" t="s">
        <v>119</v>
      </c>
      <c r="D70" s="32">
        <v>82</v>
      </c>
      <c r="E70" s="32">
        <v>71</v>
      </c>
      <c r="F70" s="32">
        <v>71</v>
      </c>
      <c r="G70" s="32">
        <v>70</v>
      </c>
      <c r="H70" s="32">
        <v>81</v>
      </c>
      <c r="I70" s="33">
        <v>67</v>
      </c>
      <c r="J70" s="33">
        <v>87</v>
      </c>
      <c r="K70" s="33">
        <v>60</v>
      </c>
      <c r="L70" s="33">
        <v>67</v>
      </c>
      <c r="M70" s="33">
        <v>47</v>
      </c>
      <c r="N70" s="134">
        <v>74.5</v>
      </c>
      <c r="O70" s="134">
        <v>79</v>
      </c>
      <c r="P70" s="134">
        <v>65.5</v>
      </c>
      <c r="Q70" s="134">
        <v>68.5</v>
      </c>
      <c r="R70" s="134">
        <v>64</v>
      </c>
    </row>
    <row r="71" spans="1:18">
      <c r="A71" s="10">
        <v>58</v>
      </c>
      <c r="B71" s="24">
        <v>1911058</v>
      </c>
      <c r="C71" s="23" t="s">
        <v>120</v>
      </c>
      <c r="D71" s="32">
        <v>95</v>
      </c>
      <c r="E71" s="32">
        <v>73</v>
      </c>
      <c r="F71" s="32">
        <v>82</v>
      </c>
      <c r="G71" s="32">
        <v>73</v>
      </c>
      <c r="H71" s="32">
        <v>80</v>
      </c>
      <c r="I71" s="33">
        <v>67</v>
      </c>
      <c r="J71" s="33">
        <v>80</v>
      </c>
      <c r="K71" s="33">
        <v>73</v>
      </c>
      <c r="L71" s="33">
        <v>73</v>
      </c>
      <c r="M71" s="33">
        <v>67</v>
      </c>
      <c r="N71" s="134">
        <v>81</v>
      </c>
      <c r="O71" s="134">
        <v>76.5</v>
      </c>
      <c r="P71" s="134">
        <v>77.5</v>
      </c>
      <c r="Q71" s="134">
        <v>73</v>
      </c>
      <c r="R71" s="134">
        <v>73.5</v>
      </c>
    </row>
    <row r="72" spans="1:18">
      <c r="A72" s="10">
        <v>59</v>
      </c>
      <c r="B72" s="24">
        <v>1911059</v>
      </c>
      <c r="C72" s="23" t="s">
        <v>65</v>
      </c>
      <c r="D72" s="32">
        <v>88</v>
      </c>
      <c r="E72" s="32">
        <v>85</v>
      </c>
      <c r="F72" s="32">
        <v>77</v>
      </c>
      <c r="G72" s="32">
        <v>77</v>
      </c>
      <c r="H72" s="32">
        <v>74</v>
      </c>
      <c r="I72" s="33">
        <v>67</v>
      </c>
      <c r="J72" s="33">
        <v>67</v>
      </c>
      <c r="K72" s="33">
        <v>53</v>
      </c>
      <c r="L72" s="33">
        <v>60</v>
      </c>
      <c r="M72" s="33">
        <v>73</v>
      </c>
      <c r="N72" s="134">
        <v>77.5</v>
      </c>
      <c r="O72" s="134">
        <v>76</v>
      </c>
      <c r="P72" s="134">
        <v>65</v>
      </c>
      <c r="Q72" s="134">
        <v>68.5</v>
      </c>
      <c r="R72" s="134">
        <v>73.5</v>
      </c>
    </row>
    <row r="73" spans="1:18">
      <c r="A73" s="10">
        <v>60</v>
      </c>
      <c r="B73" s="24">
        <v>1911060</v>
      </c>
      <c r="C73" s="23" t="s">
        <v>121</v>
      </c>
      <c r="D73" s="32">
        <v>82</v>
      </c>
      <c r="E73" s="32">
        <v>82</v>
      </c>
      <c r="F73" s="32">
        <v>81</v>
      </c>
      <c r="G73" s="32">
        <v>78</v>
      </c>
      <c r="H73" s="32">
        <v>85</v>
      </c>
      <c r="I73" s="33">
        <v>73</v>
      </c>
      <c r="J73" s="33">
        <v>87</v>
      </c>
      <c r="K73" s="33">
        <v>80</v>
      </c>
      <c r="L73" s="33">
        <v>87</v>
      </c>
      <c r="M73" s="33">
        <v>93</v>
      </c>
      <c r="N73" s="134">
        <v>77.5</v>
      </c>
      <c r="O73" s="134">
        <v>84.5</v>
      </c>
      <c r="P73" s="134">
        <v>80.5</v>
      </c>
      <c r="Q73" s="134">
        <v>82.5</v>
      </c>
      <c r="R73" s="134">
        <v>89</v>
      </c>
    </row>
    <row r="74" spans="1:18">
      <c r="A74" s="10">
        <v>61</v>
      </c>
      <c r="B74" s="24">
        <v>1911061</v>
      </c>
      <c r="C74" s="23" t="s">
        <v>122</v>
      </c>
      <c r="D74" s="32">
        <v>87</v>
      </c>
      <c r="E74" s="32">
        <v>82</v>
      </c>
      <c r="F74" s="32">
        <v>85</v>
      </c>
      <c r="G74" s="32">
        <v>74</v>
      </c>
      <c r="H74" s="32">
        <v>82</v>
      </c>
      <c r="I74" s="33">
        <v>53</v>
      </c>
      <c r="J74" s="33">
        <v>73</v>
      </c>
      <c r="K74" s="33">
        <v>80</v>
      </c>
      <c r="L74" s="33">
        <v>93</v>
      </c>
      <c r="M74" s="33">
        <v>60</v>
      </c>
      <c r="N74" s="134">
        <v>70</v>
      </c>
      <c r="O74" s="134">
        <v>77.5</v>
      </c>
      <c r="P74" s="134">
        <v>82.5</v>
      </c>
      <c r="Q74" s="134">
        <v>83.5</v>
      </c>
      <c r="R74" s="134">
        <v>71</v>
      </c>
    </row>
    <row r="75" spans="1:18">
      <c r="A75" s="10">
        <v>62</v>
      </c>
      <c r="B75" s="24">
        <v>1911062</v>
      </c>
      <c r="C75" s="23" t="s">
        <v>123</v>
      </c>
      <c r="D75" s="32">
        <v>81</v>
      </c>
      <c r="E75" s="32">
        <v>83</v>
      </c>
      <c r="F75" s="32">
        <v>78</v>
      </c>
      <c r="G75" s="32">
        <v>78</v>
      </c>
      <c r="H75" s="32">
        <v>86</v>
      </c>
      <c r="I75" s="33">
        <v>73</v>
      </c>
      <c r="J75" s="33">
        <v>73</v>
      </c>
      <c r="K75" s="33">
        <v>53</v>
      </c>
      <c r="L75" s="33">
        <v>87</v>
      </c>
      <c r="M75" s="33">
        <v>80</v>
      </c>
      <c r="N75" s="134">
        <v>77</v>
      </c>
      <c r="O75" s="134">
        <v>78</v>
      </c>
      <c r="P75" s="134">
        <v>65.5</v>
      </c>
      <c r="Q75" s="134">
        <v>82.5</v>
      </c>
      <c r="R75" s="134">
        <v>83</v>
      </c>
    </row>
    <row r="76" spans="1:18">
      <c r="A76" s="10">
        <v>63</v>
      </c>
      <c r="B76" s="24">
        <v>1911063</v>
      </c>
      <c r="C76" s="23" t="s">
        <v>51</v>
      </c>
      <c r="D76" s="32">
        <v>84</v>
      </c>
      <c r="E76" s="32">
        <v>78</v>
      </c>
      <c r="F76" s="32">
        <v>70</v>
      </c>
      <c r="G76" s="32">
        <v>87</v>
      </c>
      <c r="H76" s="32">
        <v>87</v>
      </c>
      <c r="I76" s="33">
        <v>53</v>
      </c>
      <c r="J76" s="33">
        <v>67</v>
      </c>
      <c r="K76" s="33">
        <v>60</v>
      </c>
      <c r="L76" s="33">
        <v>73</v>
      </c>
      <c r="M76" s="33">
        <v>47</v>
      </c>
      <c r="N76" s="134">
        <v>68.5</v>
      </c>
      <c r="O76" s="134">
        <v>72.5</v>
      </c>
      <c r="P76" s="134">
        <v>65</v>
      </c>
      <c r="Q76" s="134">
        <v>80</v>
      </c>
      <c r="R76" s="134">
        <v>67</v>
      </c>
    </row>
    <row r="77" spans="1:18">
      <c r="A77" s="10">
        <v>64</v>
      </c>
      <c r="B77" s="24">
        <v>1911064</v>
      </c>
      <c r="C77" s="23" t="s">
        <v>124</v>
      </c>
      <c r="D77" s="32">
        <v>69</v>
      </c>
      <c r="E77" s="32">
        <v>83</v>
      </c>
      <c r="F77" s="32">
        <v>63</v>
      </c>
      <c r="G77" s="32">
        <v>89</v>
      </c>
      <c r="H77" s="32">
        <v>66</v>
      </c>
      <c r="I77" s="33">
        <v>60</v>
      </c>
      <c r="J77" s="33">
        <v>87</v>
      </c>
      <c r="K77" s="33">
        <v>73</v>
      </c>
      <c r="L77" s="33">
        <v>67</v>
      </c>
      <c r="M77" s="33">
        <v>80</v>
      </c>
      <c r="N77" s="134">
        <v>64.5</v>
      </c>
      <c r="O77" s="134">
        <v>85</v>
      </c>
      <c r="P77" s="134">
        <v>68</v>
      </c>
      <c r="Q77" s="134">
        <v>78</v>
      </c>
      <c r="R77" s="134">
        <v>73</v>
      </c>
    </row>
    <row r="78" spans="1:18">
      <c r="A78" s="10">
        <v>65</v>
      </c>
      <c r="B78" s="24">
        <v>1911065</v>
      </c>
      <c r="C78" s="23" t="s">
        <v>52</v>
      </c>
      <c r="D78" s="32">
        <v>58</v>
      </c>
      <c r="E78" s="32">
        <v>68</v>
      </c>
      <c r="F78" s="32">
        <v>68</v>
      </c>
      <c r="G78" s="32">
        <v>75</v>
      </c>
      <c r="H78" s="32">
        <v>82</v>
      </c>
      <c r="I78" s="33">
        <v>47</v>
      </c>
      <c r="J78" s="33">
        <v>47</v>
      </c>
      <c r="K78" s="33">
        <v>40</v>
      </c>
      <c r="L78" s="33">
        <v>47</v>
      </c>
      <c r="M78" s="33">
        <v>7</v>
      </c>
      <c r="N78" s="134">
        <v>52.5</v>
      </c>
      <c r="O78" s="134">
        <v>57.5</v>
      </c>
      <c r="P78" s="134">
        <v>54</v>
      </c>
      <c r="Q78" s="134">
        <v>61</v>
      </c>
      <c r="R78" s="134">
        <v>44.5</v>
      </c>
    </row>
    <row r="79" spans="1:18">
      <c r="A79" s="10">
        <v>66</v>
      </c>
      <c r="B79" s="24">
        <v>1911066</v>
      </c>
      <c r="C79" s="23" t="s">
        <v>66</v>
      </c>
      <c r="D79" s="32">
        <v>85</v>
      </c>
      <c r="E79" s="32">
        <v>80</v>
      </c>
      <c r="F79" s="32">
        <v>78</v>
      </c>
      <c r="G79" s="32">
        <v>85</v>
      </c>
      <c r="H79" s="32">
        <v>89</v>
      </c>
      <c r="I79" s="33">
        <v>73</v>
      </c>
      <c r="J79" s="33">
        <v>93</v>
      </c>
      <c r="K79" s="33">
        <v>93</v>
      </c>
      <c r="L79" s="33">
        <v>93</v>
      </c>
      <c r="M79" s="33">
        <v>67</v>
      </c>
      <c r="N79" s="134">
        <v>79</v>
      </c>
      <c r="O79" s="134">
        <v>86.5</v>
      </c>
      <c r="P79" s="134">
        <v>85.5</v>
      </c>
      <c r="Q79" s="134">
        <v>89</v>
      </c>
      <c r="R79" s="134">
        <v>78</v>
      </c>
    </row>
    <row r="80" spans="1:18">
      <c r="A80" s="10">
        <v>67</v>
      </c>
      <c r="B80" s="24">
        <v>1911067</v>
      </c>
      <c r="C80" s="23" t="s">
        <v>125</v>
      </c>
      <c r="D80" s="32">
        <v>78</v>
      </c>
      <c r="E80" s="32">
        <v>82</v>
      </c>
      <c r="F80" s="32">
        <v>75</v>
      </c>
      <c r="G80" s="32">
        <v>70</v>
      </c>
      <c r="H80" s="32">
        <v>84</v>
      </c>
      <c r="I80" s="33">
        <v>67</v>
      </c>
      <c r="J80" s="33">
        <v>87</v>
      </c>
      <c r="K80" s="33">
        <v>73</v>
      </c>
      <c r="L80" s="33">
        <v>87</v>
      </c>
      <c r="M80" s="33">
        <v>53</v>
      </c>
      <c r="N80" s="134">
        <v>72.5</v>
      </c>
      <c r="O80" s="134">
        <v>84.5</v>
      </c>
      <c r="P80" s="134">
        <v>74</v>
      </c>
      <c r="Q80" s="134">
        <v>78.5</v>
      </c>
      <c r="R80" s="134">
        <v>68.5</v>
      </c>
    </row>
    <row r="81" spans="1:18">
      <c r="A81" s="10">
        <v>68</v>
      </c>
      <c r="B81" s="24">
        <v>1911068</v>
      </c>
      <c r="C81" s="23" t="s">
        <v>126</v>
      </c>
      <c r="D81" s="32">
        <v>72</v>
      </c>
      <c r="E81" s="32">
        <v>78</v>
      </c>
      <c r="F81" s="32">
        <v>82</v>
      </c>
      <c r="G81" s="32">
        <v>82</v>
      </c>
      <c r="H81" s="32">
        <v>80</v>
      </c>
      <c r="I81" s="33">
        <v>80</v>
      </c>
      <c r="J81" s="33">
        <v>87</v>
      </c>
      <c r="K81" s="33">
        <v>47</v>
      </c>
      <c r="L81" s="33">
        <v>80</v>
      </c>
      <c r="M81" s="33">
        <v>80</v>
      </c>
      <c r="N81" s="134">
        <v>76</v>
      </c>
      <c r="O81" s="134">
        <v>82.5</v>
      </c>
      <c r="P81" s="134">
        <v>64.5</v>
      </c>
      <c r="Q81" s="134">
        <v>81</v>
      </c>
      <c r="R81" s="134">
        <v>80</v>
      </c>
    </row>
    <row r="82" spans="1:18">
      <c r="A82" s="10">
        <v>69</v>
      </c>
      <c r="B82" s="24">
        <v>1911069</v>
      </c>
      <c r="C82" s="23" t="s">
        <v>67</v>
      </c>
      <c r="D82" s="32">
        <v>64</v>
      </c>
      <c r="E82" s="32">
        <v>78</v>
      </c>
      <c r="F82" s="32">
        <v>84</v>
      </c>
      <c r="G82" s="32">
        <v>79</v>
      </c>
      <c r="H82" s="32">
        <v>63</v>
      </c>
      <c r="I82" s="33">
        <v>53</v>
      </c>
      <c r="J82" s="33">
        <v>67</v>
      </c>
      <c r="K82" s="33">
        <v>53</v>
      </c>
      <c r="L82" s="33">
        <v>67</v>
      </c>
      <c r="M82" s="33">
        <v>40</v>
      </c>
      <c r="N82" s="134">
        <v>58.5</v>
      </c>
      <c r="O82" s="134">
        <v>72.5</v>
      </c>
      <c r="P82" s="134">
        <v>68.5</v>
      </c>
      <c r="Q82" s="134">
        <v>73</v>
      </c>
      <c r="R82" s="134">
        <v>51.5</v>
      </c>
    </row>
    <row r="83" spans="1:18">
      <c r="A83" s="10">
        <v>70</v>
      </c>
      <c r="B83" s="24">
        <v>1911070</v>
      </c>
      <c r="C83" s="23" t="s">
        <v>127</v>
      </c>
      <c r="D83" s="32">
        <v>83</v>
      </c>
      <c r="E83" s="32">
        <v>81</v>
      </c>
      <c r="F83" s="32">
        <v>70</v>
      </c>
      <c r="G83" s="32">
        <v>72</v>
      </c>
      <c r="H83" s="32">
        <v>76</v>
      </c>
      <c r="I83" s="33">
        <v>67</v>
      </c>
      <c r="J83" s="33">
        <v>73</v>
      </c>
      <c r="K83" s="33">
        <v>67</v>
      </c>
      <c r="L83" s="33">
        <v>80</v>
      </c>
      <c r="M83" s="33">
        <v>47</v>
      </c>
      <c r="N83" s="134">
        <v>75</v>
      </c>
      <c r="O83" s="134">
        <v>77</v>
      </c>
      <c r="P83" s="134">
        <v>68.5</v>
      </c>
      <c r="Q83" s="134">
        <v>76</v>
      </c>
      <c r="R83" s="134">
        <v>61.5</v>
      </c>
    </row>
    <row r="84" spans="1:18">
      <c r="A84" s="10">
        <v>71</v>
      </c>
      <c r="B84" s="24">
        <v>1911071</v>
      </c>
      <c r="C84" s="23" t="s">
        <v>128</v>
      </c>
      <c r="D84" s="32">
        <v>68</v>
      </c>
      <c r="E84" s="32">
        <v>61</v>
      </c>
      <c r="F84" s="32">
        <v>79</v>
      </c>
      <c r="G84" s="32">
        <v>55</v>
      </c>
      <c r="H84" s="32">
        <v>65</v>
      </c>
      <c r="I84" s="33">
        <v>47</v>
      </c>
      <c r="J84" s="33">
        <v>73</v>
      </c>
      <c r="K84" s="33">
        <v>60</v>
      </c>
      <c r="L84" s="33">
        <v>73</v>
      </c>
      <c r="M84" s="33">
        <v>33</v>
      </c>
      <c r="N84" s="134">
        <v>57.5</v>
      </c>
      <c r="O84" s="134">
        <v>67</v>
      </c>
      <c r="P84" s="134">
        <v>69.5</v>
      </c>
      <c r="Q84" s="134">
        <v>64</v>
      </c>
      <c r="R84" s="134">
        <v>49</v>
      </c>
    </row>
    <row r="85" spans="1:18">
      <c r="A85" s="10">
        <v>72</v>
      </c>
      <c r="B85" s="24">
        <v>1911072</v>
      </c>
      <c r="C85" s="23" t="s">
        <v>53</v>
      </c>
      <c r="D85" s="32">
        <v>71</v>
      </c>
      <c r="E85" s="32">
        <v>71</v>
      </c>
      <c r="F85" s="32">
        <v>79</v>
      </c>
      <c r="G85" s="32">
        <v>70</v>
      </c>
      <c r="H85" s="32">
        <v>79</v>
      </c>
      <c r="I85" s="33">
        <v>60</v>
      </c>
      <c r="J85" s="33">
        <v>73</v>
      </c>
      <c r="K85" s="33">
        <v>40</v>
      </c>
      <c r="L85" s="33">
        <v>67</v>
      </c>
      <c r="M85" s="33">
        <v>47</v>
      </c>
      <c r="N85" s="134">
        <v>65.5</v>
      </c>
      <c r="O85" s="134">
        <v>72</v>
      </c>
      <c r="P85" s="134">
        <v>59.5</v>
      </c>
      <c r="Q85" s="134">
        <v>68.5</v>
      </c>
      <c r="R85" s="134">
        <v>63</v>
      </c>
    </row>
    <row r="86" spans="1:18">
      <c r="A86" s="10">
        <v>73</v>
      </c>
      <c r="B86" s="24">
        <v>1911073</v>
      </c>
      <c r="C86" s="23" t="s">
        <v>54</v>
      </c>
      <c r="D86" s="32">
        <v>89</v>
      </c>
      <c r="E86" s="32">
        <v>87</v>
      </c>
      <c r="F86" s="32">
        <v>90</v>
      </c>
      <c r="G86" s="32">
        <v>92</v>
      </c>
      <c r="H86" s="32">
        <v>93</v>
      </c>
      <c r="I86" s="33">
        <v>93</v>
      </c>
      <c r="J86" s="33">
        <v>87</v>
      </c>
      <c r="K86" s="33">
        <v>73</v>
      </c>
      <c r="L86" s="33">
        <v>80</v>
      </c>
      <c r="M86" s="33">
        <v>80</v>
      </c>
      <c r="N86" s="134">
        <v>91</v>
      </c>
      <c r="O86" s="134">
        <v>87</v>
      </c>
      <c r="P86" s="134">
        <v>81.5</v>
      </c>
      <c r="Q86" s="134">
        <v>86</v>
      </c>
      <c r="R86" s="134">
        <v>86.5</v>
      </c>
    </row>
    <row r="87" spans="1:18">
      <c r="A87" s="10">
        <v>74</v>
      </c>
      <c r="B87" s="24">
        <v>1911074</v>
      </c>
      <c r="C87" s="23" t="s">
        <v>68</v>
      </c>
      <c r="D87" s="32">
        <v>84</v>
      </c>
      <c r="E87" s="32">
        <v>69</v>
      </c>
      <c r="F87" s="32">
        <v>74</v>
      </c>
      <c r="G87" s="32">
        <v>83</v>
      </c>
      <c r="H87" s="32">
        <v>84</v>
      </c>
      <c r="I87" s="33">
        <v>67</v>
      </c>
      <c r="J87" s="33">
        <v>80</v>
      </c>
      <c r="K87" s="33">
        <v>73</v>
      </c>
      <c r="L87" s="33">
        <v>73</v>
      </c>
      <c r="M87" s="33">
        <v>80</v>
      </c>
      <c r="N87" s="134">
        <v>75.5</v>
      </c>
      <c r="O87" s="134">
        <v>74.5</v>
      </c>
      <c r="P87" s="134">
        <v>73.5</v>
      </c>
      <c r="Q87" s="134">
        <v>78</v>
      </c>
      <c r="R87" s="134">
        <v>82</v>
      </c>
    </row>
    <row r="88" spans="1:18">
      <c r="A88" s="10">
        <v>75</v>
      </c>
      <c r="B88" s="24">
        <v>1911075</v>
      </c>
      <c r="C88" s="23" t="s">
        <v>55</v>
      </c>
      <c r="D88" s="32">
        <v>87</v>
      </c>
      <c r="E88" s="32">
        <v>84</v>
      </c>
      <c r="F88" s="32">
        <v>90</v>
      </c>
      <c r="G88" s="32">
        <v>62</v>
      </c>
      <c r="H88" s="32">
        <v>65</v>
      </c>
      <c r="I88" s="33">
        <v>67</v>
      </c>
      <c r="J88" s="33">
        <v>93</v>
      </c>
      <c r="K88" s="33">
        <v>73</v>
      </c>
      <c r="L88" s="33">
        <v>80</v>
      </c>
      <c r="M88" s="33">
        <v>67</v>
      </c>
      <c r="N88" s="134">
        <v>77</v>
      </c>
      <c r="O88" s="134">
        <v>88.5</v>
      </c>
      <c r="P88" s="134">
        <v>81.5</v>
      </c>
      <c r="Q88" s="134">
        <v>71</v>
      </c>
      <c r="R88" s="134">
        <v>66</v>
      </c>
    </row>
    <row r="89" spans="1:18">
      <c r="A89" s="10">
        <v>76</v>
      </c>
      <c r="B89" s="24">
        <v>1911076</v>
      </c>
      <c r="C89" s="23" t="s">
        <v>129</v>
      </c>
      <c r="D89" s="32">
        <v>92</v>
      </c>
      <c r="E89" s="32">
        <v>73</v>
      </c>
      <c r="F89" s="32">
        <v>69</v>
      </c>
      <c r="G89" s="32">
        <v>73</v>
      </c>
      <c r="H89" s="32">
        <v>76</v>
      </c>
      <c r="I89" s="33">
        <v>73</v>
      </c>
      <c r="J89" s="33">
        <v>73</v>
      </c>
      <c r="K89" s="33">
        <v>53</v>
      </c>
      <c r="L89" s="33">
        <v>80</v>
      </c>
      <c r="M89" s="33">
        <v>67</v>
      </c>
      <c r="N89" s="134">
        <v>82.5</v>
      </c>
      <c r="O89" s="134">
        <v>73</v>
      </c>
      <c r="P89" s="134">
        <v>61</v>
      </c>
      <c r="Q89" s="134">
        <v>76.5</v>
      </c>
      <c r="R89" s="134">
        <v>71.5</v>
      </c>
    </row>
    <row r="90" spans="1:18">
      <c r="A90" s="10">
        <v>77</v>
      </c>
      <c r="B90" s="24">
        <v>1911077</v>
      </c>
      <c r="C90" s="23" t="s">
        <v>56</v>
      </c>
      <c r="D90" s="32">
        <v>63</v>
      </c>
      <c r="E90" s="32">
        <v>56</v>
      </c>
      <c r="F90" s="32">
        <v>77</v>
      </c>
      <c r="G90" s="32">
        <v>62</v>
      </c>
      <c r="H90" s="32">
        <v>63</v>
      </c>
      <c r="I90" s="33">
        <v>60</v>
      </c>
      <c r="J90" s="33">
        <v>80</v>
      </c>
      <c r="K90" s="33">
        <v>47</v>
      </c>
      <c r="L90" s="33">
        <v>40</v>
      </c>
      <c r="M90" s="33">
        <v>67</v>
      </c>
      <c r="N90" s="134">
        <v>61.5</v>
      </c>
      <c r="O90" s="134">
        <v>68</v>
      </c>
      <c r="P90" s="134">
        <v>62</v>
      </c>
      <c r="Q90" s="134">
        <v>51</v>
      </c>
      <c r="R90" s="134">
        <v>65</v>
      </c>
    </row>
    <row r="91" spans="1:18">
      <c r="A91" s="10">
        <v>78</v>
      </c>
      <c r="B91" s="24">
        <v>1911078</v>
      </c>
      <c r="C91" s="23" t="s">
        <v>69</v>
      </c>
      <c r="D91" s="32">
        <v>88</v>
      </c>
      <c r="E91" s="32">
        <v>87</v>
      </c>
      <c r="F91" s="32">
        <v>87</v>
      </c>
      <c r="G91" s="32">
        <v>87</v>
      </c>
      <c r="H91" s="32">
        <v>89</v>
      </c>
      <c r="I91" s="33">
        <v>87</v>
      </c>
      <c r="J91" s="33">
        <v>87</v>
      </c>
      <c r="K91" s="33">
        <v>73</v>
      </c>
      <c r="L91" s="33">
        <v>80</v>
      </c>
      <c r="M91" s="33">
        <v>80</v>
      </c>
      <c r="N91" s="134">
        <v>87.5</v>
      </c>
      <c r="O91" s="134">
        <v>87</v>
      </c>
      <c r="P91" s="134">
        <v>80</v>
      </c>
      <c r="Q91" s="134">
        <v>83.5</v>
      </c>
      <c r="R91" s="134">
        <v>84.5</v>
      </c>
    </row>
    <row r="92" spans="1:18">
      <c r="A92" s="10">
        <v>79</v>
      </c>
      <c r="B92" s="24">
        <v>1911079</v>
      </c>
      <c r="C92" s="23" t="s">
        <v>130</v>
      </c>
      <c r="D92" s="32">
        <v>84</v>
      </c>
      <c r="E92" s="32">
        <v>70</v>
      </c>
      <c r="F92" s="32">
        <v>85</v>
      </c>
      <c r="G92" s="32">
        <v>73</v>
      </c>
      <c r="H92" s="32">
        <v>73</v>
      </c>
      <c r="I92" s="33">
        <v>67</v>
      </c>
      <c r="J92" s="33">
        <v>80</v>
      </c>
      <c r="K92" s="33">
        <v>53</v>
      </c>
      <c r="L92" s="33">
        <v>60</v>
      </c>
      <c r="M92" s="33">
        <v>47</v>
      </c>
      <c r="N92" s="134">
        <v>75.5</v>
      </c>
      <c r="O92" s="134">
        <v>75</v>
      </c>
      <c r="P92" s="134">
        <v>69</v>
      </c>
      <c r="Q92" s="134">
        <v>66.5</v>
      </c>
      <c r="R92" s="134">
        <v>60</v>
      </c>
    </row>
    <row r="93" spans="1:18">
      <c r="A93" s="10">
        <v>80</v>
      </c>
      <c r="B93" s="24">
        <v>1911080</v>
      </c>
      <c r="C93" s="23" t="s">
        <v>131</v>
      </c>
      <c r="D93" s="32">
        <v>67</v>
      </c>
      <c r="E93" s="32">
        <v>54</v>
      </c>
      <c r="F93" s="32">
        <v>74</v>
      </c>
      <c r="G93" s="32">
        <v>61</v>
      </c>
      <c r="H93" s="32">
        <v>83</v>
      </c>
      <c r="I93" s="33">
        <v>40</v>
      </c>
      <c r="J93" s="33">
        <v>60</v>
      </c>
      <c r="K93" s="33">
        <v>33</v>
      </c>
      <c r="L93" s="33">
        <v>40</v>
      </c>
      <c r="M93" s="33">
        <v>27</v>
      </c>
      <c r="N93" s="134">
        <v>53.5</v>
      </c>
      <c r="O93" s="134">
        <v>57</v>
      </c>
      <c r="P93" s="134">
        <v>53.5</v>
      </c>
      <c r="Q93" s="134">
        <v>50.5</v>
      </c>
      <c r="R93" s="134">
        <v>55</v>
      </c>
    </row>
    <row r="94" spans="1:18">
      <c r="A94" s="10">
        <v>81</v>
      </c>
      <c r="B94" s="24">
        <v>1911081</v>
      </c>
      <c r="C94" s="23" t="s">
        <v>70</v>
      </c>
      <c r="D94" s="32">
        <v>71</v>
      </c>
      <c r="E94" s="32">
        <v>71</v>
      </c>
      <c r="F94" s="32">
        <v>63</v>
      </c>
      <c r="G94" s="32">
        <v>70</v>
      </c>
      <c r="H94" s="32">
        <v>71</v>
      </c>
      <c r="I94" s="33">
        <v>47</v>
      </c>
      <c r="J94" s="33">
        <v>67</v>
      </c>
      <c r="K94" s="33">
        <v>80</v>
      </c>
      <c r="L94" s="33">
        <v>73</v>
      </c>
      <c r="M94" s="33">
        <v>40</v>
      </c>
      <c r="N94" s="134">
        <v>59</v>
      </c>
      <c r="O94" s="134">
        <v>69</v>
      </c>
      <c r="P94" s="134">
        <v>71.5</v>
      </c>
      <c r="Q94" s="134">
        <v>71.5</v>
      </c>
      <c r="R94" s="134">
        <v>55.5</v>
      </c>
    </row>
    <row r="95" spans="1:18">
      <c r="A95" s="10">
        <v>82</v>
      </c>
      <c r="B95" s="24">
        <v>1911082</v>
      </c>
      <c r="C95" s="23" t="s">
        <v>71</v>
      </c>
      <c r="D95" s="32">
        <v>82</v>
      </c>
      <c r="E95" s="32">
        <v>75</v>
      </c>
      <c r="F95" s="32">
        <v>89</v>
      </c>
      <c r="G95" s="32">
        <v>81</v>
      </c>
      <c r="H95" s="32">
        <v>89</v>
      </c>
      <c r="I95" s="33">
        <v>80</v>
      </c>
      <c r="J95" s="33">
        <v>80</v>
      </c>
      <c r="K95" s="33">
        <v>67</v>
      </c>
      <c r="L95" s="33">
        <v>80</v>
      </c>
      <c r="M95" s="33">
        <v>87</v>
      </c>
      <c r="N95" s="134">
        <v>81</v>
      </c>
      <c r="O95" s="134">
        <v>77.5</v>
      </c>
      <c r="P95" s="134">
        <v>78</v>
      </c>
      <c r="Q95" s="134">
        <v>80.5</v>
      </c>
      <c r="R95" s="134">
        <v>88</v>
      </c>
    </row>
    <row r="96" spans="1:18">
      <c r="A96" s="10">
        <v>83</v>
      </c>
      <c r="B96" s="24">
        <v>1911083</v>
      </c>
      <c r="C96" s="23" t="s">
        <v>132</v>
      </c>
      <c r="D96" s="32">
        <v>92</v>
      </c>
      <c r="E96" s="32">
        <v>85</v>
      </c>
      <c r="F96" s="32">
        <v>87</v>
      </c>
      <c r="G96" s="32">
        <v>81</v>
      </c>
      <c r="H96" s="32">
        <v>82</v>
      </c>
      <c r="I96" s="33">
        <v>67</v>
      </c>
      <c r="J96" s="33">
        <v>87</v>
      </c>
      <c r="K96" s="33">
        <v>67</v>
      </c>
      <c r="L96" s="33">
        <v>73</v>
      </c>
      <c r="M96" s="33">
        <v>47</v>
      </c>
      <c r="N96" s="134">
        <v>79.5</v>
      </c>
      <c r="O96" s="134">
        <v>86</v>
      </c>
      <c r="P96" s="134">
        <v>77</v>
      </c>
      <c r="Q96" s="134">
        <v>77</v>
      </c>
      <c r="R96" s="134">
        <v>64.5</v>
      </c>
    </row>
    <row r="97" spans="1:18">
      <c r="A97" s="10">
        <v>84</v>
      </c>
      <c r="B97" s="24">
        <v>1911084</v>
      </c>
      <c r="C97" s="23" t="s">
        <v>133</v>
      </c>
      <c r="D97" s="32">
        <v>81</v>
      </c>
      <c r="E97" s="32">
        <v>76</v>
      </c>
      <c r="F97" s="32">
        <v>64</v>
      </c>
      <c r="G97" s="32">
        <v>81</v>
      </c>
      <c r="H97" s="32">
        <v>76</v>
      </c>
      <c r="I97" s="33">
        <v>53</v>
      </c>
      <c r="J97" s="33">
        <v>60</v>
      </c>
      <c r="K97" s="33">
        <v>67</v>
      </c>
      <c r="L97" s="33">
        <v>60</v>
      </c>
      <c r="M97" s="33">
        <v>53</v>
      </c>
      <c r="N97" s="134">
        <v>67</v>
      </c>
      <c r="O97" s="134">
        <v>68</v>
      </c>
      <c r="P97" s="134">
        <v>65.5</v>
      </c>
      <c r="Q97" s="134">
        <v>70.5</v>
      </c>
      <c r="R97" s="134">
        <v>64.5</v>
      </c>
    </row>
    <row r="98" spans="1:18">
      <c r="A98" s="10">
        <v>85</v>
      </c>
      <c r="B98" s="24">
        <v>1911085</v>
      </c>
      <c r="C98" s="23" t="s">
        <v>134</v>
      </c>
      <c r="D98" s="32">
        <v>83</v>
      </c>
      <c r="E98" s="32">
        <v>79</v>
      </c>
      <c r="F98" s="32">
        <v>76</v>
      </c>
      <c r="G98" s="32">
        <v>67</v>
      </c>
      <c r="H98" s="32">
        <v>81</v>
      </c>
      <c r="I98" s="33">
        <v>60</v>
      </c>
      <c r="J98" s="33">
        <v>87</v>
      </c>
      <c r="K98" s="33">
        <v>47</v>
      </c>
      <c r="L98" s="33">
        <v>80</v>
      </c>
      <c r="M98" s="33">
        <v>60</v>
      </c>
      <c r="N98" s="134">
        <v>71.5</v>
      </c>
      <c r="O98" s="134">
        <v>83</v>
      </c>
      <c r="P98" s="134">
        <v>61.5</v>
      </c>
      <c r="Q98" s="134">
        <v>73.5</v>
      </c>
      <c r="R98" s="134">
        <v>70.5</v>
      </c>
    </row>
    <row r="99" spans="1:18">
      <c r="A99" s="10">
        <v>86</v>
      </c>
      <c r="B99" s="24">
        <v>1911086</v>
      </c>
      <c r="C99" s="23" t="s">
        <v>135</v>
      </c>
      <c r="D99" s="32">
        <v>69</v>
      </c>
      <c r="E99" s="32">
        <v>70</v>
      </c>
      <c r="F99" s="32">
        <v>78</v>
      </c>
      <c r="G99" s="32">
        <v>74</v>
      </c>
      <c r="H99" s="32">
        <v>88</v>
      </c>
      <c r="I99" s="33">
        <v>60</v>
      </c>
      <c r="J99" s="33">
        <v>60</v>
      </c>
      <c r="K99" s="33">
        <v>53</v>
      </c>
      <c r="L99" s="33">
        <v>67</v>
      </c>
      <c r="M99" s="33">
        <v>53</v>
      </c>
      <c r="N99" s="134">
        <v>64.5</v>
      </c>
      <c r="O99" s="134">
        <v>65</v>
      </c>
      <c r="P99" s="134">
        <v>65.5</v>
      </c>
      <c r="Q99" s="134">
        <v>70.5</v>
      </c>
      <c r="R99" s="134">
        <v>70.5</v>
      </c>
    </row>
    <row r="100" spans="1:18">
      <c r="A100" s="10">
        <v>87</v>
      </c>
      <c r="B100" s="24">
        <v>1911087</v>
      </c>
      <c r="C100" s="23" t="s">
        <v>136</v>
      </c>
      <c r="D100" s="32">
        <v>80</v>
      </c>
      <c r="E100" s="32">
        <v>75</v>
      </c>
      <c r="F100" s="32">
        <v>88</v>
      </c>
      <c r="G100" s="32">
        <v>82</v>
      </c>
      <c r="H100" s="32">
        <v>84</v>
      </c>
      <c r="I100" s="33">
        <v>60</v>
      </c>
      <c r="J100" s="33">
        <v>87</v>
      </c>
      <c r="K100" s="33">
        <v>80</v>
      </c>
      <c r="L100" s="33">
        <v>80</v>
      </c>
      <c r="M100" s="33">
        <v>80</v>
      </c>
      <c r="N100" s="134">
        <v>70</v>
      </c>
      <c r="O100" s="134">
        <v>81</v>
      </c>
      <c r="P100" s="134">
        <v>84</v>
      </c>
      <c r="Q100" s="134">
        <v>81</v>
      </c>
      <c r="R100" s="134">
        <v>82</v>
      </c>
    </row>
    <row r="101" spans="1:18">
      <c r="A101" s="10">
        <v>88</v>
      </c>
      <c r="B101" s="24">
        <v>1911088</v>
      </c>
      <c r="C101" s="23" t="s">
        <v>57</v>
      </c>
      <c r="D101" s="32">
        <v>70</v>
      </c>
      <c r="E101" s="32">
        <v>76</v>
      </c>
      <c r="F101" s="32">
        <v>80</v>
      </c>
      <c r="G101" s="32">
        <v>74</v>
      </c>
      <c r="H101" s="32">
        <v>75</v>
      </c>
      <c r="I101" s="33">
        <v>53</v>
      </c>
      <c r="J101" s="33">
        <v>80</v>
      </c>
      <c r="K101" s="33">
        <v>53</v>
      </c>
      <c r="L101" s="33">
        <v>87</v>
      </c>
      <c r="M101" s="33">
        <v>60</v>
      </c>
      <c r="N101" s="134">
        <v>61.5</v>
      </c>
      <c r="O101" s="134">
        <v>78</v>
      </c>
      <c r="P101" s="134">
        <v>66.5</v>
      </c>
      <c r="Q101" s="134">
        <v>80.5</v>
      </c>
      <c r="R101" s="134">
        <v>67.5</v>
      </c>
    </row>
    <row r="102" spans="1:18">
      <c r="A102" s="10">
        <v>89</v>
      </c>
      <c r="B102" s="24">
        <v>1911089</v>
      </c>
      <c r="C102" s="23" t="s">
        <v>137</v>
      </c>
      <c r="D102" s="32">
        <v>86</v>
      </c>
      <c r="E102" s="32">
        <v>86</v>
      </c>
      <c r="F102" s="32">
        <v>92</v>
      </c>
      <c r="G102" s="32">
        <v>86</v>
      </c>
      <c r="H102" s="32">
        <v>87</v>
      </c>
      <c r="I102" s="33">
        <v>80</v>
      </c>
      <c r="J102" s="33">
        <v>93</v>
      </c>
      <c r="K102" s="33">
        <v>87</v>
      </c>
      <c r="L102" s="33">
        <v>87</v>
      </c>
      <c r="M102" s="33">
        <v>80</v>
      </c>
      <c r="N102" s="134">
        <v>83</v>
      </c>
      <c r="O102" s="134">
        <v>89.5</v>
      </c>
      <c r="P102" s="134">
        <v>89.5</v>
      </c>
      <c r="Q102" s="134">
        <v>86.5</v>
      </c>
      <c r="R102" s="134">
        <v>83.5</v>
      </c>
    </row>
    <row r="103" spans="1:18">
      <c r="A103" s="10">
        <v>90</v>
      </c>
      <c r="B103" s="24">
        <v>1911090</v>
      </c>
      <c r="C103" s="23" t="s">
        <v>138</v>
      </c>
      <c r="D103" s="32">
        <v>86</v>
      </c>
      <c r="E103" s="32">
        <v>83</v>
      </c>
      <c r="F103" s="32">
        <v>87</v>
      </c>
      <c r="G103" s="32">
        <v>90</v>
      </c>
      <c r="H103" s="32">
        <v>85</v>
      </c>
      <c r="I103" s="33">
        <v>67</v>
      </c>
      <c r="J103" s="33">
        <v>93</v>
      </c>
      <c r="K103" s="33">
        <v>80</v>
      </c>
      <c r="L103" s="33">
        <v>87</v>
      </c>
      <c r="M103" s="33">
        <v>100</v>
      </c>
      <c r="N103" s="134">
        <v>76.5</v>
      </c>
      <c r="O103" s="134">
        <v>88</v>
      </c>
      <c r="P103" s="134">
        <v>83.5</v>
      </c>
      <c r="Q103" s="134">
        <v>88.5</v>
      </c>
      <c r="R103" s="134">
        <v>92.5</v>
      </c>
    </row>
    <row r="104" spans="1:18">
      <c r="A104" s="10">
        <v>91</v>
      </c>
      <c r="B104" s="24">
        <v>1911091</v>
      </c>
      <c r="C104" s="23" t="s">
        <v>139</v>
      </c>
      <c r="D104" s="32">
        <v>81</v>
      </c>
      <c r="E104" s="32">
        <v>80</v>
      </c>
      <c r="F104" s="32">
        <v>61</v>
      </c>
      <c r="G104" s="32">
        <v>78</v>
      </c>
      <c r="H104" s="32">
        <v>82</v>
      </c>
      <c r="I104" s="33">
        <v>67</v>
      </c>
      <c r="J104" s="33">
        <v>87</v>
      </c>
      <c r="K104" s="33">
        <v>47</v>
      </c>
      <c r="L104" s="33">
        <v>87</v>
      </c>
      <c r="M104" s="33">
        <v>40</v>
      </c>
      <c r="N104" s="134">
        <v>74</v>
      </c>
      <c r="O104" s="134">
        <v>83.5</v>
      </c>
      <c r="P104" s="134">
        <v>54</v>
      </c>
      <c r="Q104" s="134">
        <v>82.5</v>
      </c>
      <c r="R104" s="134">
        <v>61</v>
      </c>
    </row>
    <row r="105" spans="1:18">
      <c r="A105" s="10">
        <v>92</v>
      </c>
      <c r="B105" s="24">
        <v>1911092</v>
      </c>
      <c r="C105" s="23" t="s">
        <v>140</v>
      </c>
      <c r="D105" s="32">
        <v>82</v>
      </c>
      <c r="E105" s="32">
        <v>80</v>
      </c>
      <c r="F105" s="32">
        <v>87</v>
      </c>
      <c r="G105" s="32">
        <v>89</v>
      </c>
      <c r="H105" s="32">
        <v>81</v>
      </c>
      <c r="I105" s="33">
        <v>60</v>
      </c>
      <c r="J105" s="33">
        <v>87</v>
      </c>
      <c r="K105" s="33">
        <v>80</v>
      </c>
      <c r="L105" s="33">
        <v>67</v>
      </c>
      <c r="M105" s="33">
        <v>67</v>
      </c>
      <c r="N105" s="134">
        <v>71</v>
      </c>
      <c r="O105" s="134">
        <v>83.5</v>
      </c>
      <c r="P105" s="134">
        <v>83.5</v>
      </c>
      <c r="Q105" s="134">
        <v>78</v>
      </c>
      <c r="R105" s="134">
        <v>74</v>
      </c>
    </row>
    <row r="106" spans="1:18">
      <c r="A106" s="10">
        <v>93</v>
      </c>
      <c r="B106" s="24">
        <v>1911093</v>
      </c>
      <c r="C106" s="23" t="s">
        <v>141</v>
      </c>
      <c r="D106" s="32">
        <v>71</v>
      </c>
      <c r="E106" s="32">
        <v>75</v>
      </c>
      <c r="F106" s="32">
        <v>80</v>
      </c>
      <c r="G106" s="32">
        <v>82</v>
      </c>
      <c r="H106" s="32">
        <v>90</v>
      </c>
      <c r="I106" s="33">
        <v>67</v>
      </c>
      <c r="J106" s="33">
        <v>87</v>
      </c>
      <c r="K106" s="33">
        <v>67</v>
      </c>
      <c r="L106" s="33">
        <v>73</v>
      </c>
      <c r="M106" s="33">
        <v>67</v>
      </c>
      <c r="N106" s="134">
        <v>69</v>
      </c>
      <c r="O106" s="134">
        <v>81</v>
      </c>
      <c r="P106" s="134">
        <v>73.5</v>
      </c>
      <c r="Q106" s="134">
        <v>77.5</v>
      </c>
      <c r="R106" s="134">
        <v>78.5</v>
      </c>
    </row>
    <row r="107" spans="1:18">
      <c r="A107" s="10">
        <v>94</v>
      </c>
      <c r="B107" s="24">
        <v>1911094</v>
      </c>
      <c r="C107" s="23" t="s">
        <v>58</v>
      </c>
      <c r="D107" s="32">
        <v>79</v>
      </c>
      <c r="E107" s="32">
        <v>77</v>
      </c>
      <c r="F107" s="32">
        <v>88</v>
      </c>
      <c r="G107" s="32">
        <v>87</v>
      </c>
      <c r="H107" s="32">
        <v>88</v>
      </c>
      <c r="I107" s="33">
        <v>47</v>
      </c>
      <c r="J107" s="33">
        <v>87</v>
      </c>
      <c r="K107" s="33">
        <v>80</v>
      </c>
      <c r="L107" s="33">
        <v>80</v>
      </c>
      <c r="M107" s="33">
        <v>47</v>
      </c>
      <c r="N107" s="134">
        <v>63</v>
      </c>
      <c r="O107" s="134">
        <v>82</v>
      </c>
      <c r="P107" s="134">
        <v>84</v>
      </c>
      <c r="Q107" s="134">
        <v>83.5</v>
      </c>
      <c r="R107" s="134">
        <v>67.5</v>
      </c>
    </row>
    <row r="108" spans="1:18">
      <c r="A108" s="10">
        <v>95</v>
      </c>
      <c r="B108" s="24">
        <v>1911095</v>
      </c>
      <c r="C108" s="23" t="s">
        <v>142</v>
      </c>
      <c r="D108" s="32">
        <v>85</v>
      </c>
      <c r="E108" s="32">
        <v>83</v>
      </c>
      <c r="F108" s="32">
        <v>59</v>
      </c>
      <c r="G108" s="32">
        <v>89</v>
      </c>
      <c r="H108" s="32">
        <v>81</v>
      </c>
      <c r="I108" s="33">
        <v>80</v>
      </c>
      <c r="J108" s="33">
        <v>93</v>
      </c>
      <c r="K108" s="33">
        <v>80</v>
      </c>
      <c r="L108" s="33">
        <v>67</v>
      </c>
      <c r="M108" s="33">
        <v>73</v>
      </c>
      <c r="N108" s="134">
        <v>82.5</v>
      </c>
      <c r="O108" s="134">
        <v>88</v>
      </c>
      <c r="P108" s="134">
        <v>69.5</v>
      </c>
      <c r="Q108" s="134">
        <v>78</v>
      </c>
      <c r="R108" s="134">
        <v>77</v>
      </c>
    </row>
    <row r="109" spans="1:18">
      <c r="A109" s="10">
        <v>96</v>
      </c>
      <c r="B109" s="24">
        <v>1911096</v>
      </c>
      <c r="C109" s="23" t="s">
        <v>143</v>
      </c>
      <c r="D109" s="32">
        <v>88</v>
      </c>
      <c r="E109" s="32">
        <v>83</v>
      </c>
      <c r="F109" s="32">
        <v>92</v>
      </c>
      <c r="G109" s="32">
        <v>81</v>
      </c>
      <c r="H109" s="32">
        <v>94</v>
      </c>
      <c r="I109" s="33">
        <v>73</v>
      </c>
      <c r="J109" s="33">
        <v>87</v>
      </c>
      <c r="K109" s="33">
        <v>87</v>
      </c>
      <c r="L109" s="33">
        <v>87</v>
      </c>
      <c r="M109" s="33">
        <v>87</v>
      </c>
      <c r="N109" s="134">
        <v>80.5</v>
      </c>
      <c r="O109" s="134">
        <v>85</v>
      </c>
      <c r="P109" s="134">
        <v>89.5</v>
      </c>
      <c r="Q109" s="134">
        <v>84</v>
      </c>
      <c r="R109" s="134">
        <v>90.5</v>
      </c>
    </row>
    <row r="110" spans="1:18">
      <c r="A110" s="10">
        <v>97</v>
      </c>
      <c r="B110" s="24">
        <v>1911097</v>
      </c>
      <c r="C110" s="23" t="s">
        <v>144</v>
      </c>
      <c r="D110" s="32">
        <v>82</v>
      </c>
      <c r="E110" s="32">
        <v>73</v>
      </c>
      <c r="F110" s="32">
        <v>67</v>
      </c>
      <c r="G110" s="32">
        <v>76</v>
      </c>
      <c r="H110" s="32">
        <v>87</v>
      </c>
      <c r="I110" s="33">
        <v>67</v>
      </c>
      <c r="J110" s="33">
        <v>60</v>
      </c>
      <c r="K110" s="33">
        <v>73</v>
      </c>
      <c r="L110" s="33">
        <v>80</v>
      </c>
      <c r="M110" s="33">
        <v>60</v>
      </c>
      <c r="N110" s="134">
        <v>74.5</v>
      </c>
      <c r="O110" s="134">
        <v>66.5</v>
      </c>
      <c r="P110" s="134">
        <v>70</v>
      </c>
      <c r="Q110" s="134">
        <v>78</v>
      </c>
      <c r="R110" s="134">
        <v>73.5</v>
      </c>
    </row>
    <row r="111" spans="1:18">
      <c r="A111" s="10">
        <v>98</v>
      </c>
      <c r="B111" s="24">
        <v>1911098</v>
      </c>
      <c r="C111" s="23" t="s">
        <v>145</v>
      </c>
      <c r="D111" s="32">
        <v>77</v>
      </c>
      <c r="E111" s="32">
        <v>66</v>
      </c>
      <c r="F111" s="32">
        <v>63</v>
      </c>
      <c r="G111" s="32">
        <v>84</v>
      </c>
      <c r="H111" s="32">
        <v>79</v>
      </c>
      <c r="I111" s="33">
        <v>60</v>
      </c>
      <c r="J111" s="33">
        <v>87</v>
      </c>
      <c r="K111" s="33">
        <v>73</v>
      </c>
      <c r="L111" s="33">
        <v>80</v>
      </c>
      <c r="M111" s="33">
        <v>60</v>
      </c>
      <c r="N111" s="134">
        <v>68.5</v>
      </c>
      <c r="O111" s="134">
        <v>76.5</v>
      </c>
      <c r="P111" s="134">
        <v>68</v>
      </c>
      <c r="Q111" s="134">
        <v>82</v>
      </c>
      <c r="R111" s="134">
        <v>69.5</v>
      </c>
    </row>
    <row r="112" spans="1:18">
      <c r="A112" s="10">
        <v>99</v>
      </c>
      <c r="B112" s="24">
        <v>1911099</v>
      </c>
      <c r="C112" s="23" t="s">
        <v>146</v>
      </c>
      <c r="D112" s="32">
        <v>75</v>
      </c>
      <c r="E112" s="32">
        <v>61</v>
      </c>
      <c r="F112" s="32">
        <v>82</v>
      </c>
      <c r="G112" s="32">
        <v>68</v>
      </c>
      <c r="H112" s="32">
        <v>71</v>
      </c>
      <c r="I112" s="33">
        <v>80</v>
      </c>
      <c r="J112" s="33">
        <v>73</v>
      </c>
      <c r="K112" s="33">
        <v>33</v>
      </c>
      <c r="L112" s="33">
        <v>73</v>
      </c>
      <c r="M112" s="33">
        <v>20</v>
      </c>
      <c r="N112" s="134">
        <v>77.5</v>
      </c>
      <c r="O112" s="134">
        <v>67</v>
      </c>
      <c r="P112" s="134">
        <v>57.5</v>
      </c>
      <c r="Q112" s="134">
        <v>70.5</v>
      </c>
      <c r="R112" s="134">
        <v>45.5</v>
      </c>
    </row>
    <row r="113" spans="1:18">
      <c r="A113" s="10">
        <v>100</v>
      </c>
      <c r="B113" s="24">
        <v>1911100</v>
      </c>
      <c r="C113" s="23" t="s">
        <v>147</v>
      </c>
      <c r="D113" s="32">
        <v>81</v>
      </c>
      <c r="E113" s="32">
        <v>78</v>
      </c>
      <c r="F113" s="32">
        <v>87</v>
      </c>
      <c r="G113" s="32">
        <v>83</v>
      </c>
      <c r="H113" s="32">
        <v>81</v>
      </c>
      <c r="I113" s="33">
        <v>53</v>
      </c>
      <c r="J113" s="33">
        <v>73</v>
      </c>
      <c r="K113" s="33">
        <v>73</v>
      </c>
      <c r="L113" s="33">
        <v>67</v>
      </c>
      <c r="M113" s="33">
        <v>40</v>
      </c>
      <c r="N113" s="134">
        <v>67</v>
      </c>
      <c r="O113" s="134">
        <v>75.5</v>
      </c>
      <c r="P113" s="134">
        <v>80</v>
      </c>
      <c r="Q113" s="134">
        <v>75</v>
      </c>
      <c r="R113" s="134">
        <v>60.5</v>
      </c>
    </row>
    <row r="114" spans="1:18">
      <c r="A114" s="10">
        <v>101</v>
      </c>
      <c r="B114" s="24">
        <v>1911101</v>
      </c>
      <c r="C114" s="23" t="s">
        <v>148</v>
      </c>
      <c r="D114" s="32">
        <v>69</v>
      </c>
      <c r="E114" s="32">
        <v>60</v>
      </c>
      <c r="F114" s="32">
        <v>73</v>
      </c>
      <c r="G114" s="32">
        <v>73</v>
      </c>
      <c r="H114" s="32">
        <v>82</v>
      </c>
      <c r="I114" s="33">
        <v>53</v>
      </c>
      <c r="J114" s="33">
        <v>80</v>
      </c>
      <c r="K114" s="33">
        <v>67</v>
      </c>
      <c r="L114" s="33">
        <v>80</v>
      </c>
      <c r="M114" s="33">
        <v>73</v>
      </c>
      <c r="N114" s="134">
        <v>61</v>
      </c>
      <c r="O114" s="134">
        <v>70</v>
      </c>
      <c r="P114" s="134">
        <v>70</v>
      </c>
      <c r="Q114" s="134">
        <v>76.5</v>
      </c>
      <c r="R114" s="134">
        <v>77.5</v>
      </c>
    </row>
    <row r="115" spans="1:18">
      <c r="A115" s="10">
        <v>102</v>
      </c>
      <c r="B115" s="24">
        <v>1911102</v>
      </c>
      <c r="C115" s="23" t="s">
        <v>149</v>
      </c>
      <c r="D115" s="32">
        <v>84</v>
      </c>
      <c r="E115" s="32">
        <v>75</v>
      </c>
      <c r="F115" s="32">
        <v>63</v>
      </c>
      <c r="G115" s="32">
        <v>85</v>
      </c>
      <c r="H115" s="32">
        <v>82</v>
      </c>
      <c r="I115" s="33">
        <v>67</v>
      </c>
      <c r="J115" s="33">
        <v>80</v>
      </c>
      <c r="K115" s="33">
        <v>53</v>
      </c>
      <c r="L115" s="33">
        <v>80</v>
      </c>
      <c r="M115" s="33">
        <v>93</v>
      </c>
      <c r="N115" s="134">
        <v>75.5</v>
      </c>
      <c r="O115" s="134">
        <v>77.5</v>
      </c>
      <c r="P115" s="134">
        <v>58</v>
      </c>
      <c r="Q115" s="134">
        <v>82.5</v>
      </c>
      <c r="R115" s="134">
        <v>87.5</v>
      </c>
    </row>
    <row r="116" spans="1:18">
      <c r="A116" s="10">
        <v>103</v>
      </c>
      <c r="B116" s="24">
        <v>1911103</v>
      </c>
      <c r="C116" s="23" t="s">
        <v>72</v>
      </c>
      <c r="D116" s="32">
        <v>81</v>
      </c>
      <c r="E116" s="32">
        <v>79</v>
      </c>
      <c r="F116" s="32">
        <v>86</v>
      </c>
      <c r="G116" s="32">
        <v>84</v>
      </c>
      <c r="H116" s="32">
        <v>85</v>
      </c>
      <c r="I116" s="33">
        <v>80</v>
      </c>
      <c r="J116" s="33">
        <v>87</v>
      </c>
      <c r="K116" s="33">
        <v>87</v>
      </c>
      <c r="L116" s="33">
        <v>93</v>
      </c>
      <c r="M116" s="33">
        <v>73</v>
      </c>
      <c r="N116" s="134">
        <v>80.5</v>
      </c>
      <c r="O116" s="134">
        <v>83</v>
      </c>
      <c r="P116" s="134">
        <v>86.5</v>
      </c>
      <c r="Q116" s="134">
        <v>88.5</v>
      </c>
      <c r="R116" s="134">
        <v>79</v>
      </c>
    </row>
    <row r="117" spans="1:18">
      <c r="A117" s="10">
        <v>104</v>
      </c>
      <c r="B117" s="24">
        <v>1911104</v>
      </c>
      <c r="C117" s="23" t="s">
        <v>59</v>
      </c>
      <c r="D117" s="32">
        <v>74</v>
      </c>
      <c r="E117" s="32">
        <v>68</v>
      </c>
      <c r="F117" s="32">
        <v>77</v>
      </c>
      <c r="G117" s="32">
        <v>74</v>
      </c>
      <c r="H117" s="32">
        <v>85</v>
      </c>
      <c r="I117" s="33">
        <v>47</v>
      </c>
      <c r="J117" s="33">
        <v>87</v>
      </c>
      <c r="K117" s="33">
        <v>60</v>
      </c>
      <c r="L117" s="33">
        <v>80</v>
      </c>
      <c r="M117" s="33">
        <v>80</v>
      </c>
      <c r="N117" s="134">
        <v>60.5</v>
      </c>
      <c r="O117" s="134">
        <v>77.5</v>
      </c>
      <c r="P117" s="134">
        <v>68.5</v>
      </c>
      <c r="Q117" s="134">
        <v>77</v>
      </c>
      <c r="R117" s="134">
        <v>82.5</v>
      </c>
    </row>
    <row r="118" spans="1:18">
      <c r="A118" s="10">
        <v>105</v>
      </c>
      <c r="B118" s="24">
        <v>1911105</v>
      </c>
      <c r="C118" s="23" t="s">
        <v>60</v>
      </c>
      <c r="D118" s="32">
        <v>83</v>
      </c>
      <c r="E118" s="32">
        <v>75</v>
      </c>
      <c r="F118" s="32">
        <v>74</v>
      </c>
      <c r="G118" s="32">
        <v>84</v>
      </c>
      <c r="H118" s="32">
        <v>88</v>
      </c>
      <c r="I118" s="33">
        <v>60</v>
      </c>
      <c r="J118" s="33">
        <v>73</v>
      </c>
      <c r="K118" s="33">
        <v>87</v>
      </c>
      <c r="L118" s="33">
        <v>73</v>
      </c>
      <c r="M118" s="33">
        <v>60</v>
      </c>
      <c r="N118" s="134">
        <v>71.5</v>
      </c>
      <c r="O118" s="134">
        <v>74</v>
      </c>
      <c r="P118" s="134">
        <v>80.5</v>
      </c>
      <c r="Q118" s="134">
        <v>78.5</v>
      </c>
      <c r="R118" s="134">
        <v>74</v>
      </c>
    </row>
    <row r="119" spans="1:18">
      <c r="A119" s="10">
        <v>106</v>
      </c>
      <c r="B119" s="24">
        <v>1911106</v>
      </c>
      <c r="C119" s="23" t="s">
        <v>150</v>
      </c>
      <c r="D119" s="32">
        <v>86</v>
      </c>
      <c r="E119" s="32">
        <v>86</v>
      </c>
      <c r="F119" s="32">
        <v>92</v>
      </c>
      <c r="G119" s="32">
        <v>92</v>
      </c>
      <c r="H119" s="32">
        <v>89</v>
      </c>
      <c r="I119" s="33">
        <v>93</v>
      </c>
      <c r="J119" s="33">
        <v>87</v>
      </c>
      <c r="K119" s="33">
        <v>87</v>
      </c>
      <c r="L119" s="33">
        <v>80</v>
      </c>
      <c r="M119" s="33">
        <v>87</v>
      </c>
      <c r="N119" s="134">
        <v>89.5</v>
      </c>
      <c r="O119" s="134">
        <v>86.5</v>
      </c>
      <c r="P119" s="134">
        <v>89.5</v>
      </c>
      <c r="Q119" s="134">
        <v>86</v>
      </c>
      <c r="R119" s="134">
        <v>88</v>
      </c>
    </row>
    <row r="120" spans="1:18">
      <c r="A120" s="10">
        <v>107</v>
      </c>
      <c r="B120" s="24">
        <v>1911107</v>
      </c>
      <c r="C120" s="23" t="s">
        <v>151</v>
      </c>
      <c r="D120" s="32">
        <v>80</v>
      </c>
      <c r="E120" s="32">
        <v>78</v>
      </c>
      <c r="F120" s="32">
        <v>68</v>
      </c>
      <c r="G120" s="32">
        <v>78</v>
      </c>
      <c r="H120" s="32">
        <v>87</v>
      </c>
      <c r="I120" s="33">
        <v>73</v>
      </c>
      <c r="J120" s="33">
        <v>80</v>
      </c>
      <c r="K120" s="33">
        <v>87</v>
      </c>
      <c r="L120" s="33">
        <v>87</v>
      </c>
      <c r="M120" s="33">
        <v>87</v>
      </c>
      <c r="N120" s="134">
        <v>76.5</v>
      </c>
      <c r="O120" s="134">
        <v>79</v>
      </c>
      <c r="P120" s="134">
        <v>77.5</v>
      </c>
      <c r="Q120" s="134">
        <v>82.5</v>
      </c>
      <c r="R120" s="134">
        <v>87</v>
      </c>
    </row>
    <row r="121" spans="1:18">
      <c r="A121" s="10">
        <v>108</v>
      </c>
      <c r="B121" s="24">
        <v>1911108</v>
      </c>
      <c r="C121" s="23" t="s">
        <v>152</v>
      </c>
      <c r="D121" s="32">
        <v>74</v>
      </c>
      <c r="E121" s="32">
        <v>78</v>
      </c>
      <c r="F121" s="32">
        <v>60</v>
      </c>
      <c r="G121" s="32">
        <v>82</v>
      </c>
      <c r="H121" s="32">
        <v>87</v>
      </c>
      <c r="I121" s="33">
        <v>73</v>
      </c>
      <c r="J121" s="33">
        <v>80</v>
      </c>
      <c r="K121" s="33">
        <v>53</v>
      </c>
      <c r="L121" s="33">
        <v>73</v>
      </c>
      <c r="M121" s="33">
        <v>47</v>
      </c>
      <c r="N121" s="134">
        <v>73.5</v>
      </c>
      <c r="O121" s="134">
        <v>79</v>
      </c>
      <c r="P121" s="134">
        <v>56.5</v>
      </c>
      <c r="Q121" s="134">
        <v>77.5</v>
      </c>
      <c r="R121" s="134">
        <v>67</v>
      </c>
    </row>
    <row r="122" spans="1:18">
      <c r="A122" s="10">
        <v>109</v>
      </c>
      <c r="B122" s="24">
        <v>1911109</v>
      </c>
      <c r="C122" s="23" t="s">
        <v>153</v>
      </c>
      <c r="D122" s="32">
        <v>65</v>
      </c>
      <c r="E122" s="32">
        <v>53</v>
      </c>
      <c r="F122" s="32">
        <v>75</v>
      </c>
      <c r="G122" s="32">
        <v>54</v>
      </c>
      <c r="H122" s="32">
        <v>74</v>
      </c>
      <c r="I122" s="33">
        <v>40</v>
      </c>
      <c r="J122" s="33">
        <v>73</v>
      </c>
      <c r="K122" s="33">
        <v>67</v>
      </c>
      <c r="L122" s="33">
        <v>53</v>
      </c>
      <c r="M122" s="33">
        <v>53</v>
      </c>
      <c r="N122" s="134">
        <v>52.5</v>
      </c>
      <c r="O122" s="134">
        <v>63</v>
      </c>
      <c r="P122" s="134">
        <v>71</v>
      </c>
      <c r="Q122" s="134">
        <v>53.5</v>
      </c>
      <c r="R122" s="134">
        <v>63.5</v>
      </c>
    </row>
    <row r="123" spans="1:18">
      <c r="A123" s="10">
        <v>110</v>
      </c>
      <c r="B123" s="24">
        <v>1911110</v>
      </c>
      <c r="C123" s="23" t="s">
        <v>154</v>
      </c>
      <c r="D123" s="32">
        <v>83</v>
      </c>
      <c r="E123" s="32">
        <v>76</v>
      </c>
      <c r="F123" s="32">
        <v>85</v>
      </c>
      <c r="G123" s="32">
        <v>92</v>
      </c>
      <c r="H123" s="32">
        <v>88</v>
      </c>
      <c r="I123" s="33">
        <v>80</v>
      </c>
      <c r="J123" s="33">
        <v>93</v>
      </c>
      <c r="K123" s="33">
        <v>87</v>
      </c>
      <c r="L123" s="33">
        <v>93</v>
      </c>
      <c r="M123" s="33">
        <v>67</v>
      </c>
      <c r="N123" s="134">
        <v>81.5</v>
      </c>
      <c r="O123" s="134">
        <v>84.5</v>
      </c>
      <c r="P123" s="134">
        <v>86</v>
      </c>
      <c r="Q123" s="134">
        <v>92.5</v>
      </c>
      <c r="R123" s="134">
        <v>77.5</v>
      </c>
    </row>
    <row r="124" spans="1:18">
      <c r="A124" s="10">
        <v>111</v>
      </c>
      <c r="B124" s="24">
        <v>1911111</v>
      </c>
      <c r="C124" s="23" t="s">
        <v>73</v>
      </c>
      <c r="D124" s="32">
        <v>76</v>
      </c>
      <c r="E124" s="32">
        <v>76</v>
      </c>
      <c r="F124" s="32">
        <v>88</v>
      </c>
      <c r="G124" s="32">
        <v>85</v>
      </c>
      <c r="H124" s="32">
        <v>86</v>
      </c>
      <c r="I124" s="33">
        <v>60</v>
      </c>
      <c r="J124" s="33">
        <v>80</v>
      </c>
      <c r="K124" s="33">
        <v>80</v>
      </c>
      <c r="L124" s="33">
        <v>80</v>
      </c>
      <c r="M124" s="33">
        <v>73</v>
      </c>
      <c r="N124" s="134">
        <v>68</v>
      </c>
      <c r="O124" s="134">
        <v>78</v>
      </c>
      <c r="P124" s="134">
        <v>84</v>
      </c>
      <c r="Q124" s="134">
        <v>82.5</v>
      </c>
      <c r="R124" s="134">
        <v>79.5</v>
      </c>
    </row>
    <row r="125" spans="1:18">
      <c r="A125" s="10">
        <v>112</v>
      </c>
      <c r="B125" s="24">
        <v>1911112</v>
      </c>
      <c r="C125" s="23" t="s">
        <v>155</v>
      </c>
      <c r="D125" s="32">
        <v>82</v>
      </c>
      <c r="E125" s="32">
        <v>86</v>
      </c>
      <c r="F125" s="32">
        <v>69</v>
      </c>
      <c r="G125" s="32">
        <v>84</v>
      </c>
      <c r="H125" s="32">
        <v>81</v>
      </c>
      <c r="I125" s="33">
        <v>67</v>
      </c>
      <c r="J125" s="33">
        <v>87</v>
      </c>
      <c r="K125" s="33">
        <v>53</v>
      </c>
      <c r="L125" s="33">
        <v>80</v>
      </c>
      <c r="M125" s="33">
        <v>67</v>
      </c>
      <c r="N125" s="134">
        <v>74.5</v>
      </c>
      <c r="O125" s="134">
        <v>86.5</v>
      </c>
      <c r="P125" s="134">
        <v>61</v>
      </c>
      <c r="Q125" s="134">
        <v>82</v>
      </c>
      <c r="R125" s="134">
        <v>74</v>
      </c>
    </row>
    <row r="126" spans="1:18">
      <c r="A126" s="10">
        <v>113</v>
      </c>
      <c r="B126" s="24">
        <v>1911113</v>
      </c>
      <c r="C126" s="23" t="s">
        <v>156</v>
      </c>
      <c r="D126" s="32">
        <v>73</v>
      </c>
      <c r="E126" s="32">
        <v>51</v>
      </c>
      <c r="F126" s="32">
        <v>63</v>
      </c>
      <c r="G126" s="32">
        <v>63</v>
      </c>
      <c r="H126" s="32">
        <v>70</v>
      </c>
      <c r="I126" s="33">
        <v>33</v>
      </c>
      <c r="J126" s="33">
        <v>53</v>
      </c>
      <c r="K126" s="33">
        <v>27</v>
      </c>
      <c r="L126" s="33">
        <v>53</v>
      </c>
      <c r="M126" s="33">
        <v>33</v>
      </c>
      <c r="N126" s="134">
        <v>53</v>
      </c>
      <c r="O126" s="134">
        <v>52</v>
      </c>
      <c r="P126" s="134">
        <v>45</v>
      </c>
      <c r="Q126" s="134">
        <v>58</v>
      </c>
      <c r="R126" s="134">
        <v>51.5</v>
      </c>
    </row>
    <row r="127" spans="1:18">
      <c r="A127" s="10">
        <v>114</v>
      </c>
      <c r="B127" s="24">
        <v>1911114</v>
      </c>
      <c r="C127" s="23" t="s">
        <v>157</v>
      </c>
      <c r="D127" s="32">
        <v>84</v>
      </c>
      <c r="E127" s="32">
        <v>71</v>
      </c>
      <c r="F127" s="32">
        <v>85</v>
      </c>
      <c r="G127" s="32">
        <v>72</v>
      </c>
      <c r="H127" s="32">
        <v>87</v>
      </c>
      <c r="I127" s="33">
        <v>53</v>
      </c>
      <c r="J127" s="33">
        <v>73</v>
      </c>
      <c r="K127" s="33">
        <v>73</v>
      </c>
      <c r="L127" s="33">
        <v>60</v>
      </c>
      <c r="M127" s="33">
        <v>60</v>
      </c>
      <c r="N127" s="134">
        <v>68.5</v>
      </c>
      <c r="O127" s="134">
        <v>72</v>
      </c>
      <c r="P127" s="134">
        <v>79</v>
      </c>
      <c r="Q127" s="134">
        <v>66</v>
      </c>
      <c r="R127" s="134">
        <v>73.5</v>
      </c>
    </row>
    <row r="128" spans="1:18">
      <c r="A128" s="10">
        <v>115</v>
      </c>
      <c r="B128" s="24">
        <v>1911115</v>
      </c>
      <c r="C128" s="23" t="s">
        <v>74</v>
      </c>
      <c r="D128" s="32">
        <v>85</v>
      </c>
      <c r="E128" s="32">
        <v>78</v>
      </c>
      <c r="F128" s="32">
        <v>81</v>
      </c>
      <c r="G128" s="32">
        <v>85</v>
      </c>
      <c r="H128" s="32">
        <v>86</v>
      </c>
      <c r="I128" s="33">
        <v>67</v>
      </c>
      <c r="J128" s="33">
        <v>80</v>
      </c>
      <c r="K128" s="33">
        <v>80</v>
      </c>
      <c r="L128" s="33">
        <v>93</v>
      </c>
      <c r="M128" s="33">
        <v>60</v>
      </c>
      <c r="N128" s="134">
        <v>76</v>
      </c>
      <c r="O128" s="134">
        <v>79</v>
      </c>
      <c r="P128" s="134">
        <v>80.5</v>
      </c>
      <c r="Q128" s="134">
        <v>89</v>
      </c>
      <c r="R128" s="134">
        <v>73</v>
      </c>
    </row>
    <row r="129" spans="1:19">
      <c r="A129" s="10">
        <v>116</v>
      </c>
      <c r="B129" s="24">
        <v>1911116</v>
      </c>
      <c r="C129" s="23" t="s">
        <v>158</v>
      </c>
      <c r="D129" s="32">
        <v>65</v>
      </c>
      <c r="E129" s="32">
        <v>79</v>
      </c>
      <c r="F129" s="32">
        <v>56</v>
      </c>
      <c r="G129" s="32">
        <v>85</v>
      </c>
      <c r="H129" s="32">
        <v>82</v>
      </c>
      <c r="I129" s="33">
        <v>73</v>
      </c>
      <c r="J129" s="33">
        <v>87</v>
      </c>
      <c r="K129" s="33">
        <v>87</v>
      </c>
      <c r="L129" s="33">
        <v>87</v>
      </c>
      <c r="M129" s="33">
        <v>47</v>
      </c>
      <c r="N129" s="134">
        <v>69</v>
      </c>
      <c r="O129" s="134">
        <v>83</v>
      </c>
      <c r="P129" s="134">
        <v>71.5</v>
      </c>
      <c r="Q129" s="134">
        <v>86</v>
      </c>
      <c r="R129" s="134">
        <v>64.5</v>
      </c>
    </row>
    <row r="130" spans="1:19">
      <c r="A130" s="10">
        <v>117</v>
      </c>
      <c r="B130" s="24">
        <v>1911117</v>
      </c>
      <c r="C130" s="23" t="s">
        <v>159</v>
      </c>
      <c r="D130" s="32">
        <v>78</v>
      </c>
      <c r="E130" s="32">
        <v>80</v>
      </c>
      <c r="F130" s="32">
        <v>75</v>
      </c>
      <c r="G130" s="32">
        <v>70</v>
      </c>
      <c r="H130" s="32">
        <v>81</v>
      </c>
      <c r="I130" s="33">
        <v>67</v>
      </c>
      <c r="J130" s="33">
        <v>73</v>
      </c>
      <c r="K130" s="33">
        <v>73</v>
      </c>
      <c r="L130" s="33">
        <v>80</v>
      </c>
      <c r="M130" s="33">
        <v>60</v>
      </c>
      <c r="N130" s="134">
        <v>72.5</v>
      </c>
      <c r="O130" s="134">
        <v>76.5</v>
      </c>
      <c r="P130" s="134">
        <v>74</v>
      </c>
      <c r="Q130" s="134">
        <v>75</v>
      </c>
      <c r="R130" s="134">
        <v>70.5</v>
      </c>
    </row>
    <row r="131" spans="1:19">
      <c r="A131" s="10">
        <v>118</v>
      </c>
      <c r="B131" s="24">
        <v>1911118</v>
      </c>
      <c r="C131" s="25" t="s">
        <v>160</v>
      </c>
      <c r="D131" s="32">
        <v>74</v>
      </c>
      <c r="E131" s="32">
        <v>67</v>
      </c>
      <c r="F131" s="32">
        <v>50</v>
      </c>
      <c r="G131" s="32">
        <v>83</v>
      </c>
      <c r="H131" s="32">
        <v>84</v>
      </c>
      <c r="I131" s="33">
        <v>53</v>
      </c>
      <c r="J131" s="33">
        <v>67</v>
      </c>
      <c r="K131" s="33">
        <v>60</v>
      </c>
      <c r="L131" s="33">
        <v>73</v>
      </c>
      <c r="M131" s="33">
        <v>53</v>
      </c>
      <c r="N131" s="134">
        <v>63.5</v>
      </c>
      <c r="O131" s="134">
        <v>67</v>
      </c>
      <c r="P131" s="134">
        <v>55</v>
      </c>
      <c r="Q131" s="134">
        <v>78</v>
      </c>
      <c r="R131" s="134">
        <v>68.5</v>
      </c>
    </row>
    <row r="132" spans="1:19">
      <c r="A132" s="10">
        <v>119</v>
      </c>
      <c r="B132" s="24">
        <v>1911119</v>
      </c>
      <c r="C132" s="23" t="s">
        <v>161</v>
      </c>
      <c r="D132" s="32">
        <v>74</v>
      </c>
      <c r="E132" s="32">
        <v>82</v>
      </c>
      <c r="F132" s="32">
        <v>79</v>
      </c>
      <c r="G132" s="32">
        <v>84</v>
      </c>
      <c r="H132" s="32">
        <v>85</v>
      </c>
      <c r="I132" s="33">
        <v>53</v>
      </c>
      <c r="J132" s="33">
        <v>67</v>
      </c>
      <c r="K132" s="33">
        <v>47</v>
      </c>
      <c r="L132" s="33">
        <v>67</v>
      </c>
      <c r="M132" s="33">
        <v>47</v>
      </c>
      <c r="N132" s="134">
        <v>63.5</v>
      </c>
      <c r="O132" s="134">
        <v>74.5</v>
      </c>
      <c r="P132" s="134">
        <v>63</v>
      </c>
      <c r="Q132" s="134">
        <v>75.5</v>
      </c>
      <c r="R132" s="134">
        <v>66</v>
      </c>
    </row>
    <row r="133" spans="1:19">
      <c r="A133" s="10">
        <v>120</v>
      </c>
      <c r="B133" s="24">
        <v>1911120</v>
      </c>
      <c r="C133" s="23" t="s">
        <v>162</v>
      </c>
      <c r="D133" s="128">
        <v>92</v>
      </c>
      <c r="E133" s="129">
        <v>92</v>
      </c>
      <c r="F133" s="129">
        <v>99</v>
      </c>
      <c r="G133" s="129">
        <v>72</v>
      </c>
      <c r="H133" s="129">
        <v>87</v>
      </c>
      <c r="I133" s="130">
        <v>60</v>
      </c>
      <c r="J133" s="130">
        <v>80</v>
      </c>
      <c r="K133" s="130">
        <v>87</v>
      </c>
      <c r="L133" s="130">
        <v>60</v>
      </c>
      <c r="M133" s="130">
        <v>67</v>
      </c>
      <c r="N133" s="135">
        <v>76</v>
      </c>
      <c r="O133" s="135">
        <v>86</v>
      </c>
      <c r="P133" s="135">
        <v>93</v>
      </c>
      <c r="Q133" s="135">
        <v>66</v>
      </c>
      <c r="R133" s="135">
        <v>77</v>
      </c>
    </row>
    <row r="134" spans="1:19">
      <c r="A134" s="21"/>
      <c r="B134" s="28"/>
      <c r="C134" s="29"/>
      <c r="D134" s="30"/>
      <c r="E134" s="30"/>
      <c r="F134" s="30"/>
      <c r="G134" s="30"/>
      <c r="H134" s="30"/>
      <c r="I134" s="517" t="s">
        <v>188</v>
      </c>
      <c r="J134" s="518"/>
      <c r="K134" s="518"/>
      <c r="L134" s="518"/>
      <c r="M134" s="519"/>
      <c r="N134" s="125">
        <v>73</v>
      </c>
      <c r="O134" s="125">
        <v>78</v>
      </c>
      <c r="P134" s="125">
        <v>74</v>
      </c>
      <c r="Q134" s="125">
        <v>78</v>
      </c>
      <c r="R134" s="125">
        <v>71</v>
      </c>
    </row>
    <row r="135" spans="1:19" ht="15.5">
      <c r="A135" s="21"/>
      <c r="B135" s="28"/>
      <c r="C135" s="82"/>
      <c r="D135" s="82"/>
      <c r="E135" s="82"/>
      <c r="F135" s="82"/>
      <c r="G135" s="82"/>
      <c r="H135" s="82"/>
      <c r="I135" s="514" t="s">
        <v>4</v>
      </c>
      <c r="J135" s="515"/>
      <c r="K135" s="515"/>
      <c r="L135" s="515"/>
      <c r="M135" s="516"/>
      <c r="N135" s="132">
        <v>65</v>
      </c>
      <c r="O135" s="132">
        <v>65</v>
      </c>
      <c r="P135" s="126">
        <v>65</v>
      </c>
      <c r="Q135" s="126">
        <v>65</v>
      </c>
      <c r="R135" s="126">
        <v>65</v>
      </c>
    </row>
    <row r="136" spans="1:19" ht="15.5">
      <c r="A136" s="21"/>
      <c r="B136" s="28"/>
      <c r="C136" s="82"/>
      <c r="D136" s="30"/>
      <c r="E136" s="30"/>
      <c r="F136" s="30"/>
      <c r="G136" s="30"/>
      <c r="H136" s="30"/>
      <c r="I136" s="514" t="s">
        <v>28</v>
      </c>
      <c r="J136" s="515"/>
      <c r="K136" s="515"/>
      <c r="L136" s="515"/>
      <c r="M136" s="516"/>
      <c r="N136" s="132">
        <v>85</v>
      </c>
      <c r="O136" s="132">
        <v>85</v>
      </c>
      <c r="P136" s="133">
        <v>85</v>
      </c>
      <c r="Q136" s="133">
        <v>85</v>
      </c>
      <c r="R136" s="133">
        <v>85</v>
      </c>
    </row>
    <row r="137" spans="1:19" ht="15" customHeight="1">
      <c r="A137" s="21"/>
      <c r="B137" s="28"/>
      <c r="C137" s="82"/>
      <c r="D137" s="84"/>
      <c r="E137" s="84"/>
      <c r="F137" s="84"/>
      <c r="G137" s="84"/>
      <c r="H137" s="84"/>
      <c r="I137" s="514" t="s">
        <v>189</v>
      </c>
      <c r="J137" s="515"/>
      <c r="K137" s="515"/>
      <c r="L137" s="515"/>
      <c r="M137" s="516"/>
      <c r="N137" s="127">
        <f>COUNTIF(N14:N133,"&gt;="&amp;N135)</f>
        <v>99</v>
      </c>
      <c r="O137" s="127">
        <f t="shared" ref="O137:R137" si="0">COUNTIF(O14:O133,"&gt;="&amp;O135)</f>
        <v>115</v>
      </c>
      <c r="P137" s="127">
        <f t="shared" si="0"/>
        <v>100</v>
      </c>
      <c r="Q137" s="127">
        <f t="shared" si="0"/>
        <v>112</v>
      </c>
      <c r="R137" s="127">
        <f t="shared" si="0"/>
        <v>83</v>
      </c>
    </row>
    <row r="138" spans="1:19" ht="15">
      <c r="A138" s="21"/>
      <c r="B138" s="28"/>
      <c r="C138" s="82"/>
      <c r="D138" s="30"/>
      <c r="E138" s="30"/>
      <c r="F138" s="30"/>
      <c r="G138" s="30"/>
      <c r="H138" s="30"/>
      <c r="I138" s="514" t="s">
        <v>190</v>
      </c>
      <c r="J138" s="515"/>
      <c r="K138" s="515"/>
      <c r="L138" s="515"/>
      <c r="M138" s="516"/>
      <c r="N138" s="127">
        <f>N137/T12*100</f>
        <v>82.5</v>
      </c>
      <c r="O138" s="127">
        <f>O137/T12*100</f>
        <v>95.833333333333343</v>
      </c>
      <c r="P138" s="127">
        <f>P137/T12*100</f>
        <v>83.333333333333343</v>
      </c>
      <c r="Q138" s="127">
        <f>Q137/T12*100</f>
        <v>93.333333333333329</v>
      </c>
      <c r="R138" s="127">
        <f>R137/T12*100</f>
        <v>69.166666666666671</v>
      </c>
    </row>
    <row r="139" spans="1:19" ht="15">
      <c r="C139" s="82"/>
      <c r="D139" s="84"/>
      <c r="E139" s="84"/>
      <c r="F139" s="84"/>
      <c r="G139" s="84"/>
      <c r="H139" s="84"/>
      <c r="I139" s="514"/>
      <c r="J139" s="515"/>
      <c r="K139" s="515"/>
      <c r="L139" s="515"/>
      <c r="M139" s="516"/>
      <c r="N139" s="127"/>
      <c r="O139" s="127"/>
      <c r="P139" s="131"/>
      <c r="Q139" s="131"/>
      <c r="R139" s="131"/>
    </row>
    <row r="143" spans="1:19" ht="15.5">
      <c r="D143" s="88"/>
      <c r="E143" s="3" t="s">
        <v>26</v>
      </c>
      <c r="F143" s="3" t="s">
        <v>12</v>
      </c>
      <c r="G143" s="3" t="s">
        <v>13</v>
      </c>
      <c r="H143" s="3" t="s">
        <v>14</v>
      </c>
      <c r="I143" s="78" t="s">
        <v>15</v>
      </c>
      <c r="J143" s="3" t="s">
        <v>16</v>
      </c>
      <c r="K143" s="89" t="s">
        <v>17</v>
      </c>
      <c r="L143" s="3" t="s">
        <v>18</v>
      </c>
      <c r="M143" s="3" t="s">
        <v>19</v>
      </c>
      <c r="N143" s="3" t="s">
        <v>20</v>
      </c>
      <c r="O143" s="3" t="s">
        <v>21</v>
      </c>
      <c r="P143" s="3" t="s">
        <v>22</v>
      </c>
      <c r="Q143" s="3" t="s">
        <v>23</v>
      </c>
      <c r="R143" s="3" t="s">
        <v>24</v>
      </c>
      <c r="S143" s="3" t="s">
        <v>25</v>
      </c>
    </row>
    <row r="144" spans="1:19" ht="15.5">
      <c r="D144" s="88"/>
      <c r="E144" s="3" t="s">
        <v>5</v>
      </c>
      <c r="F144" s="2"/>
      <c r="G144" s="2"/>
      <c r="H144" s="2"/>
      <c r="I144" s="79"/>
      <c r="J144" s="2"/>
      <c r="K144" s="90"/>
      <c r="L144" s="2"/>
      <c r="M144" s="2"/>
      <c r="N144" s="2"/>
      <c r="O144" s="2"/>
      <c r="P144" s="2"/>
      <c r="Q144" s="2"/>
      <c r="R144" s="2"/>
      <c r="S144" s="2"/>
    </row>
    <row r="145" spans="3:19" ht="15.5">
      <c r="D145" s="88"/>
      <c r="E145" s="3" t="s">
        <v>6</v>
      </c>
      <c r="F145" s="2"/>
      <c r="G145" s="2"/>
      <c r="H145" s="2"/>
      <c r="I145" s="79"/>
      <c r="J145" s="2"/>
      <c r="K145" s="90"/>
      <c r="L145" s="2"/>
      <c r="M145" s="2"/>
      <c r="N145" s="2"/>
      <c r="O145" s="2"/>
      <c r="P145" s="2"/>
      <c r="Q145" s="2"/>
      <c r="R145" s="2"/>
      <c r="S145" s="2"/>
    </row>
    <row r="146" spans="3:19" ht="15.5">
      <c r="D146" s="88"/>
      <c r="E146" s="3" t="s">
        <v>7</v>
      </c>
      <c r="F146" s="2"/>
      <c r="G146" s="2"/>
      <c r="H146" s="2"/>
      <c r="I146" s="79"/>
      <c r="J146" s="2"/>
      <c r="K146" s="90"/>
      <c r="L146" s="2"/>
      <c r="M146" s="2"/>
      <c r="N146" s="2"/>
      <c r="O146" s="2"/>
      <c r="P146" s="2"/>
      <c r="Q146" s="2"/>
      <c r="R146" s="2"/>
      <c r="S146" s="2"/>
    </row>
    <row r="147" spans="3:19" ht="15.5">
      <c r="D147" s="88"/>
      <c r="E147" s="3" t="s">
        <v>8</v>
      </c>
      <c r="F147" s="2"/>
      <c r="G147" s="2"/>
      <c r="H147" s="2"/>
      <c r="I147" s="79"/>
      <c r="J147" s="2"/>
      <c r="K147" s="90"/>
      <c r="L147" s="2"/>
      <c r="M147" s="2"/>
      <c r="N147" s="2"/>
      <c r="O147" s="2"/>
      <c r="P147" s="2"/>
      <c r="Q147" s="2"/>
      <c r="R147" s="2"/>
      <c r="S147" s="2"/>
    </row>
    <row r="148" spans="3:19" ht="15.5">
      <c r="D148" s="88"/>
      <c r="E148" s="77" t="s">
        <v>9</v>
      </c>
      <c r="F148" s="2"/>
      <c r="G148" s="2"/>
      <c r="H148" s="2"/>
      <c r="I148" s="79"/>
      <c r="J148" s="2"/>
      <c r="K148" s="90"/>
      <c r="L148" s="2"/>
      <c r="M148" s="2"/>
      <c r="N148" s="2"/>
      <c r="O148" s="2"/>
      <c r="P148" s="2"/>
      <c r="Q148" s="2"/>
      <c r="R148" s="2"/>
      <c r="S148" s="2"/>
    </row>
    <row r="149" spans="3:19">
      <c r="C149" s="91"/>
      <c r="D149" s="492" t="s">
        <v>172</v>
      </c>
      <c r="E149" s="493"/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5</v>
      </c>
      <c r="P149" s="1">
        <v>0</v>
      </c>
      <c r="Q149" s="1">
        <v>0</v>
      </c>
      <c r="R149" s="1">
        <v>0</v>
      </c>
      <c r="S149" s="1">
        <v>0</v>
      </c>
    </row>
    <row r="150" spans="3:19">
      <c r="C150" s="91"/>
      <c r="D150" s="490" t="s">
        <v>173</v>
      </c>
      <c r="E150" s="490"/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5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</row>
    <row r="151" spans="3:19">
      <c r="C151" s="91"/>
      <c r="D151" s="490" t="s">
        <v>174</v>
      </c>
      <c r="E151" s="490"/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</row>
    <row r="152" spans="3:19">
      <c r="C152" s="490" t="s">
        <v>175</v>
      </c>
      <c r="D152" s="490"/>
      <c r="E152" s="490"/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6">
        <v>0</v>
      </c>
      <c r="O152" s="6">
        <v>0.79</v>
      </c>
      <c r="P152" s="1">
        <v>0</v>
      </c>
      <c r="Q152" s="1">
        <v>0</v>
      </c>
      <c r="R152" s="1">
        <v>0</v>
      </c>
      <c r="S152" s="1">
        <v>0</v>
      </c>
    </row>
    <row r="153" spans="3:19">
      <c r="C153" s="490" t="s">
        <v>176</v>
      </c>
      <c r="D153" s="490"/>
      <c r="E153" s="490"/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6">
        <v>0.53</v>
      </c>
      <c r="O153" s="6">
        <v>0</v>
      </c>
      <c r="P153" s="1">
        <v>0</v>
      </c>
      <c r="Q153" s="1">
        <v>0</v>
      </c>
      <c r="R153" s="1">
        <v>0</v>
      </c>
      <c r="S153" s="1">
        <v>0</v>
      </c>
    </row>
    <row r="154" spans="3:19">
      <c r="C154" s="490" t="s">
        <v>177</v>
      </c>
      <c r="D154" s="490"/>
      <c r="E154" s="490"/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6">
        <v>0</v>
      </c>
      <c r="O154" s="6">
        <v>0</v>
      </c>
      <c r="P154" s="1">
        <v>0</v>
      </c>
      <c r="Q154" s="1">
        <v>0</v>
      </c>
      <c r="R154" s="1">
        <v>0</v>
      </c>
      <c r="S154" s="1">
        <v>0</v>
      </c>
    </row>
    <row r="155" spans="3:19" ht="15.5">
      <c r="C155" s="88"/>
      <c r="D155" s="93"/>
      <c r="E155" s="94"/>
      <c r="F155" s="94"/>
      <c r="G155" s="94"/>
      <c r="H155" s="94"/>
      <c r="I155" s="94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3:19" ht="17.5">
      <c r="D156" s="96" t="s">
        <v>178</v>
      </c>
      <c r="E156" s="97"/>
      <c r="F156" s="8">
        <f t="shared" ref="F156:M156" si="1">SUM(F151:F153)</f>
        <v>0</v>
      </c>
      <c r="G156" s="8">
        <f t="shared" si="1"/>
        <v>0</v>
      </c>
      <c r="H156" s="8">
        <f t="shared" si="1"/>
        <v>0</v>
      </c>
      <c r="I156" s="8">
        <f t="shared" si="1"/>
        <v>0</v>
      </c>
      <c r="J156" s="8">
        <f t="shared" si="1"/>
        <v>0</v>
      </c>
      <c r="K156" s="8">
        <f t="shared" si="1"/>
        <v>0</v>
      </c>
      <c r="L156" s="8">
        <f t="shared" si="1"/>
        <v>0</v>
      </c>
      <c r="M156" s="8">
        <f t="shared" si="1"/>
        <v>0</v>
      </c>
      <c r="N156" s="8">
        <f>SUM(N152:N154)</f>
        <v>0.53</v>
      </c>
      <c r="O156" s="8">
        <f>SUM(O152:O154)</f>
        <v>0.79</v>
      </c>
      <c r="P156" s="8">
        <f>SUM(P151:P153)</f>
        <v>0</v>
      </c>
      <c r="Q156" s="8">
        <f>SUM(Q151:Q153)</f>
        <v>0</v>
      </c>
      <c r="R156" s="8">
        <f>SUM(R151:R153)</f>
        <v>0</v>
      </c>
      <c r="S156" s="8">
        <f>SUM(S151:S153)</f>
        <v>0</v>
      </c>
    </row>
    <row r="157" spans="3:19" ht="15.5">
      <c r="C157" s="88"/>
      <c r="D157" s="93"/>
      <c r="E157" s="94"/>
      <c r="F157" s="94"/>
      <c r="G157" s="94"/>
      <c r="H157" s="94"/>
      <c r="I157" s="94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3:19">
      <c r="C158" s="491" t="s">
        <v>179</v>
      </c>
      <c r="D158" s="491"/>
      <c r="E158" s="491"/>
      <c r="F158" s="491"/>
      <c r="G158" s="491"/>
      <c r="H158" s="491"/>
      <c r="I158" s="491"/>
      <c r="J158" s="98"/>
      <c r="K158" s="98"/>
      <c r="L158" s="98"/>
      <c r="M158" s="98"/>
      <c r="N158" s="98"/>
      <c r="O158" s="98"/>
      <c r="P158" s="98"/>
    </row>
    <row r="160" spans="3:19" ht="15">
      <c r="E160" s="99" t="s">
        <v>26</v>
      </c>
      <c r="F160" s="99" t="s">
        <v>12</v>
      </c>
      <c r="G160" s="99" t="s">
        <v>13</v>
      </c>
      <c r="H160" s="99" t="s">
        <v>14</v>
      </c>
      <c r="I160" s="100" t="s">
        <v>15</v>
      </c>
      <c r="J160" s="99" t="s">
        <v>16</v>
      </c>
      <c r="K160" s="101" t="s">
        <v>17</v>
      </c>
      <c r="L160" s="99" t="s">
        <v>18</v>
      </c>
      <c r="M160" s="99" t="s">
        <v>19</v>
      </c>
      <c r="N160" s="99" t="s">
        <v>20</v>
      </c>
      <c r="O160" s="99" t="s">
        <v>21</v>
      </c>
      <c r="P160" s="99" t="s">
        <v>22</v>
      </c>
      <c r="Q160" s="99" t="s">
        <v>23</v>
      </c>
      <c r="R160" s="3" t="s">
        <v>24</v>
      </c>
      <c r="S160" s="3" t="s">
        <v>25</v>
      </c>
    </row>
    <row r="161" spans="3:19" ht="15.5">
      <c r="E161" s="99" t="s">
        <v>5</v>
      </c>
      <c r="F161" s="102"/>
      <c r="G161" s="102"/>
      <c r="H161" s="102"/>
      <c r="I161" s="103"/>
      <c r="J161" s="102"/>
      <c r="K161" s="104"/>
      <c r="L161" s="102"/>
      <c r="M161" s="102"/>
      <c r="N161" s="2">
        <v>2</v>
      </c>
      <c r="O161" s="2">
        <v>3</v>
      </c>
      <c r="P161" s="102"/>
      <c r="Q161" s="102"/>
      <c r="R161" s="2"/>
      <c r="S161" s="2"/>
    </row>
    <row r="162" spans="3:19" ht="15.5">
      <c r="E162" s="99" t="s">
        <v>6</v>
      </c>
      <c r="F162" s="102"/>
      <c r="G162" s="102"/>
      <c r="H162" s="102"/>
      <c r="I162" s="103"/>
      <c r="J162" s="102"/>
      <c r="K162" s="104"/>
      <c r="L162" s="102"/>
      <c r="M162" s="102"/>
      <c r="N162" s="2">
        <v>2</v>
      </c>
      <c r="O162" s="2">
        <v>3</v>
      </c>
      <c r="P162" s="102"/>
      <c r="Q162" s="102"/>
      <c r="R162" s="2"/>
      <c r="S162" s="2"/>
    </row>
    <row r="163" spans="3:19" ht="15.5">
      <c r="E163" s="99" t="s">
        <v>7</v>
      </c>
      <c r="F163" s="102"/>
      <c r="G163" s="102"/>
      <c r="H163" s="102"/>
      <c r="I163" s="103"/>
      <c r="J163" s="102"/>
      <c r="K163" s="104"/>
      <c r="L163" s="102"/>
      <c r="M163" s="102"/>
      <c r="N163" s="2">
        <v>2</v>
      </c>
      <c r="O163" s="2">
        <v>3</v>
      </c>
      <c r="P163" s="102"/>
      <c r="Q163" s="102"/>
      <c r="R163" s="2"/>
      <c r="S163" s="2"/>
    </row>
    <row r="164" spans="3:19" ht="15.5">
      <c r="E164" s="99" t="s">
        <v>8</v>
      </c>
      <c r="F164" s="102"/>
      <c r="G164" s="102"/>
      <c r="H164" s="102"/>
      <c r="I164" s="103"/>
      <c r="J164" s="102"/>
      <c r="K164" s="104"/>
      <c r="L164" s="102"/>
      <c r="M164" s="102"/>
      <c r="N164" s="2">
        <v>2</v>
      </c>
      <c r="O164" s="2">
        <v>3</v>
      </c>
      <c r="P164" s="102"/>
      <c r="Q164" s="102"/>
      <c r="R164" s="2"/>
      <c r="S164" s="2"/>
    </row>
    <row r="165" spans="3:19" ht="15.5">
      <c r="E165" s="99" t="s">
        <v>9</v>
      </c>
      <c r="F165" s="102"/>
      <c r="G165" s="102"/>
      <c r="H165" s="102"/>
      <c r="I165" s="103"/>
      <c r="J165" s="102"/>
      <c r="K165" s="104"/>
      <c r="L165" s="102"/>
      <c r="M165" s="102"/>
      <c r="N165" s="2">
        <v>2</v>
      </c>
      <c r="O165" s="2">
        <v>3</v>
      </c>
      <c r="P165" s="102"/>
      <c r="Q165" s="102"/>
      <c r="R165" s="2"/>
      <c r="S165" s="2"/>
    </row>
    <row r="166" spans="3:19" ht="15.5">
      <c r="D166" s="105"/>
      <c r="E166" s="106" t="s">
        <v>180</v>
      </c>
      <c r="F166" s="107"/>
      <c r="G166" s="107"/>
      <c r="H166" s="108"/>
      <c r="I166" s="108"/>
      <c r="J166" s="108"/>
      <c r="K166" s="108"/>
      <c r="L166" s="108"/>
      <c r="M166" s="108"/>
      <c r="N166" s="109">
        <v>2</v>
      </c>
      <c r="O166" s="109">
        <v>3</v>
      </c>
      <c r="P166" s="108"/>
      <c r="Q166" s="108"/>
      <c r="R166" s="1"/>
      <c r="S166" s="1"/>
    </row>
    <row r="167" spans="3:19" ht="15.5">
      <c r="D167" s="110"/>
      <c r="E167" s="111"/>
      <c r="F167" s="111"/>
      <c r="G167" s="112"/>
      <c r="H167" s="112"/>
      <c r="I167" s="112"/>
      <c r="J167" s="112"/>
      <c r="K167" s="112"/>
      <c r="L167" s="112"/>
      <c r="M167" s="113"/>
      <c r="N167" s="113"/>
      <c r="O167" s="112"/>
      <c r="P167" s="112"/>
    </row>
    <row r="168" spans="3:19" ht="15.5">
      <c r="C168" s="110"/>
      <c r="D168" s="111"/>
      <c r="E168" s="111"/>
      <c r="F168" s="112"/>
      <c r="G168" s="112"/>
      <c r="H168" s="112"/>
      <c r="I168" s="112"/>
      <c r="J168" s="112"/>
      <c r="K168" s="112"/>
      <c r="L168" s="113"/>
      <c r="M168" s="113"/>
      <c r="N168" s="112"/>
      <c r="O168" s="112"/>
    </row>
    <row r="169" spans="3:19" ht="15.5">
      <c r="C169" s="110"/>
      <c r="D169" s="111"/>
      <c r="E169" s="111"/>
      <c r="F169" s="114" t="s">
        <v>5</v>
      </c>
      <c r="G169" s="114" t="s">
        <v>6</v>
      </c>
      <c r="H169" s="114" t="s">
        <v>7</v>
      </c>
      <c r="I169" s="114" t="s">
        <v>8</v>
      </c>
      <c r="J169" s="114" t="s">
        <v>9</v>
      </c>
      <c r="K169" s="112"/>
      <c r="L169" s="113"/>
      <c r="M169" s="113"/>
      <c r="N169" s="112"/>
      <c r="O169" s="112"/>
    </row>
    <row r="170" spans="3:19" ht="15.5">
      <c r="C170" s="88"/>
      <c r="D170" s="93"/>
      <c r="E170" s="94"/>
      <c r="F170" s="115">
        <v>82.5</v>
      </c>
      <c r="G170" s="115">
        <v>95.833333333333343</v>
      </c>
      <c r="H170" s="115">
        <v>83.333333333333343</v>
      </c>
      <c r="I170" s="115">
        <v>93.333333333333329</v>
      </c>
      <c r="J170" s="115">
        <v>69.166666666666671</v>
      </c>
      <c r="K170" s="95"/>
      <c r="L170" s="95"/>
      <c r="M170" s="95"/>
      <c r="N170" s="95"/>
      <c r="O170" s="95"/>
      <c r="P170" s="95"/>
      <c r="Q170" s="95"/>
      <c r="R170" s="95"/>
    </row>
    <row r="171" spans="3:19" ht="15.5">
      <c r="C171" s="88"/>
      <c r="D171" s="93"/>
      <c r="E171" s="94"/>
      <c r="F171" s="116"/>
      <c r="G171" s="116"/>
      <c r="H171" s="116"/>
      <c r="I171" s="116"/>
      <c r="J171" s="116"/>
      <c r="K171" s="95"/>
      <c r="L171" s="95"/>
      <c r="M171" s="95"/>
      <c r="N171" s="95"/>
      <c r="O171" s="95"/>
      <c r="P171" s="95"/>
      <c r="Q171" s="95"/>
      <c r="R171" s="95"/>
    </row>
    <row r="172" spans="3:19">
      <c r="C172" s="491" t="s">
        <v>181</v>
      </c>
      <c r="D172" s="491"/>
      <c r="E172" s="491"/>
      <c r="F172" s="491"/>
      <c r="G172" s="491"/>
      <c r="H172" s="491"/>
      <c r="I172" s="98"/>
      <c r="J172" s="98"/>
      <c r="K172" s="98"/>
      <c r="L172" s="98"/>
      <c r="M172" s="98"/>
      <c r="N172" s="98"/>
      <c r="O172" s="98"/>
      <c r="P172" s="98"/>
    </row>
    <row r="174" spans="3:19" ht="15">
      <c r="E174" s="99" t="s">
        <v>26</v>
      </c>
      <c r="F174" s="99" t="s">
        <v>12</v>
      </c>
      <c r="G174" s="99" t="s">
        <v>13</v>
      </c>
      <c r="H174" s="99" t="s">
        <v>14</v>
      </c>
      <c r="I174" s="100" t="s">
        <v>15</v>
      </c>
      <c r="J174" s="99" t="s">
        <v>16</v>
      </c>
      <c r="K174" s="101" t="s">
        <v>17</v>
      </c>
      <c r="L174" s="99" t="s">
        <v>18</v>
      </c>
      <c r="M174" s="99" t="s">
        <v>19</v>
      </c>
      <c r="N174" s="99" t="s">
        <v>20</v>
      </c>
      <c r="O174" s="99" t="s">
        <v>21</v>
      </c>
      <c r="P174" s="99" t="s">
        <v>22</v>
      </c>
      <c r="Q174" s="99" t="s">
        <v>23</v>
      </c>
      <c r="R174" s="3" t="s">
        <v>24</v>
      </c>
      <c r="S174" s="3" t="s">
        <v>25</v>
      </c>
    </row>
    <row r="175" spans="3:19" ht="15.5">
      <c r="E175" s="99" t="s">
        <v>5</v>
      </c>
      <c r="F175" s="102"/>
      <c r="G175" s="102"/>
      <c r="H175" s="102"/>
      <c r="I175" s="103"/>
      <c r="J175" s="102"/>
      <c r="K175" s="104"/>
      <c r="L175" s="102"/>
      <c r="M175" s="102"/>
      <c r="N175" s="117">
        <f>PRODUCT(F170,N161)/100</f>
        <v>1.65</v>
      </c>
      <c r="O175" s="117">
        <f>PRODUCT(F170,O161)/100</f>
        <v>2.4750000000000001</v>
      </c>
      <c r="P175" s="102"/>
      <c r="Q175" s="102"/>
      <c r="R175" s="2"/>
      <c r="S175" s="2"/>
    </row>
    <row r="176" spans="3:19" ht="15.5">
      <c r="E176" s="99" t="s">
        <v>6</v>
      </c>
      <c r="F176" s="102"/>
      <c r="G176" s="102"/>
      <c r="H176" s="102"/>
      <c r="I176" s="103"/>
      <c r="J176" s="102"/>
      <c r="K176" s="104"/>
      <c r="L176" s="102"/>
      <c r="M176" s="102"/>
      <c r="N176" s="117">
        <f>PRODUCT(G170,N162)/100</f>
        <v>1.916666666666667</v>
      </c>
      <c r="O176" s="117">
        <f>PRODUCT(G170,O162)/100</f>
        <v>2.875</v>
      </c>
      <c r="P176" s="102"/>
      <c r="Q176" s="102"/>
      <c r="R176" s="2"/>
      <c r="S176" s="2"/>
    </row>
    <row r="177" spans="5:19" ht="15.5">
      <c r="E177" s="99" t="s">
        <v>7</v>
      </c>
      <c r="F177" s="102"/>
      <c r="G177" s="102"/>
      <c r="H177" s="102"/>
      <c r="I177" s="103"/>
      <c r="J177" s="102"/>
      <c r="K177" s="104"/>
      <c r="L177" s="102"/>
      <c r="M177" s="102"/>
      <c r="N177" s="117">
        <f>PRODUCT(H170,N163)/100</f>
        <v>1.666666666666667</v>
      </c>
      <c r="O177" s="117">
        <f>PRODUCT(H170,O163)/100</f>
        <v>2.5000000000000004</v>
      </c>
      <c r="P177" s="102"/>
      <c r="Q177" s="102"/>
      <c r="R177" s="2"/>
      <c r="S177" s="2"/>
    </row>
    <row r="178" spans="5:19" ht="15.5">
      <c r="E178" s="99" t="s">
        <v>8</v>
      </c>
      <c r="F178" s="102"/>
      <c r="G178" s="102"/>
      <c r="H178" s="102"/>
      <c r="I178" s="103"/>
      <c r="J178" s="102"/>
      <c r="K178" s="104"/>
      <c r="L178" s="102"/>
      <c r="M178" s="102"/>
      <c r="N178" s="117">
        <f>PRODUCT(I170,N164)/100</f>
        <v>1.8666666666666665</v>
      </c>
      <c r="O178" s="117">
        <f>PRODUCT(I170,O164)/100</f>
        <v>2.8</v>
      </c>
      <c r="P178" s="102"/>
      <c r="Q178" s="102"/>
      <c r="R178" s="2"/>
      <c r="S178" s="2"/>
    </row>
    <row r="179" spans="5:19" ht="15.5">
      <c r="E179" s="99" t="s">
        <v>9</v>
      </c>
      <c r="F179" s="102"/>
      <c r="G179" s="102"/>
      <c r="H179" s="102"/>
      <c r="I179" s="103"/>
      <c r="J179" s="102"/>
      <c r="K179" s="104"/>
      <c r="L179" s="102"/>
      <c r="M179" s="102"/>
      <c r="N179" s="117">
        <f>PRODUCT(J170,N165)/100</f>
        <v>1.3833333333333335</v>
      </c>
      <c r="O179" s="117">
        <f>PRODUCT(J170,O165)/100</f>
        <v>2.0750000000000002</v>
      </c>
      <c r="P179" s="102"/>
      <c r="Q179" s="102"/>
      <c r="R179" s="2"/>
      <c r="S179" s="2"/>
    </row>
    <row r="180" spans="5:19" ht="15.5">
      <c r="E180" s="106" t="s">
        <v>180</v>
      </c>
      <c r="F180" s="108"/>
      <c r="G180" s="108"/>
      <c r="H180" s="108"/>
      <c r="I180" s="108"/>
      <c r="J180" s="108"/>
      <c r="K180" s="108"/>
      <c r="L180" s="108"/>
      <c r="M180" s="108"/>
      <c r="N180" s="118">
        <f>AVERAGE(N175:N179)</f>
        <v>1.6966666666666668</v>
      </c>
      <c r="O180" s="119">
        <f>AVERAGE(O175:O179)</f>
        <v>2.5449999999999995</v>
      </c>
      <c r="P180" s="120"/>
      <c r="Q180" s="108"/>
      <c r="R180" s="1"/>
      <c r="S180" s="1"/>
    </row>
  </sheetData>
  <mergeCells count="29">
    <mergeCell ref="I139:M139"/>
    <mergeCell ref="I134:M134"/>
    <mergeCell ref="I135:M135"/>
    <mergeCell ref="I136:M136"/>
    <mergeCell ref="I138:M138"/>
    <mergeCell ref="I137:M137"/>
    <mergeCell ref="A10:M10"/>
    <mergeCell ref="A3:M3"/>
    <mergeCell ref="A4:M4"/>
    <mergeCell ref="A1:M1"/>
    <mergeCell ref="A2:M2"/>
    <mergeCell ref="A7:M7"/>
    <mergeCell ref="A8:M8"/>
    <mergeCell ref="A9:M9"/>
    <mergeCell ref="N12:R12"/>
    <mergeCell ref="A11:M11"/>
    <mergeCell ref="A12:A13"/>
    <mergeCell ref="B12:B13"/>
    <mergeCell ref="C12:C13"/>
    <mergeCell ref="D12:G12"/>
    <mergeCell ref="I12:L12"/>
    <mergeCell ref="C154:E154"/>
    <mergeCell ref="C158:I158"/>
    <mergeCell ref="C172:H172"/>
    <mergeCell ref="D149:E149"/>
    <mergeCell ref="D150:E150"/>
    <mergeCell ref="D151:E151"/>
    <mergeCell ref="C152:E152"/>
    <mergeCell ref="C153:E15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opLeftCell="A143" workbookViewId="0">
      <selection activeCell="S167" sqref="S167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8.4531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7265625" customWidth="1"/>
    <col min="12" max="12" width="6.453125" customWidth="1"/>
    <col min="13" max="13" width="6.54296875" customWidth="1"/>
    <col min="14" max="14" width="9.453125" bestFit="1" customWidth="1"/>
    <col min="15" max="17" width="6.453125" bestFit="1" customWidth="1"/>
    <col min="18" max="18" width="6.453125" customWidth="1"/>
    <col min="19" max="19" width="19.26953125" customWidth="1"/>
  </cols>
  <sheetData>
    <row r="1" spans="1:2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0">
      <c r="A2" s="511" t="s">
        <v>77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20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0">
      <c r="A4" s="509" t="s">
        <v>247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0">
      <c r="A5" s="35" t="s">
        <v>76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20">
      <c r="A6" s="35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20" ht="15" customHeight="1">
      <c r="A7" s="504" t="s">
        <v>248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20">
      <c r="A8" s="513" t="s">
        <v>249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20" ht="15" customHeight="1">
      <c r="A9" s="504" t="s">
        <v>250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20" ht="15" customHeight="1">
      <c r="A10" s="504" t="s">
        <v>251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20">
      <c r="A11" s="497" t="s">
        <v>252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20">
      <c r="A12" s="498" t="s">
        <v>1</v>
      </c>
      <c r="B12" s="500" t="s">
        <v>2</v>
      </c>
      <c r="C12" s="500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  <c r="S12" s="31" t="s">
        <v>164</v>
      </c>
      <c r="T12" s="31">
        <v>120</v>
      </c>
    </row>
    <row r="13" spans="1:20">
      <c r="A13" s="499"/>
      <c r="B13" s="501"/>
      <c r="C13" s="501"/>
      <c r="D13" s="34" t="s">
        <v>5</v>
      </c>
      <c r="E13" s="34" t="s">
        <v>6</v>
      </c>
      <c r="F13" s="34" t="s">
        <v>7</v>
      </c>
      <c r="G13" s="34" t="s">
        <v>8</v>
      </c>
      <c r="H13" s="34" t="s">
        <v>9</v>
      </c>
      <c r="I13" s="34" t="s">
        <v>5</v>
      </c>
      <c r="J13" s="34" t="s">
        <v>6</v>
      </c>
      <c r="K13" s="34" t="s">
        <v>7</v>
      </c>
      <c r="L13" s="34" t="s">
        <v>8</v>
      </c>
      <c r="M13" s="34" t="s">
        <v>9</v>
      </c>
      <c r="N13" s="34" t="s">
        <v>5</v>
      </c>
      <c r="O13" s="34" t="s">
        <v>6</v>
      </c>
      <c r="P13" s="34" t="s">
        <v>7</v>
      </c>
      <c r="Q13" s="34" t="s">
        <v>8</v>
      </c>
      <c r="R13" s="34" t="s">
        <v>9</v>
      </c>
    </row>
    <row r="14" spans="1:20">
      <c r="A14" s="10">
        <v>1</v>
      </c>
      <c r="B14" s="22">
        <v>1911001</v>
      </c>
      <c r="C14" s="23" t="s">
        <v>79</v>
      </c>
      <c r="D14" s="240">
        <v>57</v>
      </c>
      <c r="E14" s="240">
        <v>44</v>
      </c>
      <c r="F14" s="240">
        <v>47</v>
      </c>
      <c r="G14" s="240">
        <v>50</v>
      </c>
      <c r="H14" s="240">
        <v>54</v>
      </c>
      <c r="I14" s="33"/>
      <c r="J14" s="33"/>
      <c r="K14" s="33"/>
      <c r="L14" s="33"/>
      <c r="M14" s="33"/>
      <c r="N14" s="32"/>
      <c r="O14" s="32"/>
      <c r="P14" s="32"/>
      <c r="Q14" s="32"/>
      <c r="R14" s="32"/>
    </row>
    <row r="15" spans="1:20">
      <c r="A15" s="10">
        <v>2</v>
      </c>
      <c r="B15" s="24">
        <v>1911002</v>
      </c>
      <c r="C15" s="23" t="s">
        <v>80</v>
      </c>
      <c r="D15" s="240">
        <v>94</v>
      </c>
      <c r="E15" s="240">
        <v>84</v>
      </c>
      <c r="F15" s="240">
        <v>76</v>
      </c>
      <c r="G15" s="240">
        <v>83</v>
      </c>
      <c r="H15" s="240">
        <v>81</v>
      </c>
      <c r="I15" s="33"/>
      <c r="J15" s="33"/>
      <c r="K15" s="33"/>
      <c r="L15" s="33"/>
      <c r="M15" s="33"/>
      <c r="N15" s="32"/>
      <c r="O15" s="32"/>
      <c r="P15" s="32"/>
      <c r="Q15" s="32"/>
      <c r="R15" s="32"/>
    </row>
    <row r="16" spans="1:20">
      <c r="A16" s="10">
        <v>3</v>
      </c>
      <c r="B16" s="24">
        <v>1911003</v>
      </c>
      <c r="C16" s="23" t="s">
        <v>81</v>
      </c>
      <c r="D16" s="240">
        <v>97</v>
      </c>
      <c r="E16" s="240">
        <v>98</v>
      </c>
      <c r="F16" s="240">
        <v>82</v>
      </c>
      <c r="G16" s="240">
        <v>75</v>
      </c>
      <c r="H16" s="240">
        <v>84</v>
      </c>
      <c r="I16" s="33"/>
      <c r="J16" s="33"/>
      <c r="K16" s="33"/>
      <c r="L16" s="33"/>
      <c r="M16" s="33"/>
      <c r="N16" s="32"/>
      <c r="O16" s="32"/>
      <c r="P16" s="32"/>
      <c r="Q16" s="32"/>
      <c r="R16" s="32"/>
    </row>
    <row r="17" spans="1:18">
      <c r="A17" s="10">
        <v>4</v>
      </c>
      <c r="B17" s="24">
        <v>1911004</v>
      </c>
      <c r="C17" s="23" t="s">
        <v>39</v>
      </c>
      <c r="D17" s="240">
        <v>93</v>
      </c>
      <c r="E17" s="240">
        <v>95</v>
      </c>
      <c r="F17" s="240">
        <v>81</v>
      </c>
      <c r="G17" s="240">
        <v>80</v>
      </c>
      <c r="H17" s="240">
        <v>80</v>
      </c>
      <c r="I17" s="33"/>
      <c r="J17" s="33"/>
      <c r="K17" s="33"/>
      <c r="L17" s="33"/>
      <c r="M17" s="33"/>
      <c r="N17" s="32"/>
      <c r="O17" s="32"/>
      <c r="P17" s="32"/>
      <c r="Q17" s="32"/>
      <c r="R17" s="32"/>
    </row>
    <row r="18" spans="1:18">
      <c r="A18" s="10">
        <v>5</v>
      </c>
      <c r="B18" s="24">
        <v>1911005</v>
      </c>
      <c r="C18" s="23" t="s">
        <v>40</v>
      </c>
      <c r="D18" s="240">
        <v>77</v>
      </c>
      <c r="E18" s="240">
        <v>81</v>
      </c>
      <c r="F18" s="240">
        <v>68</v>
      </c>
      <c r="G18" s="240">
        <v>72</v>
      </c>
      <c r="H18" s="240">
        <v>81</v>
      </c>
      <c r="I18" s="33"/>
      <c r="J18" s="33"/>
      <c r="K18" s="33"/>
      <c r="L18" s="33"/>
      <c r="M18" s="33"/>
      <c r="N18" s="32"/>
      <c r="O18" s="32"/>
      <c r="P18" s="32"/>
      <c r="Q18" s="32"/>
      <c r="R18" s="32"/>
    </row>
    <row r="19" spans="1:18">
      <c r="A19" s="10">
        <v>6</v>
      </c>
      <c r="B19" s="24">
        <v>1911006</v>
      </c>
      <c r="C19" s="23" t="s">
        <v>82</v>
      </c>
      <c r="D19" s="240">
        <v>93</v>
      </c>
      <c r="E19" s="240">
        <v>92</v>
      </c>
      <c r="F19" s="240">
        <v>91</v>
      </c>
      <c r="G19" s="240">
        <v>90</v>
      </c>
      <c r="H19" s="240">
        <v>90</v>
      </c>
      <c r="I19" s="33"/>
      <c r="J19" s="33"/>
      <c r="K19" s="33"/>
      <c r="L19" s="33"/>
      <c r="M19" s="33"/>
      <c r="N19" s="32"/>
      <c r="O19" s="32"/>
      <c r="P19" s="32"/>
      <c r="Q19" s="32"/>
      <c r="R19" s="32"/>
    </row>
    <row r="20" spans="1:18">
      <c r="A20" s="10">
        <v>7</v>
      </c>
      <c r="B20" s="24">
        <v>1911007</v>
      </c>
      <c r="C20" s="23" t="s">
        <v>83</v>
      </c>
      <c r="D20" s="240">
        <v>80</v>
      </c>
      <c r="E20" s="240">
        <v>88</v>
      </c>
      <c r="F20" s="240">
        <v>75</v>
      </c>
      <c r="G20" s="240">
        <v>87</v>
      </c>
      <c r="H20" s="240">
        <v>71</v>
      </c>
      <c r="I20" s="33"/>
      <c r="J20" s="33"/>
      <c r="K20" s="33"/>
      <c r="L20" s="33"/>
      <c r="M20" s="33"/>
      <c r="N20" s="32"/>
      <c r="O20" s="32"/>
      <c r="P20" s="32"/>
      <c r="Q20" s="32"/>
      <c r="R20" s="32"/>
    </row>
    <row r="21" spans="1:18">
      <c r="A21" s="10">
        <v>8</v>
      </c>
      <c r="B21" s="24">
        <v>1911008</v>
      </c>
      <c r="C21" s="23" t="s">
        <v>84</v>
      </c>
      <c r="D21" s="240">
        <v>77</v>
      </c>
      <c r="E21" s="240">
        <v>86</v>
      </c>
      <c r="F21" s="240">
        <v>59</v>
      </c>
      <c r="G21" s="240">
        <v>43</v>
      </c>
      <c r="H21" s="240">
        <v>55</v>
      </c>
      <c r="I21" s="33"/>
      <c r="J21" s="33"/>
      <c r="K21" s="33"/>
      <c r="L21" s="33"/>
      <c r="M21" s="33"/>
      <c r="N21" s="32"/>
      <c r="O21" s="32"/>
      <c r="P21" s="32"/>
      <c r="Q21" s="32"/>
      <c r="R21" s="32"/>
    </row>
    <row r="22" spans="1:18">
      <c r="A22" s="10">
        <v>9</v>
      </c>
      <c r="B22" s="24">
        <v>1911009</v>
      </c>
      <c r="C22" s="23" t="s">
        <v>85</v>
      </c>
      <c r="D22" s="240">
        <v>77</v>
      </c>
      <c r="E22" s="240">
        <v>84</v>
      </c>
      <c r="F22" s="240">
        <v>69</v>
      </c>
      <c r="G22" s="240">
        <v>56</v>
      </c>
      <c r="H22" s="240">
        <v>73</v>
      </c>
      <c r="I22" s="33"/>
      <c r="J22" s="33"/>
      <c r="K22" s="33"/>
      <c r="L22" s="33"/>
      <c r="M22" s="33"/>
      <c r="N22" s="32"/>
      <c r="O22" s="32"/>
      <c r="P22" s="32"/>
      <c r="Q22" s="32"/>
      <c r="R22" s="32"/>
    </row>
    <row r="23" spans="1:18">
      <c r="A23" s="10">
        <v>10</v>
      </c>
      <c r="B23" s="24">
        <v>1911010</v>
      </c>
      <c r="C23" s="23" t="s">
        <v>86</v>
      </c>
      <c r="D23" s="240">
        <v>88</v>
      </c>
      <c r="E23" s="240">
        <v>92</v>
      </c>
      <c r="F23" s="240">
        <v>91</v>
      </c>
      <c r="G23" s="240">
        <v>91</v>
      </c>
      <c r="H23" s="240">
        <v>81</v>
      </c>
      <c r="I23" s="33"/>
      <c r="J23" s="33"/>
      <c r="K23" s="33"/>
      <c r="L23" s="33"/>
      <c r="M23" s="33"/>
      <c r="N23" s="32"/>
      <c r="O23" s="32"/>
      <c r="P23" s="32"/>
      <c r="Q23" s="32"/>
      <c r="R23" s="32"/>
    </row>
    <row r="24" spans="1:18">
      <c r="A24" s="10">
        <v>11</v>
      </c>
      <c r="B24" s="24">
        <v>1911011</v>
      </c>
      <c r="C24" s="23" t="s">
        <v>87</v>
      </c>
      <c r="D24" s="240">
        <v>69</v>
      </c>
      <c r="E24" s="240">
        <v>78</v>
      </c>
      <c r="F24" s="240">
        <v>74</v>
      </c>
      <c r="G24" s="240">
        <v>59</v>
      </c>
      <c r="H24" s="240">
        <v>72</v>
      </c>
      <c r="I24" s="33"/>
      <c r="J24" s="33"/>
      <c r="K24" s="33"/>
      <c r="L24" s="33"/>
      <c r="M24" s="33"/>
      <c r="N24" s="32"/>
      <c r="O24" s="32"/>
      <c r="P24" s="32"/>
      <c r="Q24" s="32"/>
      <c r="R24" s="32"/>
    </row>
    <row r="25" spans="1:18">
      <c r="A25" s="10">
        <v>12</v>
      </c>
      <c r="B25" s="24">
        <v>1911012</v>
      </c>
      <c r="C25" s="23" t="s">
        <v>88</v>
      </c>
      <c r="D25" s="240">
        <v>86</v>
      </c>
      <c r="E25" s="240">
        <v>89</v>
      </c>
      <c r="F25" s="240">
        <v>80</v>
      </c>
      <c r="G25" s="240">
        <v>77</v>
      </c>
      <c r="H25" s="240">
        <v>74</v>
      </c>
      <c r="I25" s="33"/>
      <c r="J25" s="33"/>
      <c r="K25" s="33"/>
      <c r="L25" s="33"/>
      <c r="M25" s="33"/>
      <c r="N25" s="32"/>
      <c r="O25" s="32"/>
      <c r="P25" s="32"/>
      <c r="Q25" s="32"/>
      <c r="R25" s="32"/>
    </row>
    <row r="26" spans="1:18">
      <c r="A26" s="10">
        <v>13</v>
      </c>
      <c r="B26" s="24">
        <v>1911013</v>
      </c>
      <c r="C26" s="23" t="s">
        <v>89</v>
      </c>
      <c r="D26" s="240">
        <v>94</v>
      </c>
      <c r="E26" s="240">
        <v>100</v>
      </c>
      <c r="F26" s="240">
        <v>94</v>
      </c>
      <c r="G26" s="240">
        <v>77</v>
      </c>
      <c r="H26" s="240">
        <v>94</v>
      </c>
      <c r="I26" s="33"/>
      <c r="J26" s="33"/>
      <c r="K26" s="33"/>
      <c r="L26" s="33"/>
      <c r="M26" s="33"/>
      <c r="N26" s="32"/>
      <c r="O26" s="32"/>
      <c r="P26" s="32"/>
      <c r="Q26" s="32"/>
      <c r="R26" s="32"/>
    </row>
    <row r="27" spans="1:18">
      <c r="A27" s="10">
        <v>14</v>
      </c>
      <c r="B27" s="24">
        <v>1911014</v>
      </c>
      <c r="C27" s="23" t="s">
        <v>90</v>
      </c>
      <c r="D27" s="240">
        <v>75</v>
      </c>
      <c r="E27" s="240">
        <v>85</v>
      </c>
      <c r="F27" s="240">
        <v>72</v>
      </c>
      <c r="G27" s="240">
        <v>57</v>
      </c>
      <c r="H27" s="240">
        <v>76</v>
      </c>
      <c r="I27" s="33"/>
      <c r="J27" s="33"/>
      <c r="K27" s="33"/>
      <c r="L27" s="33"/>
      <c r="M27" s="33"/>
      <c r="N27" s="32"/>
      <c r="O27" s="32"/>
      <c r="P27" s="32"/>
      <c r="Q27" s="32"/>
      <c r="R27" s="32"/>
    </row>
    <row r="28" spans="1:18">
      <c r="A28" s="10">
        <v>15</v>
      </c>
      <c r="B28" s="24">
        <v>1911015</v>
      </c>
      <c r="C28" s="23" t="s">
        <v>91</v>
      </c>
      <c r="D28" s="240">
        <v>89</v>
      </c>
      <c r="E28" s="240">
        <v>92</v>
      </c>
      <c r="F28" s="240">
        <v>79</v>
      </c>
      <c r="G28" s="240">
        <v>85</v>
      </c>
      <c r="H28" s="240">
        <v>68</v>
      </c>
      <c r="I28" s="33"/>
      <c r="J28" s="33"/>
      <c r="K28" s="33"/>
      <c r="L28" s="33"/>
      <c r="M28" s="33"/>
      <c r="N28" s="32"/>
      <c r="O28" s="32"/>
      <c r="P28" s="32"/>
      <c r="Q28" s="32"/>
      <c r="R28" s="32"/>
    </row>
    <row r="29" spans="1:18">
      <c r="A29" s="10">
        <v>16</v>
      </c>
      <c r="B29" s="24">
        <v>1911016</v>
      </c>
      <c r="C29" s="23" t="s">
        <v>41</v>
      </c>
      <c r="D29" s="240">
        <v>85</v>
      </c>
      <c r="E29" s="240">
        <v>91</v>
      </c>
      <c r="F29" s="240">
        <v>84</v>
      </c>
      <c r="G29" s="240">
        <v>90</v>
      </c>
      <c r="H29" s="240">
        <v>83</v>
      </c>
      <c r="I29" s="33"/>
      <c r="J29" s="33"/>
      <c r="K29" s="33"/>
      <c r="L29" s="33"/>
      <c r="M29" s="33"/>
      <c r="N29" s="32"/>
      <c r="O29" s="32"/>
      <c r="P29" s="32"/>
      <c r="Q29" s="32"/>
      <c r="R29" s="32"/>
    </row>
    <row r="30" spans="1:18">
      <c r="A30" s="10">
        <v>17</v>
      </c>
      <c r="B30" s="24">
        <v>1911017</v>
      </c>
      <c r="C30" s="23" t="s">
        <v>92</v>
      </c>
      <c r="D30" s="240">
        <v>70</v>
      </c>
      <c r="E30" s="240">
        <v>69</v>
      </c>
      <c r="F30" s="240">
        <v>69</v>
      </c>
      <c r="G30" s="240">
        <v>62</v>
      </c>
      <c r="H30" s="240">
        <v>70</v>
      </c>
      <c r="I30" s="33"/>
      <c r="J30" s="33"/>
      <c r="K30" s="33"/>
      <c r="L30" s="33"/>
      <c r="M30" s="33"/>
      <c r="N30" s="32"/>
      <c r="O30" s="32"/>
      <c r="P30" s="32"/>
      <c r="Q30" s="32"/>
      <c r="R30" s="32"/>
    </row>
    <row r="31" spans="1:18">
      <c r="A31" s="10">
        <v>18</v>
      </c>
      <c r="B31" s="24">
        <v>1911018</v>
      </c>
      <c r="C31" s="23" t="s">
        <v>42</v>
      </c>
      <c r="D31" s="240">
        <v>93</v>
      </c>
      <c r="E31" s="240">
        <v>98</v>
      </c>
      <c r="F31" s="240">
        <v>86</v>
      </c>
      <c r="G31" s="240">
        <v>84</v>
      </c>
      <c r="H31" s="240">
        <v>87</v>
      </c>
      <c r="I31" s="33"/>
      <c r="J31" s="33"/>
      <c r="K31" s="33"/>
      <c r="L31" s="33"/>
      <c r="M31" s="33"/>
      <c r="N31" s="32"/>
      <c r="O31" s="32"/>
      <c r="P31" s="32"/>
      <c r="Q31" s="32"/>
      <c r="R31" s="32"/>
    </row>
    <row r="32" spans="1:18">
      <c r="A32" s="10">
        <v>19</v>
      </c>
      <c r="B32" s="24">
        <v>1911019</v>
      </c>
      <c r="C32" s="23" t="s">
        <v>93</v>
      </c>
      <c r="D32" s="240">
        <v>83</v>
      </c>
      <c r="E32" s="240">
        <v>85</v>
      </c>
      <c r="F32" s="240">
        <v>74</v>
      </c>
      <c r="G32" s="240">
        <v>74</v>
      </c>
      <c r="H32" s="240">
        <v>75</v>
      </c>
      <c r="I32" s="33"/>
      <c r="J32" s="33"/>
      <c r="K32" s="33"/>
      <c r="L32" s="33"/>
      <c r="M32" s="33"/>
      <c r="N32" s="32"/>
      <c r="O32" s="32"/>
      <c r="P32" s="32"/>
      <c r="Q32" s="32"/>
      <c r="R32" s="32"/>
    </row>
    <row r="33" spans="1:18">
      <c r="A33" s="10">
        <v>20</v>
      </c>
      <c r="B33" s="24">
        <v>1911020</v>
      </c>
      <c r="C33" s="23" t="s">
        <v>94</v>
      </c>
      <c r="D33" s="240">
        <v>94</v>
      </c>
      <c r="E33" s="240">
        <v>90</v>
      </c>
      <c r="F33" s="240">
        <v>92</v>
      </c>
      <c r="G33" s="240">
        <v>72</v>
      </c>
      <c r="H33" s="240">
        <v>87</v>
      </c>
      <c r="I33" s="33"/>
      <c r="J33" s="33"/>
      <c r="K33" s="33"/>
      <c r="L33" s="33"/>
      <c r="M33" s="33"/>
      <c r="N33" s="32"/>
      <c r="O33" s="32"/>
      <c r="P33" s="32"/>
      <c r="Q33" s="32"/>
      <c r="R33" s="32"/>
    </row>
    <row r="34" spans="1:18">
      <c r="A34" s="10">
        <v>21</v>
      </c>
      <c r="B34" s="24">
        <v>1911021</v>
      </c>
      <c r="C34" s="23" t="s">
        <v>43</v>
      </c>
      <c r="D34" s="240">
        <v>70</v>
      </c>
      <c r="E34" s="240">
        <v>91</v>
      </c>
      <c r="F34" s="240">
        <v>80</v>
      </c>
      <c r="G34" s="240">
        <v>77</v>
      </c>
      <c r="H34" s="240">
        <v>75</v>
      </c>
      <c r="I34" s="33"/>
      <c r="J34" s="33"/>
      <c r="K34" s="33"/>
      <c r="L34" s="33"/>
      <c r="M34" s="33"/>
      <c r="N34" s="32"/>
      <c r="O34" s="32"/>
      <c r="P34" s="32"/>
      <c r="Q34" s="32"/>
      <c r="R34" s="32"/>
    </row>
    <row r="35" spans="1:18">
      <c r="A35" s="10">
        <v>22</v>
      </c>
      <c r="B35" s="24">
        <v>1911022</v>
      </c>
      <c r="C35" s="23" t="s">
        <v>95</v>
      </c>
      <c r="D35" s="240">
        <v>94</v>
      </c>
      <c r="E35" s="240">
        <v>98</v>
      </c>
      <c r="F35" s="240">
        <v>85</v>
      </c>
      <c r="G35" s="240">
        <v>96</v>
      </c>
      <c r="H35" s="240">
        <v>92</v>
      </c>
      <c r="I35" s="33"/>
      <c r="J35" s="33"/>
      <c r="K35" s="33"/>
      <c r="L35" s="33"/>
      <c r="M35" s="33"/>
      <c r="N35" s="32"/>
      <c r="O35" s="32"/>
      <c r="P35" s="32"/>
      <c r="Q35" s="32"/>
      <c r="R35" s="32"/>
    </row>
    <row r="36" spans="1:18">
      <c r="A36" s="10">
        <v>23</v>
      </c>
      <c r="B36" s="24">
        <v>1911023</v>
      </c>
      <c r="C36" s="23" t="s">
        <v>44</v>
      </c>
      <c r="D36" s="240">
        <v>91</v>
      </c>
      <c r="E36" s="240">
        <v>93</v>
      </c>
      <c r="F36" s="240">
        <v>81</v>
      </c>
      <c r="G36" s="240">
        <v>79</v>
      </c>
      <c r="H36" s="240">
        <v>85</v>
      </c>
      <c r="I36" s="33"/>
      <c r="J36" s="33"/>
      <c r="K36" s="33"/>
      <c r="L36" s="33"/>
      <c r="M36" s="33"/>
      <c r="N36" s="32"/>
      <c r="O36" s="32"/>
      <c r="P36" s="32"/>
      <c r="Q36" s="32"/>
      <c r="R36" s="32"/>
    </row>
    <row r="37" spans="1:18">
      <c r="A37" s="10">
        <v>24</v>
      </c>
      <c r="B37" s="24">
        <v>1911024</v>
      </c>
      <c r="C37" s="23" t="s">
        <v>45</v>
      </c>
      <c r="D37" s="240">
        <v>66</v>
      </c>
      <c r="E37" s="240">
        <v>82</v>
      </c>
      <c r="F37" s="240">
        <v>83</v>
      </c>
      <c r="G37" s="240">
        <v>70</v>
      </c>
      <c r="H37" s="240">
        <v>76</v>
      </c>
      <c r="I37" s="33"/>
      <c r="J37" s="33"/>
      <c r="K37" s="33"/>
      <c r="L37" s="33"/>
      <c r="M37" s="33"/>
      <c r="N37" s="32"/>
      <c r="O37" s="32"/>
      <c r="P37" s="32"/>
      <c r="Q37" s="32"/>
      <c r="R37" s="32"/>
    </row>
    <row r="38" spans="1:18">
      <c r="A38" s="10">
        <v>25</v>
      </c>
      <c r="B38" s="24">
        <v>1911025</v>
      </c>
      <c r="C38" s="23" t="s">
        <v>96</v>
      </c>
      <c r="D38" s="240">
        <v>71</v>
      </c>
      <c r="E38" s="240">
        <v>77</v>
      </c>
      <c r="F38" s="240">
        <v>86</v>
      </c>
      <c r="G38" s="240">
        <v>65</v>
      </c>
      <c r="H38" s="240">
        <v>78</v>
      </c>
      <c r="I38" s="33"/>
      <c r="J38" s="33"/>
      <c r="K38" s="33"/>
      <c r="L38" s="33"/>
      <c r="M38" s="33"/>
      <c r="N38" s="32"/>
      <c r="O38" s="32"/>
      <c r="P38" s="32"/>
      <c r="Q38" s="32"/>
      <c r="R38" s="32"/>
    </row>
    <row r="39" spans="1:18">
      <c r="A39" s="10">
        <v>26</v>
      </c>
      <c r="B39" s="24">
        <v>1911026</v>
      </c>
      <c r="C39" s="23" t="s">
        <v>97</v>
      </c>
      <c r="D39" s="240">
        <v>95</v>
      </c>
      <c r="E39" s="240">
        <v>97</v>
      </c>
      <c r="F39" s="240">
        <v>95</v>
      </c>
      <c r="G39" s="240">
        <v>74</v>
      </c>
      <c r="H39" s="240">
        <v>77</v>
      </c>
      <c r="I39" s="33"/>
      <c r="J39" s="33"/>
      <c r="K39" s="33"/>
      <c r="L39" s="33"/>
      <c r="M39" s="33"/>
      <c r="N39" s="32"/>
      <c r="O39" s="32"/>
      <c r="P39" s="32"/>
      <c r="Q39" s="32"/>
      <c r="R39" s="32"/>
    </row>
    <row r="40" spans="1:18">
      <c r="A40" s="10">
        <v>27</v>
      </c>
      <c r="B40" s="24">
        <v>1911027</v>
      </c>
      <c r="C40" s="23" t="s">
        <v>98</v>
      </c>
      <c r="D40" s="240">
        <v>86</v>
      </c>
      <c r="E40" s="240">
        <v>86</v>
      </c>
      <c r="F40" s="240">
        <v>78</v>
      </c>
      <c r="G40" s="240">
        <v>74</v>
      </c>
      <c r="H40" s="240">
        <v>91</v>
      </c>
      <c r="I40" s="33"/>
      <c r="J40" s="33"/>
      <c r="K40" s="33"/>
      <c r="L40" s="33"/>
      <c r="M40" s="33"/>
      <c r="N40" s="32"/>
      <c r="O40" s="32"/>
      <c r="P40" s="32"/>
      <c r="Q40" s="32"/>
      <c r="R40" s="32"/>
    </row>
    <row r="41" spans="1:18">
      <c r="A41" s="10">
        <v>28</v>
      </c>
      <c r="B41" s="24">
        <v>1911028</v>
      </c>
      <c r="C41" s="23" t="s">
        <v>46</v>
      </c>
      <c r="D41" s="240">
        <v>97</v>
      </c>
      <c r="E41" s="240">
        <v>90</v>
      </c>
      <c r="F41" s="240">
        <v>75</v>
      </c>
      <c r="G41" s="240">
        <v>80</v>
      </c>
      <c r="H41" s="240">
        <v>63</v>
      </c>
      <c r="I41" s="33"/>
      <c r="J41" s="33"/>
      <c r="K41" s="33"/>
      <c r="L41" s="33"/>
      <c r="M41" s="33"/>
      <c r="N41" s="32"/>
      <c r="O41" s="32"/>
      <c r="P41" s="32"/>
      <c r="Q41" s="32"/>
      <c r="R41" s="32"/>
    </row>
    <row r="42" spans="1:18">
      <c r="A42" s="10">
        <v>29</v>
      </c>
      <c r="B42" s="24">
        <v>1911029</v>
      </c>
      <c r="C42" s="23" t="s">
        <v>99</v>
      </c>
      <c r="D42" s="240">
        <v>82</v>
      </c>
      <c r="E42" s="240">
        <v>83</v>
      </c>
      <c r="F42" s="240">
        <v>69</v>
      </c>
      <c r="G42" s="240">
        <v>63</v>
      </c>
      <c r="H42" s="240">
        <v>70</v>
      </c>
      <c r="I42" s="33"/>
      <c r="J42" s="33"/>
      <c r="K42" s="33"/>
      <c r="L42" s="33"/>
      <c r="M42" s="33"/>
      <c r="N42" s="32"/>
      <c r="O42" s="32"/>
      <c r="P42" s="32"/>
      <c r="Q42" s="32"/>
      <c r="R42" s="32"/>
    </row>
    <row r="43" spans="1:18">
      <c r="A43" s="10">
        <v>30</v>
      </c>
      <c r="B43" s="24">
        <v>1911030</v>
      </c>
      <c r="C43" s="23" t="s">
        <v>100</v>
      </c>
      <c r="D43" s="240">
        <v>82</v>
      </c>
      <c r="E43" s="240">
        <v>86</v>
      </c>
      <c r="F43" s="240">
        <v>65</v>
      </c>
      <c r="G43" s="240">
        <v>72</v>
      </c>
      <c r="H43" s="240">
        <v>91</v>
      </c>
      <c r="I43" s="33"/>
      <c r="J43" s="33"/>
      <c r="K43" s="33"/>
      <c r="L43" s="33"/>
      <c r="M43" s="33"/>
      <c r="N43" s="32"/>
      <c r="O43" s="32"/>
      <c r="P43" s="32"/>
      <c r="Q43" s="32"/>
      <c r="R43" s="32"/>
    </row>
    <row r="44" spans="1:18">
      <c r="A44" s="10">
        <v>31</v>
      </c>
      <c r="B44" s="24">
        <v>1911031</v>
      </c>
      <c r="C44" s="23" t="s">
        <v>101</v>
      </c>
      <c r="D44" s="240">
        <v>78</v>
      </c>
      <c r="E44" s="240">
        <v>73</v>
      </c>
      <c r="F44" s="240">
        <v>65</v>
      </c>
      <c r="G44" s="240">
        <v>64</v>
      </c>
      <c r="H44" s="240">
        <v>67</v>
      </c>
      <c r="I44" s="33"/>
      <c r="J44" s="33"/>
      <c r="K44" s="33"/>
      <c r="L44" s="33"/>
      <c r="M44" s="33"/>
      <c r="N44" s="32"/>
      <c r="O44" s="32"/>
      <c r="P44" s="32"/>
      <c r="Q44" s="32"/>
      <c r="R44" s="32"/>
    </row>
    <row r="45" spans="1:18">
      <c r="A45" s="10">
        <v>32</v>
      </c>
      <c r="B45" s="24">
        <v>1911032</v>
      </c>
      <c r="C45" s="23" t="s">
        <v>102</v>
      </c>
      <c r="D45" s="240">
        <v>82</v>
      </c>
      <c r="E45" s="240">
        <v>85</v>
      </c>
      <c r="F45" s="240">
        <v>72</v>
      </c>
      <c r="G45" s="240">
        <v>70</v>
      </c>
      <c r="H45" s="240">
        <v>76</v>
      </c>
      <c r="I45" s="33"/>
      <c r="J45" s="33"/>
      <c r="K45" s="33"/>
      <c r="L45" s="33"/>
      <c r="M45" s="33"/>
      <c r="N45" s="32"/>
      <c r="O45" s="32"/>
      <c r="P45" s="32"/>
      <c r="Q45" s="32"/>
      <c r="R45" s="32"/>
    </row>
    <row r="46" spans="1:18">
      <c r="A46" s="10">
        <v>33</v>
      </c>
      <c r="B46" s="24">
        <v>1911033</v>
      </c>
      <c r="C46" s="23" t="s">
        <v>61</v>
      </c>
      <c r="D46" s="240">
        <v>73</v>
      </c>
      <c r="E46" s="240">
        <v>67</v>
      </c>
      <c r="F46" s="240">
        <v>55</v>
      </c>
      <c r="G46" s="240">
        <v>52</v>
      </c>
      <c r="H46" s="240">
        <v>61</v>
      </c>
      <c r="I46" s="33"/>
      <c r="J46" s="33"/>
      <c r="K46" s="33"/>
      <c r="L46" s="33"/>
      <c r="M46" s="33"/>
      <c r="N46" s="32"/>
      <c r="O46" s="32"/>
      <c r="P46" s="32"/>
      <c r="Q46" s="32"/>
      <c r="R46" s="32"/>
    </row>
    <row r="47" spans="1:18">
      <c r="A47" s="10">
        <v>34</v>
      </c>
      <c r="B47" s="24">
        <v>1911034</v>
      </c>
      <c r="C47" s="23" t="s">
        <v>103</v>
      </c>
      <c r="D47" s="240">
        <v>86</v>
      </c>
      <c r="E47" s="240">
        <v>92</v>
      </c>
      <c r="F47" s="240">
        <v>88</v>
      </c>
      <c r="G47" s="240">
        <v>73</v>
      </c>
      <c r="H47" s="240">
        <v>84</v>
      </c>
      <c r="I47" s="33"/>
      <c r="J47" s="33"/>
      <c r="K47" s="33"/>
      <c r="L47" s="33"/>
      <c r="M47" s="33"/>
      <c r="N47" s="32"/>
      <c r="O47" s="32"/>
      <c r="P47" s="32"/>
      <c r="Q47" s="32"/>
      <c r="R47" s="32"/>
    </row>
    <row r="48" spans="1:18">
      <c r="A48" s="10">
        <v>35</v>
      </c>
      <c r="B48" s="24">
        <v>1911035</v>
      </c>
      <c r="C48" s="23" t="s">
        <v>47</v>
      </c>
      <c r="D48" s="240">
        <v>75</v>
      </c>
      <c r="E48" s="240">
        <v>82</v>
      </c>
      <c r="F48" s="240">
        <v>61</v>
      </c>
      <c r="G48" s="240">
        <v>61</v>
      </c>
      <c r="H48" s="240">
        <v>66</v>
      </c>
      <c r="I48" s="33"/>
      <c r="J48" s="33"/>
      <c r="K48" s="33"/>
      <c r="L48" s="33"/>
      <c r="M48" s="33"/>
      <c r="N48" s="32"/>
      <c r="O48" s="32"/>
      <c r="P48" s="32"/>
      <c r="Q48" s="32"/>
      <c r="R48" s="32"/>
    </row>
    <row r="49" spans="1:18">
      <c r="A49" s="10">
        <v>36</v>
      </c>
      <c r="B49" s="24">
        <v>1911036</v>
      </c>
      <c r="C49" s="23" t="s">
        <v>62</v>
      </c>
      <c r="D49" s="240">
        <v>85</v>
      </c>
      <c r="E49" s="240">
        <v>62</v>
      </c>
      <c r="F49" s="240">
        <v>72</v>
      </c>
      <c r="G49" s="240">
        <v>56</v>
      </c>
      <c r="H49" s="240">
        <v>71</v>
      </c>
      <c r="I49" s="33"/>
      <c r="J49" s="33"/>
      <c r="K49" s="33"/>
      <c r="L49" s="33"/>
      <c r="M49" s="33"/>
      <c r="N49" s="32"/>
      <c r="O49" s="32"/>
      <c r="P49" s="32"/>
      <c r="Q49" s="32"/>
      <c r="R49" s="32"/>
    </row>
    <row r="50" spans="1:18">
      <c r="A50" s="10">
        <v>37</v>
      </c>
      <c r="B50" s="24">
        <v>1911037</v>
      </c>
      <c r="C50" s="23" t="s">
        <v>104</v>
      </c>
      <c r="D50" s="240">
        <v>88</v>
      </c>
      <c r="E50" s="240">
        <v>85</v>
      </c>
      <c r="F50" s="240">
        <v>86</v>
      </c>
      <c r="G50" s="240">
        <v>75</v>
      </c>
      <c r="H50" s="240">
        <v>81</v>
      </c>
      <c r="I50" s="33"/>
      <c r="J50" s="33"/>
      <c r="K50" s="33"/>
      <c r="L50" s="33"/>
      <c r="M50" s="33"/>
      <c r="N50" s="32"/>
      <c r="O50" s="32"/>
      <c r="P50" s="32"/>
      <c r="Q50" s="32"/>
      <c r="R50" s="32"/>
    </row>
    <row r="51" spans="1:18">
      <c r="A51" s="10">
        <v>38</v>
      </c>
      <c r="B51" s="24">
        <v>1911038</v>
      </c>
      <c r="C51" s="23" t="s">
        <v>48</v>
      </c>
      <c r="D51" s="240">
        <v>89</v>
      </c>
      <c r="E51" s="240">
        <v>95</v>
      </c>
      <c r="F51" s="240">
        <v>84</v>
      </c>
      <c r="G51" s="240">
        <v>73</v>
      </c>
      <c r="H51" s="240">
        <v>80</v>
      </c>
      <c r="I51" s="33"/>
      <c r="J51" s="33"/>
      <c r="K51" s="33"/>
      <c r="L51" s="33"/>
      <c r="M51" s="33"/>
      <c r="N51" s="32"/>
      <c r="O51" s="32"/>
      <c r="P51" s="32"/>
      <c r="Q51" s="32"/>
      <c r="R51" s="32"/>
    </row>
    <row r="52" spans="1:18">
      <c r="A52" s="10">
        <v>39</v>
      </c>
      <c r="B52" s="24">
        <v>1911039</v>
      </c>
      <c r="C52" s="23" t="s">
        <v>105</v>
      </c>
      <c r="D52" s="240">
        <v>72</v>
      </c>
      <c r="E52" s="240">
        <v>77</v>
      </c>
      <c r="F52" s="240">
        <v>76</v>
      </c>
      <c r="G52" s="240">
        <v>65</v>
      </c>
      <c r="H52" s="240">
        <v>68</v>
      </c>
      <c r="I52" s="33"/>
      <c r="J52" s="33"/>
      <c r="K52" s="33"/>
      <c r="L52" s="33"/>
      <c r="M52" s="33"/>
      <c r="N52" s="32"/>
      <c r="O52" s="32"/>
      <c r="P52" s="32"/>
      <c r="Q52" s="32"/>
      <c r="R52" s="32"/>
    </row>
    <row r="53" spans="1:18">
      <c r="A53" s="10">
        <v>40</v>
      </c>
      <c r="B53" s="24">
        <v>1911040</v>
      </c>
      <c r="C53" s="23" t="s">
        <v>106</v>
      </c>
      <c r="D53" s="240">
        <v>74</v>
      </c>
      <c r="E53" s="240">
        <v>71</v>
      </c>
      <c r="F53" s="240">
        <v>71</v>
      </c>
      <c r="G53" s="240">
        <v>65</v>
      </c>
      <c r="H53" s="240">
        <v>68</v>
      </c>
      <c r="I53" s="33"/>
      <c r="J53" s="33"/>
      <c r="K53" s="33"/>
      <c r="L53" s="33"/>
      <c r="M53" s="33"/>
      <c r="N53" s="32"/>
      <c r="O53" s="32"/>
      <c r="P53" s="32"/>
      <c r="Q53" s="32"/>
      <c r="R53" s="32"/>
    </row>
    <row r="54" spans="1:18">
      <c r="A54" s="10">
        <v>41</v>
      </c>
      <c r="B54" s="24">
        <v>1911041</v>
      </c>
      <c r="C54" s="23" t="s">
        <v>63</v>
      </c>
      <c r="D54" s="240">
        <v>85</v>
      </c>
      <c r="E54" s="240">
        <v>84</v>
      </c>
      <c r="F54" s="240">
        <v>76</v>
      </c>
      <c r="G54" s="240">
        <v>65</v>
      </c>
      <c r="H54" s="240">
        <v>81</v>
      </c>
      <c r="I54" s="33"/>
      <c r="J54" s="33"/>
      <c r="K54" s="33"/>
      <c r="L54" s="33"/>
      <c r="M54" s="33"/>
      <c r="N54" s="32"/>
      <c r="O54" s="32"/>
      <c r="P54" s="32"/>
      <c r="Q54" s="32"/>
      <c r="R54" s="32"/>
    </row>
    <row r="55" spans="1:18">
      <c r="A55" s="10">
        <v>42</v>
      </c>
      <c r="B55" s="24">
        <v>1911042</v>
      </c>
      <c r="C55" s="23" t="s">
        <v>107</v>
      </c>
      <c r="D55" s="240">
        <v>89</v>
      </c>
      <c r="E55" s="240">
        <v>81</v>
      </c>
      <c r="F55" s="240">
        <v>67</v>
      </c>
      <c r="G55" s="240">
        <v>61</v>
      </c>
      <c r="H55" s="240">
        <v>70</v>
      </c>
      <c r="I55" s="33"/>
      <c r="J55" s="33"/>
      <c r="K55" s="33"/>
      <c r="L55" s="33"/>
      <c r="M55" s="33"/>
      <c r="N55" s="32"/>
      <c r="O55" s="32"/>
      <c r="P55" s="32"/>
      <c r="Q55" s="32"/>
      <c r="R55" s="32"/>
    </row>
    <row r="56" spans="1:18">
      <c r="A56" s="10">
        <v>43</v>
      </c>
      <c r="B56" s="24">
        <v>1911043</v>
      </c>
      <c r="C56" s="23" t="s">
        <v>108</v>
      </c>
      <c r="D56" s="240">
        <v>77</v>
      </c>
      <c r="E56" s="240">
        <v>73</v>
      </c>
      <c r="F56" s="240">
        <v>70</v>
      </c>
      <c r="G56" s="240">
        <v>65</v>
      </c>
      <c r="H56" s="240">
        <v>63</v>
      </c>
      <c r="I56" s="33"/>
      <c r="J56" s="33"/>
      <c r="K56" s="33"/>
      <c r="L56" s="33"/>
      <c r="M56" s="33"/>
      <c r="N56" s="32"/>
      <c r="O56" s="32"/>
      <c r="P56" s="32"/>
      <c r="Q56" s="32"/>
      <c r="R56" s="32"/>
    </row>
    <row r="57" spans="1:18">
      <c r="A57" s="10">
        <v>44</v>
      </c>
      <c r="B57" s="24">
        <v>1911044</v>
      </c>
      <c r="C57" s="23" t="s">
        <v>49</v>
      </c>
      <c r="D57" s="240">
        <v>85</v>
      </c>
      <c r="E57" s="240">
        <v>91</v>
      </c>
      <c r="F57" s="240">
        <v>82</v>
      </c>
      <c r="G57" s="240">
        <v>70</v>
      </c>
      <c r="H57" s="240">
        <v>65</v>
      </c>
      <c r="I57" s="33"/>
      <c r="J57" s="33"/>
      <c r="K57" s="33"/>
      <c r="L57" s="33"/>
      <c r="M57" s="33"/>
      <c r="N57" s="32"/>
      <c r="O57" s="32"/>
      <c r="P57" s="32"/>
      <c r="Q57" s="32"/>
      <c r="R57" s="32"/>
    </row>
    <row r="58" spans="1:18">
      <c r="A58" s="10">
        <v>45</v>
      </c>
      <c r="B58" s="24">
        <v>1911045</v>
      </c>
      <c r="C58" s="23" t="s">
        <v>109</v>
      </c>
      <c r="D58" s="240">
        <v>64</v>
      </c>
      <c r="E58" s="240">
        <v>64</v>
      </c>
      <c r="F58" s="240">
        <v>76</v>
      </c>
      <c r="G58" s="240">
        <v>57</v>
      </c>
      <c r="H58" s="240">
        <v>71</v>
      </c>
      <c r="I58" s="33"/>
      <c r="J58" s="33"/>
      <c r="K58" s="33"/>
      <c r="L58" s="33"/>
      <c r="M58" s="33"/>
      <c r="N58" s="32"/>
      <c r="O58" s="32"/>
      <c r="P58" s="32"/>
      <c r="Q58" s="32"/>
      <c r="R58" s="32"/>
    </row>
    <row r="59" spans="1:18">
      <c r="A59" s="10">
        <v>46</v>
      </c>
      <c r="B59" s="24">
        <v>1911046</v>
      </c>
      <c r="C59" s="23" t="s">
        <v>110</v>
      </c>
      <c r="D59" s="240">
        <v>92</v>
      </c>
      <c r="E59" s="240">
        <v>93</v>
      </c>
      <c r="F59" s="240">
        <v>82</v>
      </c>
      <c r="G59" s="240">
        <v>74</v>
      </c>
      <c r="H59" s="240">
        <v>86</v>
      </c>
      <c r="I59" s="33"/>
      <c r="J59" s="33"/>
      <c r="K59" s="33"/>
      <c r="L59" s="33"/>
      <c r="M59" s="33"/>
      <c r="N59" s="32"/>
      <c r="O59" s="32"/>
      <c r="P59" s="32"/>
      <c r="Q59" s="32"/>
      <c r="R59" s="32"/>
    </row>
    <row r="60" spans="1:18">
      <c r="A60" s="10">
        <v>47</v>
      </c>
      <c r="B60" s="24">
        <v>1911047</v>
      </c>
      <c r="C60" s="23" t="s">
        <v>111</v>
      </c>
      <c r="D60" s="240">
        <v>95</v>
      </c>
      <c r="E60" s="240">
        <v>98</v>
      </c>
      <c r="F60" s="240">
        <v>63</v>
      </c>
      <c r="G60" s="240">
        <v>79</v>
      </c>
      <c r="H60" s="240">
        <v>76</v>
      </c>
      <c r="I60" s="33"/>
      <c r="J60" s="33"/>
      <c r="K60" s="33"/>
      <c r="L60" s="33"/>
      <c r="M60" s="33"/>
      <c r="N60" s="32"/>
      <c r="O60" s="32"/>
      <c r="P60" s="32"/>
      <c r="Q60" s="32"/>
      <c r="R60" s="32"/>
    </row>
    <row r="61" spans="1:18">
      <c r="A61" s="10">
        <v>48</v>
      </c>
      <c r="B61" s="24">
        <v>1911048</v>
      </c>
      <c r="C61" s="23" t="s">
        <v>64</v>
      </c>
      <c r="D61" s="240">
        <v>72</v>
      </c>
      <c r="E61" s="240">
        <v>83</v>
      </c>
      <c r="F61" s="240">
        <v>77</v>
      </c>
      <c r="G61" s="240">
        <v>65</v>
      </c>
      <c r="H61" s="240">
        <v>75</v>
      </c>
      <c r="I61" s="33"/>
      <c r="J61" s="33"/>
      <c r="K61" s="33"/>
      <c r="L61" s="33"/>
      <c r="M61" s="33"/>
      <c r="N61" s="32"/>
      <c r="O61" s="32"/>
      <c r="P61" s="32"/>
      <c r="Q61" s="32"/>
      <c r="R61" s="32"/>
    </row>
    <row r="62" spans="1:18">
      <c r="A62" s="10">
        <v>49</v>
      </c>
      <c r="B62" s="24">
        <v>1911049</v>
      </c>
      <c r="C62" s="23" t="s">
        <v>112</v>
      </c>
      <c r="D62" s="240">
        <v>81</v>
      </c>
      <c r="E62" s="240">
        <v>69</v>
      </c>
      <c r="F62" s="240">
        <v>81</v>
      </c>
      <c r="G62" s="240">
        <v>75</v>
      </c>
      <c r="H62" s="240">
        <v>80</v>
      </c>
      <c r="I62" s="33"/>
      <c r="J62" s="33"/>
      <c r="K62" s="33"/>
      <c r="L62" s="33"/>
      <c r="M62" s="33"/>
      <c r="N62" s="32"/>
      <c r="O62" s="32"/>
      <c r="P62" s="32"/>
      <c r="Q62" s="32"/>
      <c r="R62" s="32"/>
    </row>
    <row r="63" spans="1:18">
      <c r="A63" s="10">
        <v>50</v>
      </c>
      <c r="B63" s="24">
        <v>1911050</v>
      </c>
      <c r="C63" s="23" t="s">
        <v>113</v>
      </c>
      <c r="D63" s="240">
        <v>86</v>
      </c>
      <c r="E63" s="240">
        <v>88</v>
      </c>
      <c r="F63" s="240">
        <v>83</v>
      </c>
      <c r="G63" s="240">
        <v>68</v>
      </c>
      <c r="H63" s="240">
        <v>79</v>
      </c>
      <c r="I63" s="33"/>
      <c r="J63" s="33"/>
      <c r="K63" s="33"/>
      <c r="L63" s="33"/>
      <c r="M63" s="33"/>
      <c r="N63" s="32"/>
      <c r="O63" s="32"/>
      <c r="P63" s="32"/>
      <c r="Q63" s="32"/>
      <c r="R63" s="32"/>
    </row>
    <row r="64" spans="1:18">
      <c r="A64" s="10">
        <v>51</v>
      </c>
      <c r="B64" s="24">
        <v>1911051</v>
      </c>
      <c r="C64" s="23" t="s">
        <v>114</v>
      </c>
      <c r="D64" s="240">
        <v>95</v>
      </c>
      <c r="E64" s="240">
        <v>98</v>
      </c>
      <c r="F64" s="240">
        <v>79</v>
      </c>
      <c r="G64" s="240">
        <v>89</v>
      </c>
      <c r="H64" s="240">
        <v>85</v>
      </c>
      <c r="I64" s="33"/>
      <c r="J64" s="33"/>
      <c r="K64" s="33"/>
      <c r="L64" s="33"/>
      <c r="M64" s="33"/>
      <c r="N64" s="32"/>
      <c r="O64" s="32"/>
      <c r="P64" s="32"/>
      <c r="Q64" s="32"/>
      <c r="R64" s="32"/>
    </row>
    <row r="65" spans="1:18">
      <c r="A65" s="10">
        <v>52</v>
      </c>
      <c r="B65" s="24">
        <v>1911052</v>
      </c>
      <c r="C65" s="23" t="s">
        <v>115</v>
      </c>
      <c r="D65" s="240">
        <v>84</v>
      </c>
      <c r="E65" s="240">
        <v>87</v>
      </c>
      <c r="F65" s="240">
        <v>74</v>
      </c>
      <c r="G65" s="240">
        <v>79</v>
      </c>
      <c r="H65" s="240">
        <v>62</v>
      </c>
      <c r="I65" s="33"/>
      <c r="J65" s="33"/>
      <c r="K65" s="33"/>
      <c r="L65" s="33"/>
      <c r="M65" s="33"/>
      <c r="N65" s="32"/>
      <c r="O65" s="32"/>
      <c r="P65" s="32"/>
      <c r="Q65" s="32"/>
      <c r="R65" s="32"/>
    </row>
    <row r="66" spans="1:18">
      <c r="A66" s="10">
        <v>53</v>
      </c>
      <c r="B66" s="24">
        <v>1911053</v>
      </c>
      <c r="C66" s="23" t="s">
        <v>50</v>
      </c>
      <c r="D66" s="240">
        <v>98</v>
      </c>
      <c r="E66" s="240">
        <v>98</v>
      </c>
      <c r="F66" s="240">
        <v>94</v>
      </c>
      <c r="G66" s="240">
        <v>87</v>
      </c>
      <c r="H66" s="240">
        <v>97</v>
      </c>
      <c r="I66" s="33"/>
      <c r="J66" s="33"/>
      <c r="K66" s="33"/>
      <c r="L66" s="33"/>
      <c r="M66" s="33"/>
      <c r="N66" s="32"/>
      <c r="O66" s="32"/>
      <c r="P66" s="32"/>
      <c r="Q66" s="32"/>
      <c r="R66" s="32"/>
    </row>
    <row r="67" spans="1:18">
      <c r="A67" s="10">
        <v>54</v>
      </c>
      <c r="B67" s="24">
        <v>1911054</v>
      </c>
      <c r="C67" s="23" t="s">
        <v>116</v>
      </c>
      <c r="D67" s="240">
        <v>74</v>
      </c>
      <c r="E67" s="240">
        <v>76</v>
      </c>
      <c r="F67" s="240">
        <v>63</v>
      </c>
      <c r="G67" s="240">
        <v>93</v>
      </c>
      <c r="H67" s="240">
        <v>70</v>
      </c>
      <c r="I67" s="33"/>
      <c r="J67" s="33"/>
      <c r="K67" s="33"/>
      <c r="L67" s="33"/>
      <c r="M67" s="33"/>
      <c r="N67" s="32"/>
      <c r="O67" s="32"/>
      <c r="P67" s="32"/>
      <c r="Q67" s="32"/>
      <c r="R67" s="32"/>
    </row>
    <row r="68" spans="1:18">
      <c r="A68" s="10">
        <v>55</v>
      </c>
      <c r="B68" s="24">
        <v>1911055</v>
      </c>
      <c r="C68" s="23" t="s">
        <v>117</v>
      </c>
      <c r="D68" s="240">
        <v>63</v>
      </c>
      <c r="E68" s="240">
        <v>80</v>
      </c>
      <c r="F68" s="240">
        <v>60</v>
      </c>
      <c r="G68" s="240">
        <v>78</v>
      </c>
      <c r="H68" s="240">
        <v>50</v>
      </c>
      <c r="I68" s="33"/>
      <c r="J68" s="33"/>
      <c r="K68" s="33"/>
      <c r="L68" s="33"/>
      <c r="M68" s="33"/>
      <c r="N68" s="32"/>
      <c r="O68" s="32"/>
      <c r="P68" s="32"/>
      <c r="Q68" s="32"/>
      <c r="R68" s="32"/>
    </row>
    <row r="69" spans="1:18">
      <c r="A69" s="10">
        <v>56</v>
      </c>
      <c r="B69" s="24">
        <v>1911056</v>
      </c>
      <c r="C69" s="23" t="s">
        <v>118</v>
      </c>
      <c r="D69" s="240">
        <v>92</v>
      </c>
      <c r="E69" s="240">
        <v>98</v>
      </c>
      <c r="F69" s="240">
        <v>87</v>
      </c>
      <c r="G69" s="240">
        <v>92</v>
      </c>
      <c r="H69" s="240">
        <v>97</v>
      </c>
      <c r="I69" s="33"/>
      <c r="J69" s="33"/>
      <c r="K69" s="33"/>
      <c r="L69" s="33"/>
      <c r="M69" s="33"/>
      <c r="N69" s="32"/>
      <c r="O69" s="32"/>
      <c r="P69" s="32"/>
      <c r="Q69" s="32"/>
      <c r="R69" s="32"/>
    </row>
    <row r="70" spans="1:18">
      <c r="A70" s="10">
        <v>57</v>
      </c>
      <c r="B70" s="24">
        <v>1911057</v>
      </c>
      <c r="C70" s="23" t="s">
        <v>119</v>
      </c>
      <c r="D70" s="240">
        <v>86</v>
      </c>
      <c r="E70" s="240">
        <v>81</v>
      </c>
      <c r="F70" s="240">
        <v>66</v>
      </c>
      <c r="G70" s="240">
        <v>68</v>
      </c>
      <c r="H70" s="240">
        <v>76</v>
      </c>
      <c r="I70" s="33"/>
      <c r="J70" s="33"/>
      <c r="K70" s="33"/>
      <c r="L70" s="33"/>
      <c r="M70" s="33"/>
      <c r="N70" s="32"/>
      <c r="O70" s="32"/>
      <c r="P70" s="32"/>
      <c r="Q70" s="32"/>
      <c r="R70" s="32"/>
    </row>
    <row r="71" spans="1:18">
      <c r="A71" s="10">
        <v>58</v>
      </c>
      <c r="B71" s="24">
        <v>1911058</v>
      </c>
      <c r="C71" s="23" t="s">
        <v>120</v>
      </c>
      <c r="D71" s="240">
        <v>91</v>
      </c>
      <c r="E71" s="240">
        <v>96</v>
      </c>
      <c r="F71" s="240">
        <v>85</v>
      </c>
      <c r="G71" s="240">
        <v>84</v>
      </c>
      <c r="H71" s="240">
        <v>82</v>
      </c>
      <c r="I71" s="33"/>
      <c r="J71" s="33"/>
      <c r="K71" s="33"/>
      <c r="L71" s="33"/>
      <c r="M71" s="33"/>
      <c r="N71" s="32"/>
      <c r="O71" s="32"/>
      <c r="P71" s="32"/>
      <c r="Q71" s="32"/>
      <c r="R71" s="32"/>
    </row>
    <row r="72" spans="1:18">
      <c r="A72" s="10">
        <v>59</v>
      </c>
      <c r="B72" s="24">
        <v>1911059</v>
      </c>
      <c r="C72" s="23" t="s">
        <v>65</v>
      </c>
      <c r="D72" s="240">
        <v>92</v>
      </c>
      <c r="E72" s="240">
        <v>93</v>
      </c>
      <c r="F72" s="240">
        <v>93</v>
      </c>
      <c r="G72" s="240">
        <v>98</v>
      </c>
      <c r="H72" s="240">
        <v>94</v>
      </c>
      <c r="I72" s="33"/>
      <c r="J72" s="33"/>
      <c r="K72" s="33"/>
      <c r="L72" s="33"/>
      <c r="M72" s="33"/>
      <c r="N72" s="32"/>
      <c r="O72" s="32"/>
      <c r="P72" s="32"/>
      <c r="Q72" s="32"/>
      <c r="R72" s="32"/>
    </row>
    <row r="73" spans="1:18">
      <c r="A73" s="10">
        <v>60</v>
      </c>
      <c r="B73" s="24">
        <v>1911060</v>
      </c>
      <c r="C73" s="23" t="s">
        <v>121</v>
      </c>
      <c r="D73" s="240">
        <v>99</v>
      </c>
      <c r="E73" s="240">
        <v>99</v>
      </c>
      <c r="F73" s="240">
        <v>85</v>
      </c>
      <c r="G73" s="240">
        <v>74</v>
      </c>
      <c r="H73" s="240">
        <v>73</v>
      </c>
      <c r="I73" s="33"/>
      <c r="J73" s="33"/>
      <c r="K73" s="33"/>
      <c r="L73" s="33"/>
      <c r="M73" s="33"/>
      <c r="N73" s="32"/>
      <c r="O73" s="32"/>
      <c r="P73" s="32"/>
      <c r="Q73" s="32"/>
      <c r="R73" s="32"/>
    </row>
    <row r="74" spans="1:18">
      <c r="A74" s="10">
        <v>61</v>
      </c>
      <c r="B74" s="24">
        <v>1911061</v>
      </c>
      <c r="C74" s="23" t="s">
        <v>122</v>
      </c>
      <c r="D74" s="240">
        <v>90</v>
      </c>
      <c r="E74" s="240">
        <v>85</v>
      </c>
      <c r="F74" s="240">
        <v>66</v>
      </c>
      <c r="G74" s="240">
        <v>66</v>
      </c>
      <c r="H74" s="240">
        <v>82</v>
      </c>
      <c r="I74" s="33"/>
      <c r="J74" s="33"/>
      <c r="K74" s="33"/>
      <c r="L74" s="33"/>
      <c r="M74" s="33"/>
      <c r="N74" s="32"/>
      <c r="O74" s="32"/>
      <c r="P74" s="32"/>
      <c r="Q74" s="32"/>
      <c r="R74" s="32"/>
    </row>
    <row r="75" spans="1:18">
      <c r="A75" s="10">
        <v>62</v>
      </c>
      <c r="B75" s="24">
        <v>1911062</v>
      </c>
      <c r="C75" s="23" t="s">
        <v>123</v>
      </c>
      <c r="D75" s="240">
        <v>86</v>
      </c>
      <c r="E75" s="240">
        <v>91</v>
      </c>
      <c r="F75" s="240">
        <v>88</v>
      </c>
      <c r="G75" s="240">
        <v>91</v>
      </c>
      <c r="H75" s="240">
        <v>94</v>
      </c>
      <c r="I75" s="33"/>
      <c r="J75" s="33"/>
      <c r="K75" s="33"/>
      <c r="L75" s="33"/>
      <c r="M75" s="33"/>
      <c r="N75" s="32"/>
      <c r="O75" s="32"/>
      <c r="P75" s="32"/>
      <c r="Q75" s="32"/>
      <c r="R75" s="32"/>
    </row>
    <row r="76" spans="1:18">
      <c r="A76" s="10">
        <v>63</v>
      </c>
      <c r="B76" s="24">
        <v>1911063</v>
      </c>
      <c r="C76" s="23" t="s">
        <v>51</v>
      </c>
      <c r="D76" s="240">
        <v>88</v>
      </c>
      <c r="E76" s="240">
        <v>95</v>
      </c>
      <c r="F76" s="240">
        <v>90</v>
      </c>
      <c r="G76" s="240">
        <v>89</v>
      </c>
      <c r="H76" s="240">
        <v>91</v>
      </c>
      <c r="I76" s="33"/>
      <c r="J76" s="33"/>
      <c r="K76" s="33"/>
      <c r="L76" s="33"/>
      <c r="M76" s="33"/>
      <c r="N76" s="32"/>
      <c r="O76" s="32"/>
      <c r="P76" s="32"/>
      <c r="Q76" s="32"/>
      <c r="R76" s="32"/>
    </row>
    <row r="77" spans="1:18">
      <c r="A77" s="10">
        <v>64</v>
      </c>
      <c r="B77" s="24">
        <v>1911064</v>
      </c>
      <c r="C77" s="23" t="s">
        <v>124</v>
      </c>
      <c r="D77" s="240">
        <v>84</v>
      </c>
      <c r="E77" s="240">
        <v>85</v>
      </c>
      <c r="F77" s="240">
        <v>84</v>
      </c>
      <c r="G77" s="240">
        <v>83</v>
      </c>
      <c r="H77" s="240">
        <v>87</v>
      </c>
      <c r="I77" s="33"/>
      <c r="J77" s="33"/>
      <c r="K77" s="33"/>
      <c r="L77" s="33"/>
      <c r="M77" s="33"/>
      <c r="N77" s="32"/>
      <c r="O77" s="32"/>
      <c r="P77" s="32"/>
      <c r="Q77" s="32"/>
      <c r="R77" s="32"/>
    </row>
    <row r="78" spans="1:18">
      <c r="A78" s="10">
        <v>65</v>
      </c>
      <c r="B78" s="24">
        <v>1911065</v>
      </c>
      <c r="C78" s="23" t="s">
        <v>52</v>
      </c>
      <c r="D78" s="240">
        <v>72</v>
      </c>
      <c r="E78" s="240">
        <v>72</v>
      </c>
      <c r="F78" s="240">
        <v>56</v>
      </c>
      <c r="G78" s="240">
        <v>55</v>
      </c>
      <c r="H78" s="240">
        <v>72</v>
      </c>
      <c r="I78" s="33"/>
      <c r="J78" s="33"/>
      <c r="K78" s="33"/>
      <c r="L78" s="33"/>
      <c r="M78" s="33"/>
      <c r="N78" s="32"/>
      <c r="O78" s="32"/>
      <c r="P78" s="32"/>
      <c r="Q78" s="32"/>
      <c r="R78" s="32"/>
    </row>
    <row r="79" spans="1:18">
      <c r="A79" s="10">
        <v>66</v>
      </c>
      <c r="B79" s="24">
        <v>1911066</v>
      </c>
      <c r="C79" s="23" t="s">
        <v>66</v>
      </c>
      <c r="D79" s="240">
        <v>100</v>
      </c>
      <c r="E79" s="240">
        <v>95</v>
      </c>
      <c r="F79" s="240">
        <v>91</v>
      </c>
      <c r="G79" s="240">
        <v>94</v>
      </c>
      <c r="H79" s="240">
        <v>88</v>
      </c>
      <c r="I79" s="33"/>
      <c r="J79" s="33"/>
      <c r="K79" s="33"/>
      <c r="L79" s="33"/>
      <c r="M79" s="33"/>
      <c r="N79" s="32"/>
      <c r="O79" s="32"/>
      <c r="P79" s="32"/>
      <c r="Q79" s="32"/>
      <c r="R79" s="32"/>
    </row>
    <row r="80" spans="1:18">
      <c r="A80" s="10">
        <v>67</v>
      </c>
      <c r="B80" s="24">
        <v>1911067</v>
      </c>
      <c r="C80" s="23" t="s">
        <v>125</v>
      </c>
      <c r="D80" s="240">
        <v>93</v>
      </c>
      <c r="E80" s="240">
        <v>95</v>
      </c>
      <c r="F80" s="240">
        <v>84</v>
      </c>
      <c r="G80" s="240">
        <v>81</v>
      </c>
      <c r="H80" s="240">
        <v>87</v>
      </c>
      <c r="I80" s="33"/>
      <c r="J80" s="33"/>
      <c r="K80" s="33"/>
      <c r="L80" s="33"/>
      <c r="M80" s="33"/>
      <c r="N80" s="32"/>
      <c r="O80" s="32"/>
      <c r="P80" s="32"/>
      <c r="Q80" s="32"/>
      <c r="R80" s="32"/>
    </row>
    <row r="81" spans="1:18">
      <c r="A81" s="10">
        <v>68</v>
      </c>
      <c r="B81" s="24">
        <v>1911068</v>
      </c>
      <c r="C81" s="23" t="s">
        <v>126</v>
      </c>
      <c r="D81" s="240">
        <v>80</v>
      </c>
      <c r="E81" s="240">
        <v>71</v>
      </c>
      <c r="F81" s="240">
        <v>66</v>
      </c>
      <c r="G81" s="240">
        <v>81</v>
      </c>
      <c r="H81" s="240">
        <v>60</v>
      </c>
      <c r="I81" s="33"/>
      <c r="J81" s="33"/>
      <c r="K81" s="33"/>
      <c r="L81" s="33"/>
      <c r="M81" s="33"/>
      <c r="N81" s="32"/>
      <c r="O81" s="32"/>
      <c r="P81" s="32"/>
      <c r="Q81" s="32"/>
      <c r="R81" s="32"/>
    </row>
    <row r="82" spans="1:18">
      <c r="A82" s="10">
        <v>69</v>
      </c>
      <c r="B82" s="24">
        <v>1911069</v>
      </c>
      <c r="C82" s="23" t="s">
        <v>67</v>
      </c>
      <c r="D82" s="240">
        <v>84</v>
      </c>
      <c r="E82" s="240">
        <v>84</v>
      </c>
      <c r="F82" s="240">
        <v>72</v>
      </c>
      <c r="G82" s="240">
        <v>64</v>
      </c>
      <c r="H82" s="240">
        <v>63</v>
      </c>
      <c r="I82" s="33"/>
      <c r="J82" s="33"/>
      <c r="K82" s="33"/>
      <c r="L82" s="33"/>
      <c r="M82" s="33"/>
      <c r="N82" s="32"/>
      <c r="O82" s="32"/>
      <c r="P82" s="32"/>
      <c r="Q82" s="32"/>
      <c r="R82" s="32"/>
    </row>
    <row r="83" spans="1:18">
      <c r="A83" s="10">
        <v>70</v>
      </c>
      <c r="B83" s="24">
        <v>1911070</v>
      </c>
      <c r="C83" s="23" t="s">
        <v>127</v>
      </c>
      <c r="D83" s="240">
        <v>82</v>
      </c>
      <c r="E83" s="240">
        <v>76</v>
      </c>
      <c r="F83" s="240">
        <v>77</v>
      </c>
      <c r="G83" s="240">
        <v>86</v>
      </c>
      <c r="H83" s="240">
        <v>63</v>
      </c>
      <c r="I83" s="33"/>
      <c r="J83" s="33"/>
      <c r="K83" s="33"/>
      <c r="L83" s="33"/>
      <c r="M83" s="33"/>
      <c r="N83" s="32"/>
      <c r="O83" s="32"/>
      <c r="P83" s="32"/>
      <c r="Q83" s="32"/>
      <c r="R83" s="32"/>
    </row>
    <row r="84" spans="1:18">
      <c r="A84" s="10">
        <v>71</v>
      </c>
      <c r="B84" s="24">
        <v>1911071</v>
      </c>
      <c r="C84" s="23" t="s">
        <v>128</v>
      </c>
      <c r="D84" s="240">
        <v>94</v>
      </c>
      <c r="E84" s="240">
        <v>97</v>
      </c>
      <c r="F84" s="240">
        <v>85</v>
      </c>
      <c r="G84" s="240">
        <v>85</v>
      </c>
      <c r="H84" s="240">
        <v>73</v>
      </c>
      <c r="I84" s="33"/>
      <c r="J84" s="33"/>
      <c r="K84" s="33"/>
      <c r="L84" s="33"/>
      <c r="M84" s="33"/>
      <c r="N84" s="32"/>
      <c r="O84" s="32"/>
      <c r="P84" s="32"/>
      <c r="Q84" s="32"/>
      <c r="R84" s="32"/>
    </row>
    <row r="85" spans="1:18">
      <c r="A85" s="10">
        <v>72</v>
      </c>
      <c r="B85" s="24">
        <v>1911072</v>
      </c>
      <c r="C85" s="23" t="s">
        <v>53</v>
      </c>
      <c r="D85" s="240">
        <v>91</v>
      </c>
      <c r="E85" s="240">
        <v>93</v>
      </c>
      <c r="F85" s="240">
        <v>82</v>
      </c>
      <c r="G85" s="240">
        <v>82</v>
      </c>
      <c r="H85" s="240">
        <v>79</v>
      </c>
      <c r="I85" s="33"/>
      <c r="J85" s="33"/>
      <c r="K85" s="33"/>
      <c r="L85" s="33"/>
      <c r="M85" s="33"/>
      <c r="N85" s="32"/>
      <c r="O85" s="32"/>
      <c r="P85" s="32"/>
      <c r="Q85" s="32"/>
      <c r="R85" s="32"/>
    </row>
    <row r="86" spans="1:18">
      <c r="A86" s="10">
        <v>73</v>
      </c>
      <c r="B86" s="24">
        <v>1911073</v>
      </c>
      <c r="C86" s="23" t="s">
        <v>54</v>
      </c>
      <c r="D86" s="240">
        <v>98</v>
      </c>
      <c r="E86" s="240">
        <v>99</v>
      </c>
      <c r="F86" s="240">
        <v>94</v>
      </c>
      <c r="G86" s="240">
        <v>100</v>
      </c>
      <c r="H86" s="240">
        <v>99</v>
      </c>
      <c r="I86" s="33"/>
      <c r="J86" s="33"/>
      <c r="K86" s="33"/>
      <c r="L86" s="33"/>
      <c r="M86" s="33"/>
      <c r="N86" s="32"/>
      <c r="O86" s="32"/>
      <c r="P86" s="32"/>
      <c r="Q86" s="32"/>
      <c r="R86" s="32"/>
    </row>
    <row r="87" spans="1:18">
      <c r="A87" s="10">
        <v>74</v>
      </c>
      <c r="B87" s="24">
        <v>1911074</v>
      </c>
      <c r="C87" s="23" t="s">
        <v>68</v>
      </c>
      <c r="D87" s="240">
        <v>82</v>
      </c>
      <c r="E87" s="240">
        <v>97</v>
      </c>
      <c r="F87" s="240">
        <v>93</v>
      </c>
      <c r="G87" s="240">
        <v>75</v>
      </c>
      <c r="H87" s="240">
        <v>90</v>
      </c>
      <c r="I87" s="33"/>
      <c r="J87" s="33"/>
      <c r="K87" s="33"/>
      <c r="L87" s="33"/>
      <c r="M87" s="33"/>
      <c r="N87" s="32"/>
      <c r="O87" s="32"/>
      <c r="P87" s="32"/>
      <c r="Q87" s="32"/>
      <c r="R87" s="32"/>
    </row>
    <row r="88" spans="1:18">
      <c r="A88" s="10">
        <v>75</v>
      </c>
      <c r="B88" s="24">
        <v>1911075</v>
      </c>
      <c r="C88" s="23" t="s">
        <v>55</v>
      </c>
      <c r="D88" s="240">
        <v>92</v>
      </c>
      <c r="E88" s="240">
        <v>94</v>
      </c>
      <c r="F88" s="240">
        <v>83</v>
      </c>
      <c r="G88" s="240">
        <v>65</v>
      </c>
      <c r="H88" s="240">
        <v>78</v>
      </c>
      <c r="I88" s="33"/>
      <c r="J88" s="33"/>
      <c r="K88" s="33"/>
      <c r="L88" s="33"/>
      <c r="M88" s="33"/>
      <c r="N88" s="32"/>
      <c r="O88" s="32"/>
      <c r="P88" s="32"/>
      <c r="Q88" s="32"/>
      <c r="R88" s="32"/>
    </row>
    <row r="89" spans="1:18">
      <c r="A89" s="10">
        <v>76</v>
      </c>
      <c r="B89" s="24">
        <v>1911076</v>
      </c>
      <c r="C89" s="23" t="s">
        <v>129</v>
      </c>
      <c r="D89" s="240">
        <v>68</v>
      </c>
      <c r="E89" s="240">
        <v>66</v>
      </c>
      <c r="F89" s="240">
        <v>54</v>
      </c>
      <c r="G89" s="240">
        <v>72</v>
      </c>
      <c r="H89" s="240">
        <v>54</v>
      </c>
      <c r="I89" s="33"/>
      <c r="J89" s="33"/>
      <c r="K89" s="33"/>
      <c r="L89" s="33"/>
      <c r="M89" s="33"/>
      <c r="N89" s="32"/>
      <c r="O89" s="32"/>
      <c r="P89" s="32"/>
      <c r="Q89" s="32"/>
      <c r="R89" s="32"/>
    </row>
    <row r="90" spans="1:18">
      <c r="A90" s="10">
        <v>77</v>
      </c>
      <c r="B90" s="24">
        <v>1911077</v>
      </c>
      <c r="C90" s="23" t="s">
        <v>56</v>
      </c>
      <c r="D90" s="240">
        <v>92</v>
      </c>
      <c r="E90" s="240">
        <v>95</v>
      </c>
      <c r="F90" s="240">
        <v>84</v>
      </c>
      <c r="G90" s="240">
        <v>82</v>
      </c>
      <c r="H90" s="240">
        <v>73</v>
      </c>
      <c r="I90" s="33"/>
      <c r="J90" s="33"/>
      <c r="K90" s="33"/>
      <c r="L90" s="33"/>
      <c r="M90" s="33"/>
      <c r="N90" s="32"/>
      <c r="O90" s="32"/>
      <c r="P90" s="32"/>
      <c r="Q90" s="32"/>
      <c r="R90" s="32"/>
    </row>
    <row r="91" spans="1:18">
      <c r="A91" s="10">
        <v>78</v>
      </c>
      <c r="B91" s="24">
        <v>1911078</v>
      </c>
      <c r="C91" s="23" t="s">
        <v>69</v>
      </c>
      <c r="D91" s="240">
        <v>83</v>
      </c>
      <c r="E91" s="240">
        <v>85</v>
      </c>
      <c r="F91" s="240">
        <v>83</v>
      </c>
      <c r="G91" s="240">
        <v>88</v>
      </c>
      <c r="H91" s="240">
        <v>93</v>
      </c>
      <c r="I91" s="33"/>
      <c r="J91" s="33"/>
      <c r="K91" s="33"/>
      <c r="L91" s="33"/>
      <c r="M91" s="33"/>
      <c r="N91" s="32"/>
      <c r="O91" s="32"/>
      <c r="P91" s="32"/>
      <c r="Q91" s="32"/>
      <c r="R91" s="32"/>
    </row>
    <row r="92" spans="1:18">
      <c r="A92" s="10">
        <v>79</v>
      </c>
      <c r="B92" s="24">
        <v>1911079</v>
      </c>
      <c r="C92" s="23" t="s">
        <v>130</v>
      </c>
      <c r="D92" s="240">
        <v>78</v>
      </c>
      <c r="E92" s="240">
        <v>68</v>
      </c>
      <c r="F92" s="240">
        <v>68</v>
      </c>
      <c r="G92" s="240">
        <v>71</v>
      </c>
      <c r="H92" s="240">
        <v>74</v>
      </c>
      <c r="I92" s="33"/>
      <c r="J92" s="33"/>
      <c r="K92" s="33"/>
      <c r="L92" s="33"/>
      <c r="M92" s="33"/>
      <c r="N92" s="32"/>
      <c r="O92" s="32"/>
      <c r="P92" s="32"/>
      <c r="Q92" s="32"/>
      <c r="R92" s="32"/>
    </row>
    <row r="93" spans="1:18">
      <c r="A93" s="10">
        <v>80</v>
      </c>
      <c r="B93" s="24">
        <v>1911080</v>
      </c>
      <c r="C93" s="23" t="s">
        <v>131</v>
      </c>
      <c r="D93" s="240">
        <v>62</v>
      </c>
      <c r="E93" s="240">
        <v>65</v>
      </c>
      <c r="F93" s="240">
        <v>55</v>
      </c>
      <c r="G93" s="240">
        <v>66</v>
      </c>
      <c r="H93" s="240">
        <v>67</v>
      </c>
      <c r="I93" s="33"/>
      <c r="J93" s="33"/>
      <c r="K93" s="33"/>
      <c r="L93" s="33"/>
      <c r="M93" s="33"/>
      <c r="N93" s="32"/>
      <c r="O93" s="32"/>
      <c r="P93" s="32"/>
      <c r="Q93" s="32"/>
      <c r="R93" s="32"/>
    </row>
    <row r="94" spans="1:18">
      <c r="A94" s="10">
        <v>81</v>
      </c>
      <c r="B94" s="24">
        <v>1911081</v>
      </c>
      <c r="C94" s="23" t="s">
        <v>70</v>
      </c>
      <c r="D94" s="240">
        <v>77</v>
      </c>
      <c r="E94" s="240">
        <v>84</v>
      </c>
      <c r="F94" s="240">
        <v>78</v>
      </c>
      <c r="G94" s="240">
        <v>62</v>
      </c>
      <c r="H94" s="240">
        <v>72</v>
      </c>
      <c r="I94" s="33"/>
      <c r="J94" s="33"/>
      <c r="K94" s="33"/>
      <c r="L94" s="33"/>
      <c r="M94" s="33"/>
      <c r="N94" s="32"/>
      <c r="O94" s="32"/>
      <c r="P94" s="32"/>
      <c r="Q94" s="32"/>
      <c r="R94" s="32"/>
    </row>
    <row r="95" spans="1:18">
      <c r="A95" s="10">
        <v>82</v>
      </c>
      <c r="B95" s="24">
        <v>1911082</v>
      </c>
      <c r="C95" s="23" t="s">
        <v>71</v>
      </c>
      <c r="D95" s="240">
        <v>100</v>
      </c>
      <c r="E95" s="240">
        <v>95</v>
      </c>
      <c r="F95" s="240">
        <v>96</v>
      </c>
      <c r="G95" s="240">
        <v>89</v>
      </c>
      <c r="H95" s="240">
        <v>87</v>
      </c>
      <c r="I95" s="33"/>
      <c r="J95" s="33"/>
      <c r="K95" s="33"/>
      <c r="L95" s="33"/>
      <c r="M95" s="33"/>
      <c r="N95" s="32"/>
      <c r="O95" s="32"/>
      <c r="P95" s="32"/>
      <c r="Q95" s="32"/>
      <c r="R95" s="32"/>
    </row>
    <row r="96" spans="1:18">
      <c r="A96" s="10">
        <v>83</v>
      </c>
      <c r="B96" s="24">
        <v>1911083</v>
      </c>
      <c r="C96" s="23" t="s">
        <v>132</v>
      </c>
      <c r="D96" s="240">
        <v>85</v>
      </c>
      <c r="E96" s="240">
        <v>85</v>
      </c>
      <c r="F96" s="240">
        <v>80</v>
      </c>
      <c r="G96" s="240">
        <v>70</v>
      </c>
      <c r="H96" s="240">
        <v>89</v>
      </c>
      <c r="I96" s="33"/>
      <c r="J96" s="33"/>
      <c r="K96" s="33"/>
      <c r="L96" s="33"/>
      <c r="M96" s="33"/>
      <c r="N96" s="32"/>
      <c r="O96" s="32"/>
      <c r="P96" s="32"/>
      <c r="Q96" s="32"/>
      <c r="R96" s="32"/>
    </row>
    <row r="97" spans="1:18">
      <c r="A97" s="10">
        <v>84</v>
      </c>
      <c r="B97" s="24">
        <v>1911084</v>
      </c>
      <c r="C97" s="23" t="s">
        <v>133</v>
      </c>
      <c r="D97" s="240">
        <v>88</v>
      </c>
      <c r="E97" s="240">
        <v>77</v>
      </c>
      <c r="F97" s="240">
        <v>74</v>
      </c>
      <c r="G97" s="240">
        <v>61</v>
      </c>
      <c r="H97" s="240">
        <v>78</v>
      </c>
      <c r="I97" s="33"/>
      <c r="J97" s="33"/>
      <c r="K97" s="33"/>
      <c r="L97" s="33"/>
      <c r="M97" s="33"/>
      <c r="N97" s="32"/>
      <c r="O97" s="32"/>
      <c r="P97" s="32"/>
      <c r="Q97" s="32"/>
      <c r="R97" s="32"/>
    </row>
    <row r="98" spans="1:18">
      <c r="A98" s="10">
        <v>85</v>
      </c>
      <c r="B98" s="24">
        <v>1911085</v>
      </c>
      <c r="C98" s="23" t="s">
        <v>134</v>
      </c>
      <c r="D98" s="240">
        <v>83</v>
      </c>
      <c r="E98" s="240">
        <v>74</v>
      </c>
      <c r="F98" s="240">
        <v>72</v>
      </c>
      <c r="G98" s="240">
        <v>65</v>
      </c>
      <c r="H98" s="240">
        <v>86</v>
      </c>
      <c r="I98" s="33"/>
      <c r="J98" s="33"/>
      <c r="K98" s="33"/>
      <c r="L98" s="33"/>
      <c r="M98" s="33"/>
      <c r="N98" s="32"/>
      <c r="O98" s="32"/>
      <c r="P98" s="32"/>
      <c r="Q98" s="32"/>
      <c r="R98" s="32"/>
    </row>
    <row r="99" spans="1:18">
      <c r="A99" s="10">
        <v>86</v>
      </c>
      <c r="B99" s="24">
        <v>1911086</v>
      </c>
      <c r="C99" s="23" t="s">
        <v>135</v>
      </c>
      <c r="D99" s="240">
        <v>79</v>
      </c>
      <c r="E99" s="240">
        <v>66</v>
      </c>
      <c r="F99" s="240">
        <v>60</v>
      </c>
      <c r="G99" s="240">
        <v>56</v>
      </c>
      <c r="H99" s="240">
        <v>66</v>
      </c>
      <c r="I99" s="33"/>
      <c r="J99" s="33"/>
      <c r="K99" s="33"/>
      <c r="L99" s="33"/>
      <c r="M99" s="33"/>
      <c r="N99" s="32"/>
      <c r="O99" s="32"/>
      <c r="P99" s="32"/>
      <c r="Q99" s="32"/>
      <c r="R99" s="32"/>
    </row>
    <row r="100" spans="1:18">
      <c r="A100" s="10">
        <v>87</v>
      </c>
      <c r="B100" s="24">
        <v>1911087</v>
      </c>
      <c r="C100" s="23" t="s">
        <v>136</v>
      </c>
      <c r="D100" s="240">
        <v>86</v>
      </c>
      <c r="E100" s="240">
        <v>87</v>
      </c>
      <c r="F100" s="240">
        <v>94</v>
      </c>
      <c r="G100" s="240">
        <v>72</v>
      </c>
      <c r="H100" s="240">
        <v>83</v>
      </c>
      <c r="I100" s="33"/>
      <c r="J100" s="33"/>
      <c r="K100" s="33"/>
      <c r="L100" s="33"/>
      <c r="M100" s="33"/>
      <c r="N100" s="32"/>
      <c r="O100" s="32"/>
      <c r="P100" s="32"/>
      <c r="Q100" s="32"/>
      <c r="R100" s="32"/>
    </row>
    <row r="101" spans="1:18">
      <c r="A101" s="10">
        <v>88</v>
      </c>
      <c r="B101" s="24">
        <v>1911088</v>
      </c>
      <c r="C101" s="23" t="s">
        <v>57</v>
      </c>
      <c r="D101" s="240">
        <v>93</v>
      </c>
      <c r="E101" s="240">
        <v>91</v>
      </c>
      <c r="F101" s="240">
        <v>76</v>
      </c>
      <c r="G101" s="240">
        <v>87</v>
      </c>
      <c r="H101" s="240">
        <v>92</v>
      </c>
      <c r="I101" s="33"/>
      <c r="J101" s="33"/>
      <c r="K101" s="33"/>
      <c r="L101" s="33"/>
      <c r="M101" s="33"/>
      <c r="N101" s="32"/>
      <c r="O101" s="32"/>
      <c r="P101" s="32"/>
      <c r="Q101" s="32"/>
      <c r="R101" s="32"/>
    </row>
    <row r="102" spans="1:18">
      <c r="A102" s="10">
        <v>89</v>
      </c>
      <c r="B102" s="24">
        <v>1911089</v>
      </c>
      <c r="C102" s="23" t="s">
        <v>137</v>
      </c>
      <c r="D102" s="240">
        <v>94</v>
      </c>
      <c r="E102" s="240">
        <v>99</v>
      </c>
      <c r="F102" s="240">
        <v>72</v>
      </c>
      <c r="G102" s="240">
        <v>95</v>
      </c>
      <c r="H102" s="240">
        <v>95</v>
      </c>
      <c r="I102" s="33"/>
      <c r="J102" s="33"/>
      <c r="K102" s="33"/>
      <c r="L102" s="33"/>
      <c r="M102" s="33"/>
      <c r="N102" s="32"/>
      <c r="O102" s="32"/>
      <c r="P102" s="32"/>
      <c r="Q102" s="32"/>
      <c r="R102" s="32"/>
    </row>
    <row r="103" spans="1:18">
      <c r="A103" s="10">
        <v>90</v>
      </c>
      <c r="B103" s="24">
        <v>1911090</v>
      </c>
      <c r="C103" s="23" t="s">
        <v>138</v>
      </c>
      <c r="D103" s="240">
        <v>96</v>
      </c>
      <c r="E103" s="240">
        <v>99</v>
      </c>
      <c r="F103" s="240">
        <v>94</v>
      </c>
      <c r="G103" s="240">
        <v>93</v>
      </c>
      <c r="H103" s="240">
        <v>93</v>
      </c>
      <c r="I103" s="33"/>
      <c r="J103" s="33"/>
      <c r="K103" s="33"/>
      <c r="L103" s="33"/>
      <c r="M103" s="33"/>
      <c r="N103" s="32"/>
      <c r="O103" s="32"/>
      <c r="P103" s="32"/>
      <c r="Q103" s="32"/>
      <c r="R103" s="32"/>
    </row>
    <row r="104" spans="1:18">
      <c r="A104" s="10">
        <v>91</v>
      </c>
      <c r="B104" s="24">
        <v>1911091</v>
      </c>
      <c r="C104" s="23" t="s">
        <v>139</v>
      </c>
      <c r="D104" s="240">
        <v>80</v>
      </c>
      <c r="E104" s="240">
        <v>86</v>
      </c>
      <c r="F104" s="240">
        <v>79</v>
      </c>
      <c r="G104" s="240">
        <v>74</v>
      </c>
      <c r="H104" s="240">
        <v>80</v>
      </c>
      <c r="I104" s="33"/>
      <c r="J104" s="33"/>
      <c r="K104" s="33"/>
      <c r="L104" s="33"/>
      <c r="M104" s="33"/>
      <c r="N104" s="32"/>
      <c r="O104" s="32"/>
      <c r="P104" s="32"/>
      <c r="Q104" s="32"/>
      <c r="R104" s="32"/>
    </row>
    <row r="105" spans="1:18">
      <c r="A105" s="10">
        <v>92</v>
      </c>
      <c r="B105" s="24">
        <v>1911092</v>
      </c>
      <c r="C105" s="23" t="s">
        <v>140</v>
      </c>
      <c r="D105" s="240">
        <v>74</v>
      </c>
      <c r="E105" s="240">
        <v>78</v>
      </c>
      <c r="F105" s="240">
        <v>65</v>
      </c>
      <c r="G105" s="240">
        <v>59</v>
      </c>
      <c r="H105" s="240">
        <v>67</v>
      </c>
      <c r="I105" s="33"/>
      <c r="J105" s="33"/>
      <c r="K105" s="33"/>
      <c r="L105" s="33"/>
      <c r="M105" s="33"/>
      <c r="N105" s="32"/>
      <c r="O105" s="32"/>
      <c r="P105" s="32"/>
      <c r="Q105" s="32"/>
      <c r="R105" s="32"/>
    </row>
    <row r="106" spans="1:18">
      <c r="A106" s="10">
        <v>93</v>
      </c>
      <c r="B106" s="24">
        <v>1911093</v>
      </c>
      <c r="C106" s="23" t="s">
        <v>141</v>
      </c>
      <c r="D106" s="240">
        <v>87</v>
      </c>
      <c r="E106" s="240">
        <v>95</v>
      </c>
      <c r="F106" s="240">
        <v>81</v>
      </c>
      <c r="G106" s="240">
        <v>85</v>
      </c>
      <c r="H106" s="240">
        <v>95</v>
      </c>
      <c r="I106" s="33"/>
      <c r="J106" s="33"/>
      <c r="K106" s="33"/>
      <c r="L106" s="33"/>
      <c r="M106" s="33"/>
      <c r="N106" s="32"/>
      <c r="O106" s="32"/>
      <c r="P106" s="32"/>
      <c r="Q106" s="32"/>
      <c r="R106" s="32"/>
    </row>
    <row r="107" spans="1:18">
      <c r="A107" s="10">
        <v>94</v>
      </c>
      <c r="B107" s="24">
        <v>1911094</v>
      </c>
      <c r="C107" s="23" t="s">
        <v>58</v>
      </c>
      <c r="D107" s="240">
        <v>93</v>
      </c>
      <c r="E107" s="240">
        <v>96</v>
      </c>
      <c r="F107" s="240">
        <v>91</v>
      </c>
      <c r="G107" s="240">
        <v>87</v>
      </c>
      <c r="H107" s="240">
        <v>97</v>
      </c>
      <c r="I107" s="33"/>
      <c r="J107" s="33"/>
      <c r="K107" s="33"/>
      <c r="L107" s="33"/>
      <c r="M107" s="33"/>
      <c r="N107" s="32"/>
      <c r="O107" s="32"/>
      <c r="P107" s="32"/>
      <c r="Q107" s="32"/>
      <c r="R107" s="32"/>
    </row>
    <row r="108" spans="1:18">
      <c r="A108" s="10">
        <v>95</v>
      </c>
      <c r="B108" s="24">
        <v>1911095</v>
      </c>
      <c r="C108" s="23" t="s">
        <v>142</v>
      </c>
      <c r="D108" s="240">
        <v>88</v>
      </c>
      <c r="E108" s="240">
        <v>84</v>
      </c>
      <c r="F108" s="240">
        <v>73</v>
      </c>
      <c r="G108" s="240">
        <v>59</v>
      </c>
      <c r="H108" s="240">
        <v>75</v>
      </c>
      <c r="I108" s="33"/>
      <c r="J108" s="33"/>
      <c r="K108" s="33"/>
      <c r="L108" s="33"/>
      <c r="M108" s="33"/>
      <c r="N108" s="32"/>
      <c r="O108" s="32"/>
      <c r="P108" s="32"/>
      <c r="Q108" s="32"/>
      <c r="R108" s="32"/>
    </row>
    <row r="109" spans="1:18">
      <c r="A109" s="10">
        <v>96</v>
      </c>
      <c r="B109" s="24">
        <v>1911096</v>
      </c>
      <c r="C109" s="23" t="s">
        <v>143</v>
      </c>
      <c r="D109" s="240">
        <v>92</v>
      </c>
      <c r="E109" s="240">
        <v>98</v>
      </c>
      <c r="F109" s="240">
        <v>98</v>
      </c>
      <c r="G109" s="240">
        <v>93</v>
      </c>
      <c r="H109" s="240">
        <v>98</v>
      </c>
      <c r="I109" s="33"/>
      <c r="J109" s="33"/>
      <c r="K109" s="33"/>
      <c r="L109" s="33"/>
      <c r="M109" s="33"/>
      <c r="N109" s="32"/>
      <c r="O109" s="32"/>
      <c r="P109" s="32"/>
      <c r="Q109" s="32"/>
      <c r="R109" s="32"/>
    </row>
    <row r="110" spans="1:18">
      <c r="A110" s="10">
        <v>97</v>
      </c>
      <c r="B110" s="24">
        <v>1911097</v>
      </c>
      <c r="C110" s="23" t="s">
        <v>144</v>
      </c>
      <c r="D110" s="240">
        <v>64</v>
      </c>
      <c r="E110" s="240">
        <v>68</v>
      </c>
      <c r="F110" s="240">
        <v>67</v>
      </c>
      <c r="G110" s="240">
        <v>59</v>
      </c>
      <c r="H110" s="240">
        <v>69</v>
      </c>
      <c r="I110" s="33"/>
      <c r="J110" s="33"/>
      <c r="K110" s="33"/>
      <c r="L110" s="33"/>
      <c r="M110" s="33"/>
      <c r="N110" s="32"/>
      <c r="O110" s="32"/>
      <c r="P110" s="32"/>
      <c r="Q110" s="32"/>
      <c r="R110" s="32"/>
    </row>
    <row r="111" spans="1:18">
      <c r="A111" s="10">
        <v>98</v>
      </c>
      <c r="B111" s="24">
        <v>1911098</v>
      </c>
      <c r="C111" s="23" t="s">
        <v>145</v>
      </c>
      <c r="D111" s="240">
        <v>98</v>
      </c>
      <c r="E111" s="240">
        <v>98</v>
      </c>
      <c r="F111" s="240">
        <v>90</v>
      </c>
      <c r="G111" s="240">
        <v>89</v>
      </c>
      <c r="H111" s="240">
        <v>85</v>
      </c>
      <c r="I111" s="33"/>
      <c r="J111" s="33"/>
      <c r="K111" s="33"/>
      <c r="L111" s="33"/>
      <c r="M111" s="33"/>
      <c r="N111" s="32"/>
      <c r="O111" s="32"/>
      <c r="P111" s="32"/>
      <c r="Q111" s="32"/>
      <c r="R111" s="32"/>
    </row>
    <row r="112" spans="1:18">
      <c r="A112" s="10">
        <v>99</v>
      </c>
      <c r="B112" s="24">
        <v>1911099</v>
      </c>
      <c r="C112" s="23" t="s">
        <v>146</v>
      </c>
      <c r="D112" s="240">
        <v>78</v>
      </c>
      <c r="E112" s="240">
        <v>74</v>
      </c>
      <c r="F112" s="240">
        <v>81</v>
      </c>
      <c r="G112" s="240">
        <v>71</v>
      </c>
      <c r="H112" s="240">
        <v>67</v>
      </c>
      <c r="I112" s="33"/>
      <c r="J112" s="33"/>
      <c r="K112" s="33"/>
      <c r="L112" s="33"/>
      <c r="M112" s="33"/>
      <c r="N112" s="32"/>
      <c r="O112" s="32"/>
      <c r="P112" s="32"/>
      <c r="Q112" s="32"/>
      <c r="R112" s="32"/>
    </row>
    <row r="113" spans="1:18">
      <c r="A113" s="10">
        <v>100</v>
      </c>
      <c r="B113" s="24">
        <v>1911100</v>
      </c>
      <c r="C113" s="23" t="s">
        <v>147</v>
      </c>
      <c r="D113" s="240">
        <v>79</v>
      </c>
      <c r="E113" s="240">
        <v>73</v>
      </c>
      <c r="F113" s="240">
        <v>69</v>
      </c>
      <c r="G113" s="240">
        <v>83</v>
      </c>
      <c r="H113" s="240">
        <v>51</v>
      </c>
      <c r="I113" s="33"/>
      <c r="J113" s="33"/>
      <c r="K113" s="33"/>
      <c r="L113" s="33"/>
      <c r="M113" s="33"/>
      <c r="N113" s="32"/>
      <c r="O113" s="32"/>
      <c r="P113" s="32"/>
      <c r="Q113" s="32"/>
      <c r="R113" s="32"/>
    </row>
    <row r="114" spans="1:18">
      <c r="A114" s="10">
        <v>101</v>
      </c>
      <c r="B114" s="24">
        <v>1911101</v>
      </c>
      <c r="C114" s="23" t="s">
        <v>148</v>
      </c>
      <c r="D114" s="240">
        <v>91</v>
      </c>
      <c r="E114" s="240">
        <v>99</v>
      </c>
      <c r="F114" s="240">
        <v>93</v>
      </c>
      <c r="G114" s="240">
        <v>93</v>
      </c>
      <c r="H114" s="240">
        <v>96</v>
      </c>
      <c r="I114" s="33"/>
      <c r="J114" s="33"/>
      <c r="K114" s="33"/>
      <c r="L114" s="33"/>
      <c r="M114" s="33"/>
      <c r="N114" s="32"/>
      <c r="O114" s="32"/>
      <c r="P114" s="32"/>
      <c r="Q114" s="32"/>
      <c r="R114" s="32"/>
    </row>
    <row r="115" spans="1:18">
      <c r="A115" s="10">
        <v>102</v>
      </c>
      <c r="B115" s="24">
        <v>1911102</v>
      </c>
      <c r="C115" s="23" t="s">
        <v>149</v>
      </c>
      <c r="D115" s="240">
        <v>86</v>
      </c>
      <c r="E115" s="240">
        <v>81</v>
      </c>
      <c r="F115" s="240">
        <v>89</v>
      </c>
      <c r="G115" s="240">
        <v>71</v>
      </c>
      <c r="H115" s="240">
        <v>75</v>
      </c>
      <c r="I115" s="33"/>
      <c r="J115" s="33"/>
      <c r="K115" s="33"/>
      <c r="L115" s="33"/>
      <c r="M115" s="33"/>
      <c r="N115" s="32"/>
      <c r="O115" s="32"/>
      <c r="P115" s="32"/>
      <c r="Q115" s="32"/>
      <c r="R115" s="32"/>
    </row>
    <row r="116" spans="1:18">
      <c r="A116" s="10">
        <v>103</v>
      </c>
      <c r="B116" s="24">
        <v>1911103</v>
      </c>
      <c r="C116" s="23" t="s">
        <v>72</v>
      </c>
      <c r="D116" s="240">
        <v>95</v>
      </c>
      <c r="E116" s="240">
        <v>100</v>
      </c>
      <c r="F116" s="240">
        <v>96</v>
      </c>
      <c r="G116" s="240">
        <v>97</v>
      </c>
      <c r="H116" s="240">
        <v>89</v>
      </c>
      <c r="I116" s="33"/>
      <c r="J116" s="33"/>
      <c r="K116" s="33"/>
      <c r="L116" s="33"/>
      <c r="M116" s="33"/>
      <c r="N116" s="32"/>
      <c r="O116" s="32"/>
      <c r="P116" s="32"/>
      <c r="Q116" s="32"/>
      <c r="R116" s="32"/>
    </row>
    <row r="117" spans="1:18">
      <c r="A117" s="10">
        <v>104</v>
      </c>
      <c r="B117" s="24">
        <v>1911104</v>
      </c>
      <c r="C117" s="23" t="s">
        <v>59</v>
      </c>
      <c r="D117" s="240">
        <v>87</v>
      </c>
      <c r="E117" s="240">
        <v>91</v>
      </c>
      <c r="F117" s="240">
        <v>79</v>
      </c>
      <c r="G117" s="240">
        <v>92</v>
      </c>
      <c r="H117" s="240">
        <v>94</v>
      </c>
      <c r="I117" s="33"/>
      <c r="J117" s="33"/>
      <c r="K117" s="33"/>
      <c r="L117" s="33"/>
      <c r="M117" s="33"/>
      <c r="N117" s="32"/>
      <c r="O117" s="32"/>
      <c r="P117" s="32"/>
      <c r="Q117" s="32"/>
      <c r="R117" s="32"/>
    </row>
    <row r="118" spans="1:18">
      <c r="A118" s="10">
        <v>105</v>
      </c>
      <c r="B118" s="24">
        <v>1911105</v>
      </c>
      <c r="C118" s="23" t="s">
        <v>60</v>
      </c>
      <c r="D118" s="240">
        <v>89</v>
      </c>
      <c r="E118" s="240">
        <v>94</v>
      </c>
      <c r="F118" s="240">
        <v>79</v>
      </c>
      <c r="G118" s="240">
        <v>89</v>
      </c>
      <c r="H118" s="240">
        <v>94</v>
      </c>
      <c r="I118" s="33"/>
      <c r="J118" s="33"/>
      <c r="K118" s="33"/>
      <c r="L118" s="33"/>
      <c r="M118" s="33"/>
      <c r="N118" s="32"/>
      <c r="O118" s="32"/>
      <c r="P118" s="32"/>
      <c r="Q118" s="32"/>
      <c r="R118" s="32"/>
    </row>
    <row r="119" spans="1:18">
      <c r="A119" s="10">
        <v>106</v>
      </c>
      <c r="B119" s="24">
        <v>1911106</v>
      </c>
      <c r="C119" s="23" t="s">
        <v>150</v>
      </c>
      <c r="D119" s="240">
        <v>95</v>
      </c>
      <c r="E119" s="240">
        <v>88</v>
      </c>
      <c r="F119" s="240">
        <v>93</v>
      </c>
      <c r="G119" s="240">
        <v>89</v>
      </c>
      <c r="H119" s="240">
        <v>94</v>
      </c>
      <c r="I119" s="33"/>
      <c r="J119" s="33"/>
      <c r="K119" s="33"/>
      <c r="L119" s="33"/>
      <c r="M119" s="33"/>
      <c r="N119" s="32"/>
      <c r="O119" s="32"/>
      <c r="P119" s="32"/>
      <c r="Q119" s="32"/>
      <c r="R119" s="32"/>
    </row>
    <row r="120" spans="1:18">
      <c r="A120" s="10">
        <v>107</v>
      </c>
      <c r="B120" s="24">
        <v>1911107</v>
      </c>
      <c r="C120" s="23" t="s">
        <v>151</v>
      </c>
      <c r="D120" s="240">
        <v>93</v>
      </c>
      <c r="E120" s="240">
        <v>90</v>
      </c>
      <c r="F120" s="240">
        <v>87</v>
      </c>
      <c r="G120" s="240">
        <v>99</v>
      </c>
      <c r="H120" s="240">
        <v>94</v>
      </c>
      <c r="I120" s="33"/>
      <c r="J120" s="33"/>
      <c r="K120" s="33"/>
      <c r="L120" s="33"/>
      <c r="M120" s="33"/>
      <c r="N120" s="32"/>
      <c r="O120" s="32"/>
      <c r="P120" s="32"/>
      <c r="Q120" s="32"/>
      <c r="R120" s="32"/>
    </row>
    <row r="121" spans="1:18">
      <c r="A121" s="10">
        <v>108</v>
      </c>
      <c r="B121" s="24">
        <v>1911108</v>
      </c>
      <c r="C121" s="23" t="s">
        <v>152</v>
      </c>
      <c r="D121" s="240">
        <v>78</v>
      </c>
      <c r="E121" s="240">
        <v>91</v>
      </c>
      <c r="F121" s="240">
        <v>70</v>
      </c>
      <c r="G121" s="240">
        <v>72</v>
      </c>
      <c r="H121" s="240">
        <v>72</v>
      </c>
      <c r="I121" s="33"/>
      <c r="J121" s="33"/>
      <c r="K121" s="33"/>
      <c r="L121" s="33"/>
      <c r="M121" s="33"/>
      <c r="N121" s="32"/>
      <c r="O121" s="32"/>
      <c r="P121" s="32"/>
      <c r="Q121" s="32"/>
      <c r="R121" s="32"/>
    </row>
    <row r="122" spans="1:18">
      <c r="A122" s="10">
        <v>109</v>
      </c>
      <c r="B122" s="24">
        <v>1911109</v>
      </c>
      <c r="C122" s="23" t="s">
        <v>153</v>
      </c>
      <c r="D122" s="240">
        <v>96</v>
      </c>
      <c r="E122" s="240">
        <v>96</v>
      </c>
      <c r="F122" s="240">
        <v>91</v>
      </c>
      <c r="G122" s="240">
        <v>95</v>
      </c>
      <c r="H122" s="240">
        <v>83</v>
      </c>
      <c r="I122" s="33"/>
      <c r="J122" s="33"/>
      <c r="K122" s="33"/>
      <c r="L122" s="33"/>
      <c r="M122" s="33"/>
      <c r="N122" s="32"/>
      <c r="O122" s="32"/>
      <c r="P122" s="32"/>
      <c r="Q122" s="32"/>
      <c r="R122" s="32"/>
    </row>
    <row r="123" spans="1:18">
      <c r="A123" s="10">
        <v>110</v>
      </c>
      <c r="B123" s="24">
        <v>1911110</v>
      </c>
      <c r="C123" s="23" t="s">
        <v>154</v>
      </c>
      <c r="D123" s="240">
        <v>96</v>
      </c>
      <c r="E123" s="240">
        <v>95</v>
      </c>
      <c r="F123" s="240">
        <v>93</v>
      </c>
      <c r="G123" s="240">
        <v>98</v>
      </c>
      <c r="H123" s="240">
        <v>86</v>
      </c>
      <c r="I123" s="33"/>
      <c r="J123" s="33"/>
      <c r="K123" s="33"/>
      <c r="L123" s="33"/>
      <c r="M123" s="33"/>
      <c r="N123" s="32"/>
      <c r="O123" s="32"/>
      <c r="P123" s="32"/>
      <c r="Q123" s="32"/>
      <c r="R123" s="32"/>
    </row>
    <row r="124" spans="1:18">
      <c r="A124" s="10">
        <v>111</v>
      </c>
      <c r="B124" s="24">
        <v>1911111</v>
      </c>
      <c r="C124" s="23" t="s">
        <v>73</v>
      </c>
      <c r="D124" s="240">
        <v>93</v>
      </c>
      <c r="E124" s="240">
        <v>93</v>
      </c>
      <c r="F124" s="240">
        <v>76</v>
      </c>
      <c r="G124" s="240">
        <v>89</v>
      </c>
      <c r="H124" s="240">
        <v>95</v>
      </c>
      <c r="I124" s="33"/>
      <c r="J124" s="33"/>
      <c r="K124" s="33"/>
      <c r="L124" s="33"/>
      <c r="M124" s="33"/>
      <c r="N124" s="32"/>
      <c r="O124" s="32"/>
      <c r="P124" s="32"/>
      <c r="Q124" s="32"/>
      <c r="R124" s="32"/>
    </row>
    <row r="125" spans="1:18">
      <c r="A125" s="10">
        <v>112</v>
      </c>
      <c r="B125" s="24">
        <v>1911112</v>
      </c>
      <c r="C125" s="23" t="s">
        <v>155</v>
      </c>
      <c r="D125" s="240">
        <v>74</v>
      </c>
      <c r="E125" s="240">
        <v>84</v>
      </c>
      <c r="F125" s="240">
        <v>61</v>
      </c>
      <c r="G125" s="240">
        <v>73</v>
      </c>
      <c r="H125" s="240">
        <v>56</v>
      </c>
      <c r="I125" s="33"/>
      <c r="J125" s="33"/>
      <c r="K125" s="33"/>
      <c r="L125" s="33"/>
      <c r="M125" s="33"/>
      <c r="N125" s="32"/>
      <c r="O125" s="32"/>
      <c r="P125" s="32"/>
      <c r="Q125" s="32"/>
      <c r="R125" s="32"/>
    </row>
    <row r="126" spans="1:18">
      <c r="A126" s="10">
        <v>113</v>
      </c>
      <c r="B126" s="24">
        <v>1911113</v>
      </c>
      <c r="C126" s="23" t="s">
        <v>156</v>
      </c>
      <c r="D126" s="240">
        <v>84</v>
      </c>
      <c r="E126" s="240">
        <v>86</v>
      </c>
      <c r="F126" s="240">
        <v>72</v>
      </c>
      <c r="G126" s="240">
        <v>93</v>
      </c>
      <c r="H126" s="240">
        <v>73</v>
      </c>
      <c r="I126" s="33"/>
      <c r="J126" s="33"/>
      <c r="K126" s="33"/>
      <c r="L126" s="33"/>
      <c r="M126" s="33"/>
      <c r="N126" s="32"/>
      <c r="O126" s="32"/>
      <c r="P126" s="32"/>
      <c r="Q126" s="32"/>
      <c r="R126" s="32"/>
    </row>
    <row r="127" spans="1:18">
      <c r="A127" s="10">
        <v>114</v>
      </c>
      <c r="B127" s="24">
        <v>1911114</v>
      </c>
      <c r="C127" s="23" t="s">
        <v>157</v>
      </c>
      <c r="D127" s="240">
        <v>91</v>
      </c>
      <c r="E127" s="240">
        <v>79</v>
      </c>
      <c r="F127" s="240">
        <v>86</v>
      </c>
      <c r="G127" s="240">
        <v>79</v>
      </c>
      <c r="H127" s="240">
        <v>82</v>
      </c>
      <c r="I127" s="33"/>
      <c r="J127" s="33"/>
      <c r="K127" s="33"/>
      <c r="L127" s="33"/>
      <c r="M127" s="33"/>
      <c r="N127" s="32"/>
      <c r="O127" s="32"/>
      <c r="P127" s="32"/>
      <c r="Q127" s="32"/>
      <c r="R127" s="32"/>
    </row>
    <row r="128" spans="1:18">
      <c r="A128" s="10">
        <v>115</v>
      </c>
      <c r="B128" s="24">
        <v>1911115</v>
      </c>
      <c r="C128" s="23" t="s">
        <v>74</v>
      </c>
      <c r="D128" s="240">
        <v>93</v>
      </c>
      <c r="E128" s="240">
        <v>96</v>
      </c>
      <c r="F128" s="240">
        <v>88</v>
      </c>
      <c r="G128" s="240">
        <v>82</v>
      </c>
      <c r="H128" s="240">
        <v>74</v>
      </c>
      <c r="I128" s="33"/>
      <c r="J128" s="33"/>
      <c r="K128" s="33"/>
      <c r="L128" s="33"/>
      <c r="M128" s="33"/>
      <c r="N128" s="32"/>
      <c r="O128" s="32"/>
      <c r="P128" s="32"/>
      <c r="Q128" s="32"/>
      <c r="R128" s="32"/>
    </row>
    <row r="129" spans="1:18">
      <c r="A129" s="10">
        <v>116</v>
      </c>
      <c r="B129" s="24">
        <v>1911116</v>
      </c>
      <c r="C129" s="23" t="s">
        <v>158</v>
      </c>
      <c r="D129" s="240">
        <v>75</v>
      </c>
      <c r="E129" s="240">
        <v>70</v>
      </c>
      <c r="F129" s="240">
        <v>60</v>
      </c>
      <c r="G129" s="240">
        <v>55</v>
      </c>
      <c r="H129" s="240">
        <v>65</v>
      </c>
      <c r="I129" s="33"/>
      <c r="J129" s="33"/>
      <c r="K129" s="33"/>
      <c r="L129" s="33"/>
      <c r="M129" s="33"/>
      <c r="N129" s="32"/>
      <c r="O129" s="32"/>
      <c r="P129" s="32"/>
      <c r="Q129" s="32"/>
      <c r="R129" s="32"/>
    </row>
    <row r="130" spans="1:18">
      <c r="A130" s="10">
        <v>117</v>
      </c>
      <c r="B130" s="24">
        <v>1911117</v>
      </c>
      <c r="C130" s="23" t="s">
        <v>159</v>
      </c>
      <c r="D130" s="240">
        <v>64</v>
      </c>
      <c r="E130" s="240">
        <v>86</v>
      </c>
      <c r="F130" s="240">
        <v>84</v>
      </c>
      <c r="G130" s="240">
        <v>66</v>
      </c>
      <c r="H130" s="240">
        <v>73</v>
      </c>
      <c r="I130" s="33"/>
      <c r="J130" s="33"/>
      <c r="K130" s="33"/>
      <c r="L130" s="33"/>
      <c r="M130" s="33"/>
      <c r="N130" s="32"/>
      <c r="O130" s="32"/>
      <c r="P130" s="32"/>
      <c r="Q130" s="32"/>
      <c r="R130" s="32"/>
    </row>
    <row r="131" spans="1:18">
      <c r="A131" s="10">
        <v>118</v>
      </c>
      <c r="B131" s="24">
        <v>1911118</v>
      </c>
      <c r="C131" s="25" t="s">
        <v>160</v>
      </c>
      <c r="D131" s="240">
        <v>60</v>
      </c>
      <c r="E131" s="240">
        <v>74</v>
      </c>
      <c r="F131" s="240">
        <v>38</v>
      </c>
      <c r="G131" s="240">
        <v>51</v>
      </c>
      <c r="H131" s="240">
        <v>50</v>
      </c>
      <c r="I131" s="33"/>
      <c r="J131" s="33"/>
      <c r="K131" s="33"/>
      <c r="L131" s="33"/>
      <c r="M131" s="33"/>
      <c r="N131" s="32"/>
      <c r="O131" s="32"/>
      <c r="P131" s="32"/>
      <c r="Q131" s="32"/>
      <c r="R131" s="32"/>
    </row>
    <row r="132" spans="1:18">
      <c r="A132" s="10">
        <v>119</v>
      </c>
      <c r="B132" s="24">
        <v>1911119</v>
      </c>
      <c r="C132" s="23" t="s">
        <v>161</v>
      </c>
      <c r="D132" s="240">
        <v>83</v>
      </c>
      <c r="E132" s="240">
        <v>82</v>
      </c>
      <c r="F132" s="240">
        <v>56</v>
      </c>
      <c r="G132" s="240">
        <v>72</v>
      </c>
      <c r="H132" s="240">
        <v>76</v>
      </c>
      <c r="I132" s="33"/>
      <c r="J132" s="33"/>
      <c r="K132" s="33"/>
      <c r="L132" s="33"/>
      <c r="M132" s="33"/>
      <c r="N132" s="32"/>
      <c r="O132" s="32"/>
      <c r="P132" s="32"/>
      <c r="Q132" s="32"/>
      <c r="R132" s="32"/>
    </row>
    <row r="133" spans="1:18">
      <c r="A133" s="10">
        <v>120</v>
      </c>
      <c r="B133" s="24">
        <v>1911120</v>
      </c>
      <c r="C133" s="27" t="s">
        <v>162</v>
      </c>
      <c r="D133" s="176">
        <v>80</v>
      </c>
      <c r="E133" s="176">
        <v>85</v>
      </c>
      <c r="F133" s="32">
        <v>61</v>
      </c>
      <c r="G133" s="32">
        <v>61</v>
      </c>
      <c r="H133" s="32">
        <v>65</v>
      </c>
      <c r="I133" s="80"/>
      <c r="J133" s="80"/>
      <c r="K133" s="80"/>
      <c r="L133" s="80"/>
      <c r="M133" s="80"/>
      <c r="N133" s="81"/>
      <c r="O133" s="81"/>
      <c r="P133" s="81"/>
      <c r="Q133" s="81"/>
      <c r="R133" s="81"/>
    </row>
    <row r="134" spans="1:18">
      <c r="A134" s="21"/>
      <c r="B134" s="28"/>
      <c r="C134" s="29"/>
      <c r="D134" s="30"/>
      <c r="E134" s="30"/>
      <c r="F134" s="30"/>
      <c r="G134" s="30"/>
      <c r="H134" s="30"/>
      <c r="I134" s="520"/>
      <c r="J134" s="520"/>
      <c r="K134" s="520"/>
      <c r="L134" s="520"/>
      <c r="M134" s="520"/>
      <c r="N134" s="82"/>
      <c r="O134" s="82"/>
      <c r="P134" s="82"/>
      <c r="Q134" s="82"/>
      <c r="R134" s="82"/>
    </row>
    <row r="135" spans="1:18">
      <c r="A135" s="21"/>
      <c r="B135" s="28"/>
      <c r="C135" s="3"/>
      <c r="D135" s="3" t="s">
        <v>5</v>
      </c>
      <c r="E135" s="3" t="s">
        <v>6</v>
      </c>
      <c r="F135" s="3" t="s">
        <v>7</v>
      </c>
      <c r="G135" s="3" t="s">
        <v>8</v>
      </c>
      <c r="H135" s="78" t="s">
        <v>9</v>
      </c>
      <c r="I135" s="521"/>
      <c r="J135" s="521"/>
      <c r="K135" s="521"/>
      <c r="L135" s="521"/>
      <c r="M135" s="521"/>
      <c r="N135" s="82"/>
      <c r="O135" s="30"/>
      <c r="P135" s="30"/>
      <c r="Q135" s="30"/>
      <c r="R135" s="30"/>
    </row>
    <row r="136" spans="1:18">
      <c r="A136" s="21"/>
      <c r="B136" s="28"/>
      <c r="C136" s="3" t="s">
        <v>4</v>
      </c>
      <c r="D136" s="2">
        <v>55</v>
      </c>
      <c r="E136" s="2">
        <v>55</v>
      </c>
      <c r="F136" s="2">
        <v>55</v>
      </c>
      <c r="G136" s="2">
        <v>55</v>
      </c>
      <c r="H136" s="2">
        <v>55</v>
      </c>
      <c r="I136" s="523"/>
      <c r="J136" s="523"/>
      <c r="K136" s="523"/>
      <c r="L136" s="523"/>
      <c r="M136" s="523"/>
      <c r="N136" s="83"/>
      <c r="O136" s="84"/>
      <c r="P136" s="84"/>
      <c r="Q136" s="84"/>
      <c r="R136" s="84"/>
    </row>
    <row r="137" spans="1:18" ht="15" customHeight="1">
      <c r="A137" s="21"/>
      <c r="B137" s="28"/>
      <c r="C137" s="3" t="s">
        <v>28</v>
      </c>
      <c r="D137" s="136">
        <v>80</v>
      </c>
      <c r="E137" s="136">
        <v>80</v>
      </c>
      <c r="F137" s="136">
        <v>80</v>
      </c>
      <c r="G137" s="136">
        <v>80</v>
      </c>
      <c r="H137" s="136">
        <v>80</v>
      </c>
      <c r="I137" s="522"/>
      <c r="J137" s="522"/>
      <c r="K137" s="522"/>
      <c r="L137" s="522"/>
      <c r="M137" s="522"/>
      <c r="N137" s="85"/>
      <c r="O137" s="85"/>
      <c r="P137" s="85"/>
      <c r="Q137" s="85"/>
      <c r="R137" s="85"/>
    </row>
    <row r="138" spans="1:18">
      <c r="A138" s="21"/>
      <c r="B138" s="28"/>
      <c r="C138" s="3" t="s">
        <v>187</v>
      </c>
      <c r="D138" s="137">
        <f>COUNTIF(D14:D133,"&gt;="&amp;D136)</f>
        <v>120</v>
      </c>
      <c r="E138" s="137">
        <f t="shared" ref="E138:H138" si="0">COUNTIF(E14:E133,"&gt;="&amp;E136)</f>
        <v>119</v>
      </c>
      <c r="F138" s="137">
        <f t="shared" si="0"/>
        <v>117</v>
      </c>
      <c r="G138" s="137">
        <f t="shared" si="0"/>
        <v>116</v>
      </c>
      <c r="H138" s="137">
        <f t="shared" si="0"/>
        <v>115</v>
      </c>
      <c r="I138" s="521"/>
      <c r="J138" s="521"/>
      <c r="K138" s="521"/>
      <c r="L138" s="521"/>
      <c r="M138" s="521"/>
      <c r="N138" s="83"/>
      <c r="O138" s="83"/>
      <c r="P138" s="83"/>
      <c r="Q138" s="83"/>
      <c r="R138" s="83"/>
    </row>
    <row r="139" spans="1:18">
      <c r="C139" s="3" t="s">
        <v>29</v>
      </c>
      <c r="D139" s="137">
        <f>D138/120*100</f>
        <v>100</v>
      </c>
      <c r="E139" s="137">
        <f t="shared" ref="E139:H139" si="1">E138/120*100</f>
        <v>99.166666666666671</v>
      </c>
      <c r="F139" s="137">
        <f t="shared" si="1"/>
        <v>97.5</v>
      </c>
      <c r="G139" s="137">
        <f t="shared" si="1"/>
        <v>96.666666666666671</v>
      </c>
      <c r="H139" s="137">
        <f t="shared" si="1"/>
        <v>95.833333333333343</v>
      </c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6" spans="3:19" ht="15" thickBot="1">
      <c r="C146" s="3" t="s">
        <v>26</v>
      </c>
      <c r="D146" s="3" t="s">
        <v>12</v>
      </c>
      <c r="E146" s="3" t="s">
        <v>13</v>
      </c>
      <c r="F146" s="3" t="s">
        <v>14</v>
      </c>
      <c r="G146" s="3" t="s">
        <v>15</v>
      </c>
      <c r="H146" s="3" t="s">
        <v>16</v>
      </c>
      <c r="I146" s="3" t="s">
        <v>17</v>
      </c>
      <c r="J146" s="3" t="s">
        <v>18</v>
      </c>
      <c r="K146" s="3" t="s">
        <v>19</v>
      </c>
      <c r="L146" s="3" t="s">
        <v>20</v>
      </c>
      <c r="M146" s="3" t="s">
        <v>21</v>
      </c>
      <c r="N146" s="3" t="s">
        <v>22</v>
      </c>
      <c r="O146" s="3" t="s">
        <v>23</v>
      </c>
      <c r="P146" s="3" t="s">
        <v>24</v>
      </c>
      <c r="Q146" s="3" t="s">
        <v>25</v>
      </c>
      <c r="R146" s="3"/>
      <c r="S146" s="3" t="s">
        <v>33</v>
      </c>
    </row>
    <row r="147" spans="3:19" ht="15" thickBot="1">
      <c r="C147" s="3" t="s">
        <v>5</v>
      </c>
      <c r="D147" s="11"/>
      <c r="E147" s="12"/>
      <c r="F147" s="12"/>
      <c r="G147" s="12"/>
      <c r="H147" s="12"/>
      <c r="I147" s="12"/>
      <c r="J147" s="12"/>
      <c r="K147" s="12"/>
      <c r="L147" s="2"/>
      <c r="M147" s="2"/>
      <c r="N147" s="12"/>
      <c r="O147" s="12"/>
      <c r="P147" s="12"/>
      <c r="Q147" s="12"/>
      <c r="R147" s="2"/>
      <c r="S147" s="9" t="e">
        <f>#REF!</f>
        <v>#REF!</v>
      </c>
    </row>
    <row r="148" spans="3:19" ht="15" thickBot="1">
      <c r="C148" s="3" t="s">
        <v>6</v>
      </c>
      <c r="D148" s="11"/>
      <c r="E148" s="12"/>
      <c r="F148" s="14"/>
      <c r="G148" s="14"/>
      <c r="H148" s="14"/>
      <c r="I148" s="14"/>
      <c r="J148" s="14"/>
      <c r="K148" s="14"/>
      <c r="L148" s="2"/>
      <c r="M148" s="2"/>
      <c r="N148" s="12"/>
      <c r="O148" s="14"/>
      <c r="P148" s="12"/>
      <c r="Q148" s="12"/>
      <c r="R148" s="2"/>
      <c r="S148" s="9" t="e">
        <f>#REF!</f>
        <v>#REF!</v>
      </c>
    </row>
    <row r="149" spans="3:19" ht="15" thickBot="1">
      <c r="C149" s="3" t="s">
        <v>7</v>
      </c>
      <c r="D149" s="11"/>
      <c r="E149" s="12"/>
      <c r="F149" s="14"/>
      <c r="G149" s="14"/>
      <c r="H149" s="14"/>
      <c r="I149" s="14"/>
      <c r="J149" s="14"/>
      <c r="K149" s="14"/>
      <c r="L149" s="2"/>
      <c r="M149" s="2"/>
      <c r="N149" s="12"/>
      <c r="O149" s="14"/>
      <c r="P149" s="12"/>
      <c r="Q149" s="12"/>
      <c r="R149" s="2"/>
      <c r="S149" s="9" t="e">
        <f>#REF!</f>
        <v>#REF!</v>
      </c>
    </row>
    <row r="150" spans="3:19" ht="15" thickBot="1">
      <c r="C150" s="3" t="s">
        <v>8</v>
      </c>
      <c r="D150" s="11"/>
      <c r="E150" s="12"/>
      <c r="F150" s="14"/>
      <c r="G150" s="14"/>
      <c r="H150" s="14"/>
      <c r="I150" s="14"/>
      <c r="J150" s="14"/>
      <c r="K150" s="14"/>
      <c r="L150" s="2"/>
      <c r="M150" s="2"/>
      <c r="N150" s="12"/>
      <c r="O150" s="14"/>
      <c r="P150" s="12"/>
      <c r="Q150" s="12"/>
      <c r="R150" s="2"/>
      <c r="S150" s="9" t="e">
        <f>#REF!</f>
        <v>#REF!</v>
      </c>
    </row>
    <row r="151" spans="3:19" ht="15" thickBot="1">
      <c r="C151" s="3" t="s">
        <v>9</v>
      </c>
      <c r="D151" s="208"/>
      <c r="E151" s="209"/>
      <c r="F151" s="210"/>
      <c r="G151" s="210"/>
      <c r="H151" s="210"/>
      <c r="I151" s="210"/>
      <c r="J151" s="210"/>
      <c r="K151" s="210"/>
      <c r="L151" s="211"/>
      <c r="M151" s="211"/>
      <c r="N151" s="12"/>
      <c r="O151" s="210"/>
      <c r="P151" s="209"/>
      <c r="Q151" s="12"/>
      <c r="R151" s="2"/>
      <c r="S151" s="9" t="e">
        <f>#REF!</f>
        <v>#REF!</v>
      </c>
    </row>
    <row r="152" spans="3:19">
      <c r="C152" s="3" t="s">
        <v>30</v>
      </c>
      <c r="D152" s="1">
        <f t="shared" ref="D152:Q152" si="2">COUNTIF(D147:D151,"=3")</f>
        <v>0</v>
      </c>
      <c r="E152" s="1">
        <f t="shared" si="2"/>
        <v>0</v>
      </c>
      <c r="F152" s="1">
        <f t="shared" si="2"/>
        <v>0</v>
      </c>
      <c r="G152" s="1">
        <f t="shared" si="2"/>
        <v>0</v>
      </c>
      <c r="H152" s="1">
        <f t="shared" si="2"/>
        <v>0</v>
      </c>
      <c r="I152" s="1">
        <f t="shared" si="2"/>
        <v>0</v>
      </c>
      <c r="J152" s="1">
        <f t="shared" si="2"/>
        <v>0</v>
      </c>
      <c r="K152" s="1">
        <f t="shared" si="2"/>
        <v>0</v>
      </c>
      <c r="L152" s="1">
        <f t="shared" si="2"/>
        <v>0</v>
      </c>
      <c r="M152" s="1">
        <f t="shared" si="2"/>
        <v>0</v>
      </c>
      <c r="N152" s="1">
        <f t="shared" si="2"/>
        <v>0</v>
      </c>
      <c r="O152" s="1">
        <f t="shared" si="2"/>
        <v>0</v>
      </c>
      <c r="P152" s="1">
        <f t="shared" si="2"/>
        <v>0</v>
      </c>
      <c r="Q152" s="1">
        <f t="shared" si="2"/>
        <v>0</v>
      </c>
      <c r="R152" s="1">
        <f>COUNTIF(R147:R151,"=3")</f>
        <v>0</v>
      </c>
    </row>
    <row r="153" spans="3:19">
      <c r="C153" s="3" t="s">
        <v>31</v>
      </c>
      <c r="D153" s="1">
        <f t="shared" ref="D153:Q153" si="3">COUNTIF(D147:D151,"=2")</f>
        <v>0</v>
      </c>
      <c r="E153" s="1">
        <f t="shared" si="3"/>
        <v>0</v>
      </c>
      <c r="F153" s="1">
        <f t="shared" si="3"/>
        <v>0</v>
      </c>
      <c r="G153" s="1">
        <f t="shared" si="3"/>
        <v>0</v>
      </c>
      <c r="H153" s="1">
        <f t="shared" si="3"/>
        <v>0</v>
      </c>
      <c r="I153" s="1">
        <f t="shared" si="3"/>
        <v>0</v>
      </c>
      <c r="J153" s="1">
        <f t="shared" si="3"/>
        <v>0</v>
      </c>
      <c r="K153" s="1">
        <f t="shared" si="3"/>
        <v>0</v>
      </c>
      <c r="L153" s="1">
        <f t="shared" si="3"/>
        <v>0</v>
      </c>
      <c r="M153" s="1">
        <f t="shared" si="3"/>
        <v>0</v>
      </c>
      <c r="N153" s="1">
        <f t="shared" si="3"/>
        <v>0</v>
      </c>
      <c r="O153" s="1">
        <f t="shared" si="3"/>
        <v>0</v>
      </c>
      <c r="P153" s="1">
        <f t="shared" si="3"/>
        <v>0</v>
      </c>
      <c r="Q153" s="1">
        <f t="shared" si="3"/>
        <v>0</v>
      </c>
      <c r="R153" s="1">
        <f>COUNTIF(R147:R151,"=2")</f>
        <v>0</v>
      </c>
    </row>
    <row r="154" spans="3:19">
      <c r="C154" s="3" t="s">
        <v>32</v>
      </c>
      <c r="D154" s="1">
        <f t="shared" ref="D154:Q154" si="4">COUNTIF(D147:D151,"=1")</f>
        <v>0</v>
      </c>
      <c r="E154" s="1">
        <f t="shared" si="4"/>
        <v>0</v>
      </c>
      <c r="F154" s="1">
        <f t="shared" si="4"/>
        <v>0</v>
      </c>
      <c r="G154" s="1">
        <f t="shared" si="4"/>
        <v>0</v>
      </c>
      <c r="H154" s="1">
        <f t="shared" si="4"/>
        <v>0</v>
      </c>
      <c r="I154" s="1">
        <f t="shared" si="4"/>
        <v>0</v>
      </c>
      <c r="J154" s="1">
        <f t="shared" si="4"/>
        <v>0</v>
      </c>
      <c r="K154" s="1">
        <f t="shared" si="4"/>
        <v>0</v>
      </c>
      <c r="L154" s="1">
        <f t="shared" si="4"/>
        <v>0</v>
      </c>
      <c r="M154" s="1">
        <f t="shared" si="4"/>
        <v>0</v>
      </c>
      <c r="N154" s="1">
        <f t="shared" si="4"/>
        <v>0</v>
      </c>
      <c r="O154" s="1">
        <f t="shared" si="4"/>
        <v>0</v>
      </c>
      <c r="P154" s="1">
        <f t="shared" si="4"/>
        <v>0</v>
      </c>
      <c r="Q154" s="1">
        <f t="shared" si="4"/>
        <v>0</v>
      </c>
      <c r="R154" s="1">
        <f>COUNTIF(R147:R151,"=1")</f>
        <v>0</v>
      </c>
    </row>
    <row r="155" spans="3:19">
      <c r="C155" s="3" t="s">
        <v>34</v>
      </c>
      <c r="D155" s="6">
        <f t="shared" ref="D155:Q155" si="5">3/3*IF(D152=0,0,(ROUND(AVERAGEIF(D147:D151,"=3",$S$147:$S$151),2)))</f>
        <v>0</v>
      </c>
      <c r="E155" s="6">
        <f t="shared" si="5"/>
        <v>0</v>
      </c>
      <c r="F155" s="6">
        <f t="shared" si="5"/>
        <v>0</v>
      </c>
      <c r="G155" s="6">
        <f t="shared" si="5"/>
        <v>0</v>
      </c>
      <c r="H155" s="6">
        <f t="shared" si="5"/>
        <v>0</v>
      </c>
      <c r="I155" s="6">
        <f t="shared" si="5"/>
        <v>0</v>
      </c>
      <c r="J155" s="6">
        <f t="shared" si="5"/>
        <v>0</v>
      </c>
      <c r="K155" s="6">
        <f t="shared" si="5"/>
        <v>0</v>
      </c>
      <c r="L155" s="6">
        <f t="shared" si="5"/>
        <v>0</v>
      </c>
      <c r="M155" s="6">
        <f t="shared" si="5"/>
        <v>0</v>
      </c>
      <c r="N155" s="6">
        <f t="shared" si="5"/>
        <v>0</v>
      </c>
      <c r="O155" s="6">
        <f t="shared" si="5"/>
        <v>0</v>
      </c>
      <c r="P155" s="6">
        <f t="shared" si="5"/>
        <v>0</v>
      </c>
      <c r="Q155" s="6">
        <f t="shared" si="5"/>
        <v>0</v>
      </c>
      <c r="R155" s="6">
        <f>3/3*IF(R152=0,0,(ROUND(AVERAGEIF(R147:R151,"=3",$S$147:$S$151),2)))</f>
        <v>0</v>
      </c>
    </row>
    <row r="156" spans="3:19">
      <c r="C156" s="3" t="s">
        <v>35</v>
      </c>
      <c r="D156" s="6">
        <f t="shared" ref="D156:Q156" si="6">2/3*IF(D153=0,0,(ROUND(AVERAGEIF(D147:D151,"=2",$S$147:$S$151),2)))</f>
        <v>0</v>
      </c>
      <c r="E156" s="6">
        <f t="shared" si="6"/>
        <v>0</v>
      </c>
      <c r="F156" s="6">
        <f t="shared" si="6"/>
        <v>0</v>
      </c>
      <c r="G156" s="6">
        <f t="shared" si="6"/>
        <v>0</v>
      </c>
      <c r="H156" s="6">
        <f t="shared" si="6"/>
        <v>0</v>
      </c>
      <c r="I156" s="6">
        <f t="shared" si="6"/>
        <v>0</v>
      </c>
      <c r="J156" s="6">
        <f t="shared" si="6"/>
        <v>0</v>
      </c>
      <c r="K156" s="6">
        <f t="shared" si="6"/>
        <v>0</v>
      </c>
      <c r="L156" s="6">
        <f t="shared" si="6"/>
        <v>0</v>
      </c>
      <c r="M156" s="6">
        <f t="shared" si="6"/>
        <v>0</v>
      </c>
      <c r="N156" s="6">
        <f t="shared" si="6"/>
        <v>0</v>
      </c>
      <c r="O156" s="6">
        <f t="shared" si="6"/>
        <v>0</v>
      </c>
      <c r="P156" s="6">
        <f t="shared" si="6"/>
        <v>0</v>
      </c>
      <c r="Q156" s="6">
        <f t="shared" si="6"/>
        <v>0</v>
      </c>
      <c r="R156" s="6">
        <f>2/3*IF(R153=0,0,(ROUND(AVERAGEIF(R147:R151,"=2",$S$147:$S$151),2)))</f>
        <v>0</v>
      </c>
    </row>
    <row r="157" spans="3:19">
      <c r="C157" s="3" t="s">
        <v>36</v>
      </c>
      <c r="D157" s="6">
        <f>1/3*IF(D154=0,0,(ROUND(AVERAGEIF(D147:D151,"=1",$S$147:$S$151),2)))</f>
        <v>0</v>
      </c>
      <c r="E157" s="6">
        <f t="shared" ref="E157:Q157" si="7">1/3*IF(E154=0,0,(ROUND(AVERAGEIF(E147:E151,"=1",$S$147:$S$151),2)))</f>
        <v>0</v>
      </c>
      <c r="F157" s="6">
        <f t="shared" si="7"/>
        <v>0</v>
      </c>
      <c r="G157" s="6">
        <f t="shared" si="7"/>
        <v>0</v>
      </c>
      <c r="H157" s="6">
        <f t="shared" si="7"/>
        <v>0</v>
      </c>
      <c r="I157" s="6">
        <f t="shared" si="7"/>
        <v>0</v>
      </c>
      <c r="J157" s="6">
        <f t="shared" si="7"/>
        <v>0</v>
      </c>
      <c r="K157" s="6">
        <f t="shared" si="7"/>
        <v>0</v>
      </c>
      <c r="L157" s="6">
        <f t="shared" si="7"/>
        <v>0</v>
      </c>
      <c r="M157" s="6">
        <f t="shared" si="7"/>
        <v>0</v>
      </c>
      <c r="N157" s="6">
        <f t="shared" si="7"/>
        <v>0</v>
      </c>
      <c r="O157" s="6">
        <f t="shared" si="7"/>
        <v>0</v>
      </c>
      <c r="P157" s="6">
        <f t="shared" si="7"/>
        <v>0</v>
      </c>
      <c r="Q157" s="6">
        <f t="shared" si="7"/>
        <v>0</v>
      </c>
      <c r="R157" s="6">
        <f>1/3*IF(R154=0,0,(ROUND(AVERAGEIF(R147:R151,"=1",$S$147:$S$151),2)))</f>
        <v>0</v>
      </c>
    </row>
    <row r="160" spans="3:19" ht="17.5">
      <c r="C160" s="7" t="s">
        <v>37</v>
      </c>
      <c r="D160" s="8">
        <f t="shared" ref="D160:R160" si="8">SUM(D155:D157)</f>
        <v>0</v>
      </c>
      <c r="E160" s="8">
        <f t="shared" si="8"/>
        <v>0</v>
      </c>
      <c r="F160" s="8">
        <f t="shared" si="8"/>
        <v>0</v>
      </c>
      <c r="G160" s="8">
        <f t="shared" si="8"/>
        <v>0</v>
      </c>
      <c r="H160" s="8">
        <f t="shared" si="8"/>
        <v>0</v>
      </c>
      <c r="I160" s="8">
        <f t="shared" si="8"/>
        <v>0</v>
      </c>
      <c r="J160" s="8">
        <f t="shared" si="8"/>
        <v>0</v>
      </c>
      <c r="K160" s="8">
        <f t="shared" si="8"/>
        <v>0</v>
      </c>
      <c r="L160" s="8">
        <f t="shared" si="8"/>
        <v>0</v>
      </c>
      <c r="M160" s="8">
        <f t="shared" si="8"/>
        <v>0</v>
      </c>
      <c r="N160" s="8">
        <f t="shared" si="8"/>
        <v>0</v>
      </c>
      <c r="O160" s="8">
        <f t="shared" si="8"/>
        <v>0</v>
      </c>
      <c r="P160" s="8">
        <f t="shared" si="8"/>
        <v>0</v>
      </c>
      <c r="Q160" s="8">
        <f t="shared" si="8"/>
        <v>0</v>
      </c>
      <c r="R160" s="8">
        <f t="shared" si="8"/>
        <v>0</v>
      </c>
    </row>
    <row r="163" spans="2:18">
      <c r="B163" s="491" t="s">
        <v>179</v>
      </c>
      <c r="C163" s="491"/>
      <c r="D163" s="491"/>
      <c r="E163" s="491"/>
      <c r="F163" s="491"/>
      <c r="G163" s="491"/>
      <c r="H163" s="491"/>
      <c r="I163" s="98"/>
      <c r="J163" s="98"/>
      <c r="K163" s="98"/>
      <c r="L163" s="98"/>
      <c r="M163" s="98"/>
      <c r="N163" s="98"/>
      <c r="O163" s="98"/>
    </row>
    <row r="165" spans="2:18" ht="15">
      <c r="D165" s="99" t="s">
        <v>26</v>
      </c>
      <c r="E165" s="99" t="s">
        <v>12</v>
      </c>
      <c r="F165" s="99" t="s">
        <v>13</v>
      </c>
      <c r="G165" s="99" t="s">
        <v>14</v>
      </c>
      <c r="H165" s="100" t="s">
        <v>15</v>
      </c>
      <c r="I165" s="99" t="s">
        <v>16</v>
      </c>
      <c r="J165" s="101" t="s">
        <v>17</v>
      </c>
      <c r="K165" s="99" t="s">
        <v>18</v>
      </c>
      <c r="L165" s="99" t="s">
        <v>19</v>
      </c>
      <c r="M165" s="99" t="s">
        <v>20</v>
      </c>
      <c r="N165" s="99" t="s">
        <v>21</v>
      </c>
      <c r="O165" s="99" t="s">
        <v>22</v>
      </c>
      <c r="P165" s="99" t="s">
        <v>23</v>
      </c>
      <c r="Q165" s="92" t="s">
        <v>24</v>
      </c>
      <c r="R165" s="92" t="s">
        <v>25</v>
      </c>
    </row>
    <row r="166" spans="2:18" ht="15.5">
      <c r="D166" s="99" t="s">
        <v>5</v>
      </c>
      <c r="E166" s="102">
        <v>3</v>
      </c>
      <c r="F166" s="102">
        <v>3</v>
      </c>
      <c r="G166" s="102">
        <v>1</v>
      </c>
      <c r="H166" s="103">
        <v>1</v>
      </c>
      <c r="I166" s="102"/>
      <c r="J166" s="104">
        <v>1</v>
      </c>
      <c r="K166" s="102"/>
      <c r="L166" s="102"/>
      <c r="M166" s="2">
        <v>1</v>
      </c>
      <c r="N166" s="2"/>
      <c r="O166" s="102">
        <v>2</v>
      </c>
      <c r="P166" s="102">
        <v>1</v>
      </c>
      <c r="Q166" s="2">
        <v>2</v>
      </c>
      <c r="R166" s="2">
        <v>2</v>
      </c>
    </row>
    <row r="167" spans="2:18" ht="15.5">
      <c r="D167" s="99" t="s">
        <v>6</v>
      </c>
      <c r="E167" s="102">
        <v>3</v>
      </c>
      <c r="F167" s="102">
        <v>3</v>
      </c>
      <c r="G167" s="102">
        <v>1</v>
      </c>
      <c r="H167" s="103">
        <v>1</v>
      </c>
      <c r="I167" s="102"/>
      <c r="J167" s="104"/>
      <c r="K167" s="102"/>
      <c r="L167" s="102"/>
      <c r="M167" s="2">
        <v>1</v>
      </c>
      <c r="N167" s="2"/>
      <c r="O167" s="102">
        <v>2</v>
      </c>
      <c r="P167" s="102">
        <v>1</v>
      </c>
      <c r="Q167" s="2">
        <v>2</v>
      </c>
      <c r="R167" s="2">
        <v>2</v>
      </c>
    </row>
    <row r="168" spans="2:18" ht="15.5">
      <c r="D168" s="99" t="s">
        <v>7</v>
      </c>
      <c r="E168" s="102">
        <v>3</v>
      </c>
      <c r="F168" s="102">
        <v>3</v>
      </c>
      <c r="G168" s="102">
        <v>1</v>
      </c>
      <c r="H168" s="103">
        <v>1</v>
      </c>
      <c r="I168" s="102"/>
      <c r="J168" s="104">
        <v>1</v>
      </c>
      <c r="K168" s="102"/>
      <c r="L168" s="102"/>
      <c r="M168" s="2">
        <v>1</v>
      </c>
      <c r="N168" s="2">
        <v>1</v>
      </c>
      <c r="O168" s="102">
        <v>2</v>
      </c>
      <c r="P168" s="102">
        <v>1</v>
      </c>
      <c r="Q168" s="2">
        <v>2</v>
      </c>
      <c r="R168" s="2">
        <v>2</v>
      </c>
    </row>
    <row r="169" spans="2:18" ht="15.5">
      <c r="D169" s="99" t="s">
        <v>8</v>
      </c>
      <c r="E169" s="102">
        <v>3</v>
      </c>
      <c r="F169" s="102">
        <v>3</v>
      </c>
      <c r="G169" s="102">
        <v>1</v>
      </c>
      <c r="H169" s="103">
        <v>1</v>
      </c>
      <c r="I169" s="102">
        <v>1</v>
      </c>
      <c r="J169" s="104"/>
      <c r="K169" s="102"/>
      <c r="L169" s="102"/>
      <c r="M169" s="2">
        <v>1</v>
      </c>
      <c r="N169" s="2">
        <v>1</v>
      </c>
      <c r="O169" s="102">
        <v>2</v>
      </c>
      <c r="P169" s="102">
        <v>1</v>
      </c>
      <c r="Q169" s="2">
        <v>2</v>
      </c>
      <c r="R169" s="2">
        <v>2</v>
      </c>
    </row>
    <row r="170" spans="2:18" ht="15.5">
      <c r="D170" s="99" t="s">
        <v>9</v>
      </c>
      <c r="E170" s="102">
        <v>3</v>
      </c>
      <c r="F170" s="102">
        <v>3</v>
      </c>
      <c r="G170" s="102">
        <v>1</v>
      </c>
      <c r="H170" s="103">
        <v>1</v>
      </c>
      <c r="I170" s="102">
        <v>1</v>
      </c>
      <c r="J170" s="104">
        <v>1</v>
      </c>
      <c r="K170" s="102"/>
      <c r="L170" s="102"/>
      <c r="M170" s="2">
        <v>1</v>
      </c>
      <c r="N170" s="2">
        <v>1</v>
      </c>
      <c r="O170" s="102">
        <v>2</v>
      </c>
      <c r="P170" s="102">
        <v>1</v>
      </c>
      <c r="Q170" s="2">
        <v>2</v>
      </c>
      <c r="R170" s="2">
        <v>2</v>
      </c>
    </row>
    <row r="171" spans="2:18" ht="15.5">
      <c r="C171" s="105"/>
      <c r="D171" s="106" t="s">
        <v>180</v>
      </c>
      <c r="E171" s="107">
        <v>3</v>
      </c>
      <c r="F171" s="107">
        <v>3</v>
      </c>
      <c r="G171" s="108"/>
      <c r="H171" s="108"/>
      <c r="I171" s="108"/>
      <c r="J171" s="108"/>
      <c r="K171" s="108"/>
      <c r="L171" s="108"/>
      <c r="M171" s="109"/>
      <c r="N171" s="109"/>
      <c r="O171" s="138">
        <v>2</v>
      </c>
      <c r="P171" s="138"/>
      <c r="Q171" s="1">
        <v>2</v>
      </c>
      <c r="R171" s="1">
        <v>1</v>
      </c>
    </row>
    <row r="172" spans="2:18" ht="15.5">
      <c r="C172" s="110"/>
      <c r="D172" s="111"/>
      <c r="E172" s="111"/>
      <c r="F172" s="112"/>
      <c r="G172" s="112"/>
      <c r="H172" s="112"/>
      <c r="I172" s="112"/>
      <c r="J172" s="112"/>
      <c r="K172" s="112"/>
      <c r="L172" s="113"/>
      <c r="M172" s="113"/>
      <c r="N172" s="112"/>
      <c r="O172" s="112"/>
    </row>
    <row r="173" spans="2:18" ht="15.5">
      <c r="B173" s="110"/>
      <c r="C173" s="111"/>
      <c r="D173" s="111"/>
      <c r="E173" s="112"/>
      <c r="F173" s="112"/>
      <c r="G173" s="112"/>
      <c r="H173" s="112"/>
      <c r="I173" s="112"/>
      <c r="J173" s="112"/>
      <c r="K173" s="113"/>
      <c r="L173" s="113"/>
      <c r="M173" s="112"/>
      <c r="N173" s="112"/>
    </row>
    <row r="174" spans="2:18" ht="15.5">
      <c r="B174" s="110"/>
      <c r="C174" s="111"/>
      <c r="D174" s="111"/>
      <c r="E174" s="114" t="s">
        <v>5</v>
      </c>
      <c r="F174" s="114" t="s">
        <v>6</v>
      </c>
      <c r="G174" s="114" t="s">
        <v>7</v>
      </c>
      <c r="H174" s="114" t="s">
        <v>8</v>
      </c>
      <c r="I174" s="114" t="s">
        <v>9</v>
      </c>
      <c r="J174" s="112"/>
      <c r="K174" s="113"/>
      <c r="L174" s="113"/>
      <c r="M174" s="112"/>
      <c r="N174" s="112"/>
    </row>
    <row r="175" spans="2:18" ht="15.5">
      <c r="B175" s="88"/>
      <c r="C175" s="93"/>
      <c r="D175" s="94"/>
      <c r="E175" s="115">
        <v>100</v>
      </c>
      <c r="F175" s="115">
        <v>99.166666666666671</v>
      </c>
      <c r="G175" s="115">
        <v>97.5</v>
      </c>
      <c r="H175" s="115">
        <v>96.666666666666671</v>
      </c>
      <c r="I175" s="115">
        <v>95.833333333333343</v>
      </c>
      <c r="J175" s="95"/>
      <c r="K175" s="95"/>
      <c r="L175" s="95"/>
      <c r="M175" s="95"/>
      <c r="N175" s="95"/>
      <c r="O175" s="95"/>
      <c r="P175" s="95"/>
      <c r="Q175" s="95"/>
    </row>
    <row r="176" spans="2:18" ht="15.5">
      <c r="B176" s="88"/>
      <c r="C176" s="93"/>
      <c r="D176" s="94"/>
      <c r="E176" s="116"/>
      <c r="F176" s="116"/>
      <c r="G176" s="116"/>
      <c r="H176" s="116"/>
      <c r="I176" s="116"/>
      <c r="J176" s="95"/>
      <c r="K176" s="95"/>
      <c r="L176" s="95"/>
      <c r="M176" s="95"/>
      <c r="N176" s="95"/>
      <c r="O176" s="95"/>
      <c r="P176" s="95"/>
      <c r="Q176" s="95"/>
    </row>
    <row r="177" spans="2:18">
      <c r="B177" s="491" t="s">
        <v>181</v>
      </c>
      <c r="C177" s="491"/>
      <c r="D177" s="491"/>
      <c r="E177" s="491"/>
      <c r="F177" s="491"/>
      <c r="G177" s="491"/>
      <c r="H177" s="98"/>
      <c r="I177" s="98"/>
      <c r="J177" s="98"/>
      <c r="K177" s="98"/>
      <c r="L177" s="98"/>
      <c r="M177" s="98"/>
      <c r="N177" s="98"/>
      <c r="O177" s="98"/>
    </row>
    <row r="179" spans="2:18" ht="15">
      <c r="D179" s="99" t="s">
        <v>26</v>
      </c>
      <c r="E179" s="99" t="s">
        <v>12</v>
      </c>
      <c r="F179" s="99" t="s">
        <v>13</v>
      </c>
      <c r="G179" s="99" t="s">
        <v>14</v>
      </c>
      <c r="H179" s="100" t="s">
        <v>15</v>
      </c>
      <c r="I179" s="99" t="s">
        <v>16</v>
      </c>
      <c r="J179" s="101" t="s">
        <v>17</v>
      </c>
      <c r="K179" s="99" t="s">
        <v>18</v>
      </c>
      <c r="L179" s="99" t="s">
        <v>19</v>
      </c>
      <c r="M179" s="99" t="s">
        <v>20</v>
      </c>
      <c r="N179" s="99" t="s">
        <v>21</v>
      </c>
      <c r="O179" s="99" t="s">
        <v>22</v>
      </c>
      <c r="P179" s="99" t="s">
        <v>23</v>
      </c>
      <c r="Q179" s="92" t="s">
        <v>24</v>
      </c>
      <c r="R179" s="92" t="s">
        <v>25</v>
      </c>
    </row>
    <row r="180" spans="2:18" ht="15.5">
      <c r="D180" s="99" t="s">
        <v>5</v>
      </c>
      <c r="E180" s="117">
        <f>PRODUCT(E166,E175)/100</f>
        <v>3</v>
      </c>
      <c r="F180" s="117">
        <v>3</v>
      </c>
      <c r="G180" s="117"/>
      <c r="H180" s="117"/>
      <c r="I180" s="117"/>
      <c r="J180" s="117"/>
      <c r="K180" s="117"/>
      <c r="L180" s="117"/>
      <c r="M180" s="117"/>
      <c r="N180" s="117"/>
      <c r="O180" s="117">
        <f>PRODUCT(O166,E175)/100</f>
        <v>2</v>
      </c>
      <c r="P180" s="117"/>
      <c r="Q180" s="117">
        <v>2</v>
      </c>
      <c r="R180" s="117">
        <v>1</v>
      </c>
    </row>
    <row r="181" spans="2:18" ht="15.5">
      <c r="D181" s="99" t="s">
        <v>6</v>
      </c>
      <c r="E181" s="117">
        <f>PRODUCT(E167,F175)/100</f>
        <v>2.9750000000000001</v>
      </c>
      <c r="F181" s="102">
        <v>2.9750000000000001</v>
      </c>
      <c r="G181" s="102"/>
      <c r="H181" s="103"/>
      <c r="I181" s="102"/>
      <c r="J181" s="104"/>
      <c r="K181" s="102"/>
      <c r="L181" s="102"/>
      <c r="M181" s="117"/>
      <c r="N181" s="117"/>
      <c r="O181" s="117">
        <f>PRODUCT(O167,F175)/100</f>
        <v>1.9833333333333334</v>
      </c>
      <c r="P181" s="102"/>
      <c r="Q181" s="2">
        <v>1.9833333333333334</v>
      </c>
      <c r="R181" s="2">
        <v>0.99</v>
      </c>
    </row>
    <row r="182" spans="2:18" ht="15.5">
      <c r="D182" s="99" t="s">
        <v>7</v>
      </c>
      <c r="E182" s="117">
        <f>PRODUCT(E168,G175)/100</f>
        <v>2.9249999999999998</v>
      </c>
      <c r="F182" s="102">
        <v>2.9249999999999998</v>
      </c>
      <c r="G182" s="102"/>
      <c r="H182" s="103"/>
      <c r="I182" s="102"/>
      <c r="J182" s="104"/>
      <c r="K182" s="102"/>
      <c r="L182" s="102"/>
      <c r="M182" s="117"/>
      <c r="N182" s="117"/>
      <c r="O182" s="117">
        <f>PRODUCT(O168,G175)/100</f>
        <v>1.95</v>
      </c>
      <c r="P182" s="102"/>
      <c r="Q182" s="2">
        <v>1.95</v>
      </c>
      <c r="R182" s="2">
        <v>0.98</v>
      </c>
    </row>
    <row r="183" spans="2:18" ht="15.5">
      <c r="D183" s="99" t="s">
        <v>8</v>
      </c>
      <c r="E183" s="117">
        <f>PRODUCT(E169,H175)/100</f>
        <v>2.9</v>
      </c>
      <c r="F183" s="102">
        <v>2.9</v>
      </c>
      <c r="G183" s="102"/>
      <c r="H183" s="103"/>
      <c r="I183" s="102"/>
      <c r="J183" s="104"/>
      <c r="K183" s="102"/>
      <c r="L183" s="102"/>
      <c r="M183" s="117"/>
      <c r="N183" s="117"/>
      <c r="O183" s="117">
        <f>PRODUCT(O169,H175)/100</f>
        <v>1.9333333333333333</v>
      </c>
      <c r="P183" s="102"/>
      <c r="Q183" s="2">
        <v>1.9333333333333333</v>
      </c>
      <c r="R183" s="2">
        <v>0.97</v>
      </c>
    </row>
    <row r="184" spans="2:18" ht="15.5">
      <c r="D184" s="99" t="s">
        <v>9</v>
      </c>
      <c r="E184" s="117">
        <f>PRODUCT(E170,I175)/100</f>
        <v>2.875</v>
      </c>
      <c r="F184" s="102">
        <v>2.875</v>
      </c>
      <c r="G184" s="102"/>
      <c r="H184" s="103"/>
      <c r="I184" s="102"/>
      <c r="J184" s="104"/>
      <c r="K184" s="102"/>
      <c r="L184" s="102"/>
      <c r="M184" s="117"/>
      <c r="N184" s="117"/>
      <c r="O184" s="117">
        <f>PRODUCT(O170,I175)/100</f>
        <v>1.916666666666667</v>
      </c>
      <c r="P184" s="102"/>
      <c r="Q184" s="2">
        <v>1.916666666666667</v>
      </c>
      <c r="R184" s="2">
        <v>0.96</v>
      </c>
    </row>
    <row r="185" spans="2:18" ht="15.5">
      <c r="D185" s="106" t="s">
        <v>180</v>
      </c>
      <c r="E185" s="175">
        <v>2.94</v>
      </c>
      <c r="F185" s="175">
        <v>2.94</v>
      </c>
      <c r="G185" s="175"/>
      <c r="H185" s="175"/>
      <c r="I185" s="175"/>
      <c r="J185" s="175"/>
      <c r="K185" s="175"/>
      <c r="L185" s="175"/>
      <c r="M185" s="118"/>
      <c r="N185" s="144"/>
      <c r="O185" s="107">
        <v>1.96</v>
      </c>
      <c r="P185" s="175"/>
      <c r="Q185" s="1">
        <v>1.96</v>
      </c>
      <c r="R185" s="1">
        <v>0.98</v>
      </c>
    </row>
  </sheetData>
  <mergeCells count="22">
    <mergeCell ref="B163:H163"/>
    <mergeCell ref="B177:G177"/>
    <mergeCell ref="N12:R12"/>
    <mergeCell ref="I134:M134"/>
    <mergeCell ref="I135:M135"/>
    <mergeCell ref="I136:M136"/>
    <mergeCell ref="I137:M137"/>
    <mergeCell ref="I138:M138"/>
    <mergeCell ref="A9:M9"/>
    <mergeCell ref="A10:M10"/>
    <mergeCell ref="A11:M11"/>
    <mergeCell ref="A12:A13"/>
    <mergeCell ref="B12:B13"/>
    <mergeCell ref="C12:C13"/>
    <mergeCell ref="D12:G12"/>
    <mergeCell ref="I12:L12"/>
    <mergeCell ref="A8:M8"/>
    <mergeCell ref="A1:M1"/>
    <mergeCell ref="A2:M2"/>
    <mergeCell ref="A3:M3"/>
    <mergeCell ref="A4:M4"/>
    <mergeCell ref="A7:M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opLeftCell="A166" workbookViewId="0">
      <selection activeCell="N173" sqref="N173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8.4531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7265625" customWidth="1"/>
    <col min="12" max="12" width="6.453125" customWidth="1"/>
    <col min="13" max="13" width="6.54296875" customWidth="1"/>
    <col min="14" max="14" width="9.453125" bestFit="1" customWidth="1"/>
    <col min="15" max="17" width="6.453125" bestFit="1" customWidth="1"/>
    <col min="18" max="18" width="6.453125" customWidth="1"/>
    <col min="19" max="19" width="19.26953125" customWidth="1"/>
  </cols>
  <sheetData>
    <row r="1" spans="1:2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0">
      <c r="A2" s="511" t="s">
        <v>77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20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0">
      <c r="A4" s="509" t="s">
        <v>253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0">
      <c r="A5" s="35" t="s">
        <v>76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20">
      <c r="A6" s="35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20" ht="15" customHeight="1">
      <c r="A7" s="504" t="s">
        <v>254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20">
      <c r="A8" s="513" t="s">
        <v>255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20" ht="15" customHeight="1">
      <c r="A9" s="504" t="s">
        <v>256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20" ht="15" customHeight="1">
      <c r="A10" s="504" t="s">
        <v>257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20">
      <c r="A11" s="497" t="s">
        <v>258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20">
      <c r="A12" s="498" t="s">
        <v>1</v>
      </c>
      <c r="B12" s="500" t="s">
        <v>2</v>
      </c>
      <c r="C12" s="500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  <c r="S12" s="31" t="s">
        <v>164</v>
      </c>
      <c r="T12" s="31">
        <v>120</v>
      </c>
    </row>
    <row r="13" spans="1:20">
      <c r="A13" s="499"/>
      <c r="B13" s="501"/>
      <c r="C13" s="501"/>
      <c r="D13" s="34" t="s">
        <v>5</v>
      </c>
      <c r="E13" s="34" t="s">
        <v>6</v>
      </c>
      <c r="F13" s="34" t="s">
        <v>7</v>
      </c>
      <c r="G13" s="34" t="s">
        <v>8</v>
      </c>
      <c r="H13" s="34" t="s">
        <v>9</v>
      </c>
      <c r="I13" s="34" t="s">
        <v>5</v>
      </c>
      <c r="J13" s="34" t="s">
        <v>6</v>
      </c>
      <c r="K13" s="34" t="s">
        <v>7</v>
      </c>
      <c r="L13" s="34" t="s">
        <v>8</v>
      </c>
      <c r="M13" s="34" t="s">
        <v>9</v>
      </c>
      <c r="N13" s="34" t="s">
        <v>5</v>
      </c>
      <c r="O13" s="34" t="s">
        <v>6</v>
      </c>
      <c r="P13" s="34" t="s">
        <v>7</v>
      </c>
      <c r="Q13" s="34" t="s">
        <v>8</v>
      </c>
      <c r="R13" s="34" t="s">
        <v>9</v>
      </c>
    </row>
    <row r="14" spans="1:20">
      <c r="A14" s="10">
        <v>1</v>
      </c>
      <c r="B14" s="22">
        <v>1911001</v>
      </c>
      <c r="C14" s="23" t="s">
        <v>79</v>
      </c>
      <c r="D14" s="240">
        <v>63</v>
      </c>
      <c r="E14" s="240">
        <v>59</v>
      </c>
      <c r="F14" s="240">
        <v>71</v>
      </c>
      <c r="G14" s="240">
        <v>50</v>
      </c>
      <c r="H14" s="240">
        <v>65</v>
      </c>
      <c r="I14" s="33"/>
      <c r="J14" s="33"/>
      <c r="K14" s="33"/>
      <c r="L14" s="33"/>
      <c r="M14" s="33"/>
      <c r="N14" s="32"/>
      <c r="O14" s="32"/>
      <c r="P14" s="32"/>
      <c r="Q14" s="32"/>
      <c r="R14" s="32"/>
    </row>
    <row r="15" spans="1:20">
      <c r="A15" s="10">
        <v>2</v>
      </c>
      <c r="B15" s="24">
        <v>1911002</v>
      </c>
      <c r="C15" s="23" t="s">
        <v>80</v>
      </c>
      <c r="D15" s="240">
        <v>83</v>
      </c>
      <c r="E15" s="240">
        <v>65</v>
      </c>
      <c r="F15" s="240">
        <v>85</v>
      </c>
      <c r="G15" s="240">
        <v>83</v>
      </c>
      <c r="H15" s="240">
        <v>83</v>
      </c>
      <c r="I15" s="33"/>
      <c r="J15" s="33"/>
      <c r="K15" s="33"/>
      <c r="L15" s="33"/>
      <c r="M15" s="33"/>
      <c r="N15" s="32"/>
      <c r="O15" s="32"/>
      <c r="P15" s="32"/>
      <c r="Q15" s="32"/>
      <c r="R15" s="32"/>
    </row>
    <row r="16" spans="1:20">
      <c r="A16" s="10">
        <v>3</v>
      </c>
      <c r="B16" s="24">
        <v>1911003</v>
      </c>
      <c r="C16" s="23" t="s">
        <v>81</v>
      </c>
      <c r="D16" s="240">
        <v>88</v>
      </c>
      <c r="E16" s="240">
        <v>76</v>
      </c>
      <c r="F16" s="240">
        <v>97</v>
      </c>
      <c r="G16" s="240">
        <v>75</v>
      </c>
      <c r="H16" s="240">
        <v>91</v>
      </c>
      <c r="I16" s="33"/>
      <c r="J16" s="33"/>
      <c r="K16" s="33"/>
      <c r="L16" s="33"/>
      <c r="M16" s="33"/>
      <c r="N16" s="32"/>
      <c r="O16" s="32"/>
      <c r="P16" s="32"/>
      <c r="Q16" s="32"/>
      <c r="R16" s="32"/>
    </row>
    <row r="17" spans="1:18">
      <c r="A17" s="10">
        <v>4</v>
      </c>
      <c r="B17" s="24">
        <v>1911004</v>
      </c>
      <c r="C17" s="23" t="s">
        <v>39</v>
      </c>
      <c r="D17" s="240">
        <v>80</v>
      </c>
      <c r="E17" s="240">
        <v>80</v>
      </c>
      <c r="F17" s="240">
        <v>90</v>
      </c>
      <c r="G17" s="240">
        <v>80</v>
      </c>
      <c r="H17" s="240">
        <v>90</v>
      </c>
      <c r="I17" s="33"/>
      <c r="J17" s="33"/>
      <c r="K17" s="33"/>
      <c r="L17" s="33"/>
      <c r="M17" s="33"/>
      <c r="N17" s="32"/>
      <c r="O17" s="32"/>
      <c r="P17" s="32"/>
      <c r="Q17" s="32"/>
      <c r="R17" s="32"/>
    </row>
    <row r="18" spans="1:18">
      <c r="A18" s="10">
        <v>5</v>
      </c>
      <c r="B18" s="24">
        <v>1911005</v>
      </c>
      <c r="C18" s="23" t="s">
        <v>40</v>
      </c>
      <c r="D18" s="240">
        <v>75</v>
      </c>
      <c r="E18" s="240">
        <v>77</v>
      </c>
      <c r="F18" s="240">
        <v>89</v>
      </c>
      <c r="G18" s="240">
        <v>72</v>
      </c>
      <c r="H18" s="240">
        <v>74</v>
      </c>
      <c r="I18" s="33"/>
      <c r="J18" s="33"/>
      <c r="K18" s="33"/>
      <c r="L18" s="33"/>
      <c r="M18" s="33"/>
      <c r="N18" s="32"/>
      <c r="O18" s="32"/>
      <c r="P18" s="32"/>
      <c r="Q18" s="32"/>
      <c r="R18" s="32"/>
    </row>
    <row r="19" spans="1:18">
      <c r="A19" s="10">
        <v>6</v>
      </c>
      <c r="B19" s="24">
        <v>1911006</v>
      </c>
      <c r="C19" s="23" t="s">
        <v>82</v>
      </c>
      <c r="D19" s="240">
        <v>70</v>
      </c>
      <c r="E19" s="240">
        <v>80</v>
      </c>
      <c r="F19" s="240">
        <v>96</v>
      </c>
      <c r="G19" s="240">
        <v>90</v>
      </c>
      <c r="H19" s="240">
        <v>91</v>
      </c>
      <c r="I19" s="33"/>
      <c r="J19" s="33"/>
      <c r="K19" s="33"/>
      <c r="L19" s="33"/>
      <c r="M19" s="33"/>
      <c r="N19" s="32"/>
      <c r="O19" s="32"/>
      <c r="P19" s="32"/>
      <c r="Q19" s="32"/>
      <c r="R19" s="32"/>
    </row>
    <row r="20" spans="1:18">
      <c r="A20" s="10">
        <v>7</v>
      </c>
      <c r="B20" s="24">
        <v>1911007</v>
      </c>
      <c r="C20" s="23" t="s">
        <v>83</v>
      </c>
      <c r="D20" s="240">
        <v>84</v>
      </c>
      <c r="E20" s="240">
        <v>79</v>
      </c>
      <c r="F20" s="240">
        <v>89</v>
      </c>
      <c r="G20" s="240">
        <v>87</v>
      </c>
      <c r="H20" s="240">
        <v>83</v>
      </c>
      <c r="I20" s="33"/>
      <c r="J20" s="33"/>
      <c r="K20" s="33"/>
      <c r="L20" s="33"/>
      <c r="M20" s="33"/>
      <c r="N20" s="32"/>
      <c r="O20" s="32"/>
      <c r="P20" s="32"/>
      <c r="Q20" s="32"/>
      <c r="R20" s="32"/>
    </row>
    <row r="21" spans="1:18">
      <c r="A21" s="10">
        <v>8</v>
      </c>
      <c r="B21" s="24">
        <v>1911008</v>
      </c>
      <c r="C21" s="23" t="s">
        <v>84</v>
      </c>
      <c r="D21" s="240">
        <v>85</v>
      </c>
      <c r="E21" s="240">
        <v>65</v>
      </c>
      <c r="F21" s="240">
        <v>86</v>
      </c>
      <c r="G21" s="240">
        <v>43</v>
      </c>
      <c r="H21" s="240">
        <v>76</v>
      </c>
      <c r="I21" s="33"/>
      <c r="J21" s="33"/>
      <c r="K21" s="33"/>
      <c r="L21" s="33"/>
      <c r="M21" s="33"/>
      <c r="N21" s="32"/>
      <c r="O21" s="32"/>
      <c r="P21" s="32"/>
      <c r="Q21" s="32"/>
      <c r="R21" s="32"/>
    </row>
    <row r="22" spans="1:18">
      <c r="A22" s="10">
        <v>9</v>
      </c>
      <c r="B22" s="24">
        <v>1911009</v>
      </c>
      <c r="C22" s="23" t="s">
        <v>85</v>
      </c>
      <c r="D22" s="240">
        <v>71</v>
      </c>
      <c r="E22" s="240">
        <v>49</v>
      </c>
      <c r="F22" s="240">
        <v>91</v>
      </c>
      <c r="G22" s="240">
        <v>56</v>
      </c>
      <c r="H22" s="240">
        <v>73</v>
      </c>
      <c r="I22" s="33"/>
      <c r="J22" s="33"/>
      <c r="K22" s="33"/>
      <c r="L22" s="33"/>
      <c r="M22" s="33"/>
      <c r="N22" s="32"/>
      <c r="O22" s="32"/>
      <c r="P22" s="32"/>
      <c r="Q22" s="32"/>
      <c r="R22" s="32"/>
    </row>
    <row r="23" spans="1:18">
      <c r="A23" s="10">
        <v>10</v>
      </c>
      <c r="B23" s="24">
        <v>1911010</v>
      </c>
      <c r="C23" s="23" t="s">
        <v>86</v>
      </c>
      <c r="D23" s="240">
        <v>80</v>
      </c>
      <c r="E23" s="240">
        <v>76</v>
      </c>
      <c r="F23" s="240">
        <v>94</v>
      </c>
      <c r="G23" s="240">
        <v>91</v>
      </c>
      <c r="H23" s="240">
        <v>91</v>
      </c>
      <c r="I23" s="33"/>
      <c r="J23" s="33"/>
      <c r="K23" s="33"/>
      <c r="L23" s="33"/>
      <c r="M23" s="33"/>
      <c r="N23" s="32"/>
      <c r="O23" s="32"/>
      <c r="P23" s="32"/>
      <c r="Q23" s="32"/>
      <c r="R23" s="32"/>
    </row>
    <row r="24" spans="1:18">
      <c r="A24" s="10">
        <v>11</v>
      </c>
      <c r="B24" s="24">
        <v>1911011</v>
      </c>
      <c r="C24" s="23" t="s">
        <v>87</v>
      </c>
      <c r="D24" s="240">
        <v>58</v>
      </c>
      <c r="E24" s="240">
        <v>65</v>
      </c>
      <c r="F24" s="240">
        <v>85</v>
      </c>
      <c r="G24" s="240">
        <v>59</v>
      </c>
      <c r="H24" s="240">
        <v>67</v>
      </c>
      <c r="I24" s="33"/>
      <c r="J24" s="33"/>
      <c r="K24" s="33"/>
      <c r="L24" s="33"/>
      <c r="M24" s="33"/>
      <c r="N24" s="32"/>
      <c r="O24" s="32"/>
      <c r="P24" s="32"/>
      <c r="Q24" s="32"/>
      <c r="R24" s="32"/>
    </row>
    <row r="25" spans="1:18">
      <c r="A25" s="10">
        <v>12</v>
      </c>
      <c r="B25" s="24">
        <v>1911012</v>
      </c>
      <c r="C25" s="23" t="s">
        <v>88</v>
      </c>
      <c r="D25" s="240">
        <v>78</v>
      </c>
      <c r="E25" s="240">
        <v>77</v>
      </c>
      <c r="F25" s="240">
        <v>71</v>
      </c>
      <c r="G25" s="240">
        <v>77</v>
      </c>
      <c r="H25" s="240">
        <v>72</v>
      </c>
      <c r="I25" s="33"/>
      <c r="J25" s="33"/>
      <c r="K25" s="33"/>
      <c r="L25" s="33"/>
      <c r="M25" s="33"/>
      <c r="N25" s="32"/>
      <c r="O25" s="32"/>
      <c r="P25" s="32"/>
      <c r="Q25" s="32"/>
      <c r="R25" s="32"/>
    </row>
    <row r="26" spans="1:18">
      <c r="A26" s="10">
        <v>13</v>
      </c>
      <c r="B26" s="24">
        <v>1911013</v>
      </c>
      <c r="C26" s="23" t="s">
        <v>89</v>
      </c>
      <c r="D26" s="240">
        <v>93</v>
      </c>
      <c r="E26" s="240">
        <v>84</v>
      </c>
      <c r="F26" s="240">
        <v>97</v>
      </c>
      <c r="G26" s="240">
        <v>77</v>
      </c>
      <c r="H26" s="240">
        <v>92</v>
      </c>
      <c r="I26" s="33"/>
      <c r="J26" s="33"/>
      <c r="K26" s="33"/>
      <c r="L26" s="33"/>
      <c r="M26" s="33"/>
      <c r="N26" s="32"/>
      <c r="O26" s="32"/>
      <c r="P26" s="32"/>
      <c r="Q26" s="32"/>
      <c r="R26" s="32"/>
    </row>
    <row r="27" spans="1:18">
      <c r="A27" s="10">
        <v>14</v>
      </c>
      <c r="B27" s="24">
        <v>1911014</v>
      </c>
      <c r="C27" s="23" t="s">
        <v>90</v>
      </c>
      <c r="D27" s="240">
        <v>70</v>
      </c>
      <c r="E27" s="240">
        <v>68</v>
      </c>
      <c r="F27" s="240">
        <v>79</v>
      </c>
      <c r="G27" s="240">
        <v>57</v>
      </c>
      <c r="H27" s="240">
        <v>78</v>
      </c>
      <c r="I27" s="33"/>
      <c r="J27" s="33"/>
      <c r="K27" s="33"/>
      <c r="L27" s="33"/>
      <c r="M27" s="33"/>
      <c r="N27" s="32"/>
      <c r="O27" s="32"/>
      <c r="P27" s="32"/>
      <c r="Q27" s="32"/>
      <c r="R27" s="32"/>
    </row>
    <row r="28" spans="1:18">
      <c r="A28" s="10">
        <v>15</v>
      </c>
      <c r="B28" s="24">
        <v>1911015</v>
      </c>
      <c r="C28" s="23" t="s">
        <v>91</v>
      </c>
      <c r="D28" s="240">
        <v>86</v>
      </c>
      <c r="E28" s="240">
        <v>70</v>
      </c>
      <c r="F28" s="240">
        <v>87</v>
      </c>
      <c r="G28" s="240">
        <v>85</v>
      </c>
      <c r="H28" s="240">
        <v>84</v>
      </c>
      <c r="I28" s="33"/>
      <c r="J28" s="33"/>
      <c r="K28" s="33"/>
      <c r="L28" s="33"/>
      <c r="M28" s="33"/>
      <c r="N28" s="32"/>
      <c r="O28" s="32"/>
      <c r="P28" s="32"/>
      <c r="Q28" s="32"/>
      <c r="R28" s="32"/>
    </row>
    <row r="29" spans="1:18">
      <c r="A29" s="10">
        <v>16</v>
      </c>
      <c r="B29" s="24">
        <v>1911016</v>
      </c>
      <c r="C29" s="23" t="s">
        <v>41</v>
      </c>
      <c r="D29" s="240">
        <v>76</v>
      </c>
      <c r="E29" s="240">
        <v>69</v>
      </c>
      <c r="F29" s="240">
        <v>84</v>
      </c>
      <c r="G29" s="240">
        <v>90</v>
      </c>
      <c r="H29" s="240">
        <v>82</v>
      </c>
      <c r="I29" s="33"/>
      <c r="J29" s="33"/>
      <c r="K29" s="33"/>
      <c r="L29" s="33"/>
      <c r="M29" s="33"/>
      <c r="N29" s="32"/>
      <c r="O29" s="32"/>
      <c r="P29" s="32"/>
      <c r="Q29" s="32"/>
      <c r="R29" s="32"/>
    </row>
    <row r="30" spans="1:18">
      <c r="A30" s="10">
        <v>17</v>
      </c>
      <c r="B30" s="24">
        <v>1911017</v>
      </c>
      <c r="C30" s="23" t="s">
        <v>92</v>
      </c>
      <c r="D30" s="240">
        <v>64</v>
      </c>
      <c r="E30" s="240">
        <v>57</v>
      </c>
      <c r="F30" s="240">
        <v>82</v>
      </c>
      <c r="G30" s="240">
        <v>62</v>
      </c>
      <c r="H30" s="240">
        <v>66</v>
      </c>
      <c r="I30" s="33"/>
      <c r="J30" s="33"/>
      <c r="K30" s="33"/>
      <c r="L30" s="33"/>
      <c r="M30" s="33"/>
      <c r="N30" s="32"/>
      <c r="O30" s="32"/>
      <c r="P30" s="32"/>
      <c r="Q30" s="32"/>
      <c r="R30" s="32"/>
    </row>
    <row r="31" spans="1:18">
      <c r="A31" s="10">
        <v>18</v>
      </c>
      <c r="B31" s="24">
        <v>1911018</v>
      </c>
      <c r="C31" s="23" t="s">
        <v>42</v>
      </c>
      <c r="D31" s="240">
        <v>90</v>
      </c>
      <c r="E31" s="240">
        <v>84</v>
      </c>
      <c r="F31" s="240">
        <v>97</v>
      </c>
      <c r="G31" s="240">
        <v>84</v>
      </c>
      <c r="H31" s="240">
        <v>93</v>
      </c>
      <c r="I31" s="33"/>
      <c r="J31" s="33"/>
      <c r="K31" s="33"/>
      <c r="L31" s="33"/>
      <c r="M31" s="33"/>
      <c r="N31" s="32"/>
      <c r="O31" s="32"/>
      <c r="P31" s="32"/>
      <c r="Q31" s="32"/>
      <c r="R31" s="32"/>
    </row>
    <row r="32" spans="1:18">
      <c r="A32" s="10">
        <v>19</v>
      </c>
      <c r="B32" s="24">
        <v>1911019</v>
      </c>
      <c r="C32" s="23" t="s">
        <v>93</v>
      </c>
      <c r="D32" s="240">
        <v>65</v>
      </c>
      <c r="E32" s="240">
        <v>70</v>
      </c>
      <c r="F32" s="240">
        <v>83</v>
      </c>
      <c r="G32" s="240">
        <v>74</v>
      </c>
      <c r="H32" s="240">
        <v>78</v>
      </c>
      <c r="I32" s="33"/>
      <c r="J32" s="33"/>
      <c r="K32" s="33"/>
      <c r="L32" s="33"/>
      <c r="M32" s="33"/>
      <c r="N32" s="32"/>
      <c r="O32" s="32"/>
      <c r="P32" s="32"/>
      <c r="Q32" s="32"/>
      <c r="R32" s="32"/>
    </row>
    <row r="33" spans="1:18">
      <c r="A33" s="10">
        <v>20</v>
      </c>
      <c r="B33" s="24">
        <v>1911020</v>
      </c>
      <c r="C33" s="23" t="s">
        <v>94</v>
      </c>
      <c r="D33" s="240">
        <v>70</v>
      </c>
      <c r="E33" s="240">
        <v>69</v>
      </c>
      <c r="F33" s="240">
        <v>92</v>
      </c>
      <c r="G33" s="240">
        <v>72</v>
      </c>
      <c r="H33" s="240">
        <v>89</v>
      </c>
      <c r="I33" s="33"/>
      <c r="J33" s="33"/>
      <c r="K33" s="33"/>
      <c r="L33" s="33"/>
      <c r="M33" s="33"/>
      <c r="N33" s="32"/>
      <c r="O33" s="32"/>
      <c r="P33" s="32"/>
      <c r="Q33" s="32"/>
      <c r="R33" s="32"/>
    </row>
    <row r="34" spans="1:18">
      <c r="A34" s="10">
        <v>21</v>
      </c>
      <c r="B34" s="24">
        <v>1911021</v>
      </c>
      <c r="C34" s="23" t="s">
        <v>43</v>
      </c>
      <c r="D34" s="240">
        <v>85</v>
      </c>
      <c r="E34" s="240">
        <v>82</v>
      </c>
      <c r="F34" s="240">
        <v>87</v>
      </c>
      <c r="G34" s="240">
        <v>77</v>
      </c>
      <c r="H34" s="240">
        <v>83</v>
      </c>
      <c r="I34" s="33"/>
      <c r="J34" s="33"/>
      <c r="K34" s="33"/>
      <c r="L34" s="33"/>
      <c r="M34" s="33"/>
      <c r="N34" s="32"/>
      <c r="O34" s="32"/>
      <c r="P34" s="32"/>
      <c r="Q34" s="32"/>
      <c r="R34" s="32"/>
    </row>
    <row r="35" spans="1:18">
      <c r="A35" s="10">
        <v>22</v>
      </c>
      <c r="B35" s="24">
        <v>1911022</v>
      </c>
      <c r="C35" s="23" t="s">
        <v>95</v>
      </c>
      <c r="D35" s="240">
        <v>88</v>
      </c>
      <c r="E35" s="240">
        <v>92</v>
      </c>
      <c r="F35" s="240">
        <v>95</v>
      </c>
      <c r="G35" s="240">
        <v>96</v>
      </c>
      <c r="H35" s="240">
        <v>88</v>
      </c>
      <c r="I35" s="33"/>
      <c r="J35" s="33"/>
      <c r="K35" s="33"/>
      <c r="L35" s="33"/>
      <c r="M35" s="33"/>
      <c r="N35" s="32"/>
      <c r="O35" s="32"/>
      <c r="P35" s="32"/>
      <c r="Q35" s="32"/>
      <c r="R35" s="32"/>
    </row>
    <row r="36" spans="1:18">
      <c r="A36" s="10">
        <v>23</v>
      </c>
      <c r="B36" s="24">
        <v>1911023</v>
      </c>
      <c r="C36" s="23" t="s">
        <v>44</v>
      </c>
      <c r="D36" s="240">
        <v>75</v>
      </c>
      <c r="E36" s="240">
        <v>74</v>
      </c>
      <c r="F36" s="240">
        <v>91</v>
      </c>
      <c r="G36" s="240">
        <v>79</v>
      </c>
      <c r="H36" s="240">
        <v>90</v>
      </c>
      <c r="I36" s="33"/>
      <c r="J36" s="33"/>
      <c r="K36" s="33"/>
      <c r="L36" s="33"/>
      <c r="M36" s="33"/>
      <c r="N36" s="32"/>
      <c r="O36" s="32"/>
      <c r="P36" s="32"/>
      <c r="Q36" s="32"/>
      <c r="R36" s="32"/>
    </row>
    <row r="37" spans="1:18">
      <c r="A37" s="10">
        <v>24</v>
      </c>
      <c r="B37" s="24">
        <v>1911024</v>
      </c>
      <c r="C37" s="23" t="s">
        <v>45</v>
      </c>
      <c r="D37" s="240">
        <v>59</v>
      </c>
      <c r="E37" s="240">
        <v>65</v>
      </c>
      <c r="F37" s="240">
        <v>84</v>
      </c>
      <c r="G37" s="240">
        <v>70</v>
      </c>
      <c r="H37" s="240">
        <v>85</v>
      </c>
      <c r="I37" s="33"/>
      <c r="J37" s="33"/>
      <c r="K37" s="33"/>
      <c r="L37" s="33"/>
      <c r="M37" s="33"/>
      <c r="N37" s="32"/>
      <c r="O37" s="32"/>
      <c r="P37" s="32"/>
      <c r="Q37" s="32"/>
      <c r="R37" s="32"/>
    </row>
    <row r="38" spans="1:18">
      <c r="A38" s="10">
        <v>25</v>
      </c>
      <c r="B38" s="24">
        <v>1911025</v>
      </c>
      <c r="C38" s="23" t="s">
        <v>96</v>
      </c>
      <c r="D38" s="240">
        <v>66</v>
      </c>
      <c r="E38" s="240">
        <v>67</v>
      </c>
      <c r="F38" s="240">
        <v>77</v>
      </c>
      <c r="G38" s="240">
        <v>65</v>
      </c>
      <c r="H38" s="240">
        <v>74</v>
      </c>
      <c r="I38" s="33"/>
      <c r="J38" s="33"/>
      <c r="K38" s="33"/>
      <c r="L38" s="33"/>
      <c r="M38" s="33"/>
      <c r="N38" s="32"/>
      <c r="O38" s="32"/>
      <c r="P38" s="32"/>
      <c r="Q38" s="32"/>
      <c r="R38" s="32"/>
    </row>
    <row r="39" spans="1:18">
      <c r="A39" s="10">
        <v>26</v>
      </c>
      <c r="B39" s="24">
        <v>1911026</v>
      </c>
      <c r="C39" s="23" t="s">
        <v>97</v>
      </c>
      <c r="D39" s="240">
        <v>83</v>
      </c>
      <c r="E39" s="240">
        <v>80</v>
      </c>
      <c r="F39" s="240">
        <v>93</v>
      </c>
      <c r="G39" s="240">
        <v>74</v>
      </c>
      <c r="H39" s="240">
        <v>89</v>
      </c>
      <c r="I39" s="33"/>
      <c r="J39" s="33"/>
      <c r="K39" s="33"/>
      <c r="L39" s="33"/>
      <c r="M39" s="33"/>
      <c r="N39" s="32"/>
      <c r="O39" s="32"/>
      <c r="P39" s="32"/>
      <c r="Q39" s="32"/>
      <c r="R39" s="32"/>
    </row>
    <row r="40" spans="1:18">
      <c r="A40" s="10">
        <v>27</v>
      </c>
      <c r="B40" s="24">
        <v>1911027</v>
      </c>
      <c r="C40" s="23" t="s">
        <v>98</v>
      </c>
      <c r="D40" s="240">
        <v>51</v>
      </c>
      <c r="E40" s="240">
        <v>60</v>
      </c>
      <c r="F40" s="240">
        <v>92</v>
      </c>
      <c r="G40" s="240">
        <v>74</v>
      </c>
      <c r="H40" s="240">
        <v>88</v>
      </c>
      <c r="I40" s="33"/>
      <c r="J40" s="33"/>
      <c r="K40" s="33"/>
      <c r="L40" s="33"/>
      <c r="M40" s="33"/>
      <c r="N40" s="32"/>
      <c r="O40" s="32"/>
      <c r="P40" s="32"/>
      <c r="Q40" s="32"/>
      <c r="R40" s="32"/>
    </row>
    <row r="41" spans="1:18">
      <c r="A41" s="10">
        <v>28</v>
      </c>
      <c r="B41" s="24">
        <v>1911028</v>
      </c>
      <c r="C41" s="23" t="s">
        <v>46</v>
      </c>
      <c r="D41" s="240">
        <v>88</v>
      </c>
      <c r="E41" s="240">
        <v>65</v>
      </c>
      <c r="F41" s="240">
        <v>84</v>
      </c>
      <c r="G41" s="240">
        <v>80</v>
      </c>
      <c r="H41" s="240">
        <v>75</v>
      </c>
      <c r="I41" s="33"/>
      <c r="J41" s="33"/>
      <c r="K41" s="33"/>
      <c r="L41" s="33"/>
      <c r="M41" s="33"/>
      <c r="N41" s="32"/>
      <c r="O41" s="32"/>
      <c r="P41" s="32"/>
      <c r="Q41" s="32"/>
      <c r="R41" s="32"/>
    </row>
    <row r="42" spans="1:18">
      <c r="A42" s="10">
        <v>29</v>
      </c>
      <c r="B42" s="24">
        <v>1911029</v>
      </c>
      <c r="C42" s="23" t="s">
        <v>99</v>
      </c>
      <c r="D42" s="240">
        <v>73</v>
      </c>
      <c r="E42" s="240">
        <v>67</v>
      </c>
      <c r="F42" s="240">
        <v>79</v>
      </c>
      <c r="G42" s="240">
        <v>63</v>
      </c>
      <c r="H42" s="240">
        <v>69</v>
      </c>
      <c r="I42" s="33"/>
      <c r="J42" s="33"/>
      <c r="K42" s="33"/>
      <c r="L42" s="33"/>
      <c r="M42" s="33"/>
      <c r="N42" s="32"/>
      <c r="O42" s="32"/>
      <c r="P42" s="32"/>
      <c r="Q42" s="32"/>
      <c r="R42" s="32"/>
    </row>
    <row r="43" spans="1:18">
      <c r="A43" s="10">
        <v>30</v>
      </c>
      <c r="B43" s="24">
        <v>1911030</v>
      </c>
      <c r="C43" s="23" t="s">
        <v>100</v>
      </c>
      <c r="D43" s="240">
        <v>63</v>
      </c>
      <c r="E43" s="240">
        <v>46</v>
      </c>
      <c r="F43" s="240">
        <v>79</v>
      </c>
      <c r="G43" s="240">
        <v>72</v>
      </c>
      <c r="H43" s="240">
        <v>49</v>
      </c>
      <c r="I43" s="33"/>
      <c r="J43" s="33"/>
      <c r="K43" s="33"/>
      <c r="L43" s="33"/>
      <c r="M43" s="33"/>
      <c r="N43" s="32"/>
      <c r="O43" s="32"/>
      <c r="P43" s="32"/>
      <c r="Q43" s="32"/>
      <c r="R43" s="32"/>
    </row>
    <row r="44" spans="1:18">
      <c r="A44" s="10">
        <v>31</v>
      </c>
      <c r="B44" s="24">
        <v>1911031</v>
      </c>
      <c r="C44" s="23" t="s">
        <v>101</v>
      </c>
      <c r="D44" s="240">
        <v>84</v>
      </c>
      <c r="E44" s="240">
        <v>70</v>
      </c>
      <c r="F44" s="240">
        <v>87</v>
      </c>
      <c r="G44" s="240">
        <v>64</v>
      </c>
      <c r="H44" s="240">
        <v>78</v>
      </c>
      <c r="I44" s="33"/>
      <c r="J44" s="33"/>
      <c r="K44" s="33"/>
      <c r="L44" s="33"/>
      <c r="M44" s="33"/>
      <c r="N44" s="32"/>
      <c r="O44" s="32"/>
      <c r="P44" s="32"/>
      <c r="Q44" s="32"/>
      <c r="R44" s="32"/>
    </row>
    <row r="45" spans="1:18">
      <c r="A45" s="10">
        <v>32</v>
      </c>
      <c r="B45" s="24">
        <v>1911032</v>
      </c>
      <c r="C45" s="23" t="s">
        <v>102</v>
      </c>
      <c r="D45" s="240">
        <v>73</v>
      </c>
      <c r="E45" s="240">
        <v>70</v>
      </c>
      <c r="F45" s="240">
        <v>82</v>
      </c>
      <c r="G45" s="240">
        <v>70</v>
      </c>
      <c r="H45" s="240">
        <v>76</v>
      </c>
      <c r="I45" s="33"/>
      <c r="J45" s="33"/>
      <c r="K45" s="33"/>
      <c r="L45" s="33"/>
      <c r="M45" s="33"/>
      <c r="N45" s="32"/>
      <c r="O45" s="32"/>
      <c r="P45" s="32"/>
      <c r="Q45" s="32"/>
      <c r="R45" s="32"/>
    </row>
    <row r="46" spans="1:18">
      <c r="A46" s="10">
        <v>33</v>
      </c>
      <c r="B46" s="24">
        <v>1911033</v>
      </c>
      <c r="C46" s="23" t="s">
        <v>61</v>
      </c>
      <c r="D46" s="240">
        <v>58</v>
      </c>
      <c r="E46" s="240">
        <v>60</v>
      </c>
      <c r="F46" s="240">
        <v>75</v>
      </c>
      <c r="G46" s="240">
        <v>52</v>
      </c>
      <c r="H46" s="240">
        <v>67</v>
      </c>
      <c r="I46" s="33"/>
      <c r="J46" s="33"/>
      <c r="K46" s="33"/>
      <c r="L46" s="33"/>
      <c r="M46" s="33"/>
      <c r="N46" s="32"/>
      <c r="O46" s="32"/>
      <c r="P46" s="32"/>
      <c r="Q46" s="32"/>
      <c r="R46" s="32"/>
    </row>
    <row r="47" spans="1:18">
      <c r="A47" s="10">
        <v>34</v>
      </c>
      <c r="B47" s="24">
        <v>1911034</v>
      </c>
      <c r="C47" s="23" t="s">
        <v>103</v>
      </c>
      <c r="D47" s="240">
        <v>75</v>
      </c>
      <c r="E47" s="240">
        <v>77</v>
      </c>
      <c r="F47" s="240">
        <v>85</v>
      </c>
      <c r="G47" s="240">
        <v>73</v>
      </c>
      <c r="H47" s="240">
        <v>86</v>
      </c>
      <c r="I47" s="33"/>
      <c r="J47" s="33"/>
      <c r="K47" s="33"/>
      <c r="L47" s="33"/>
      <c r="M47" s="33"/>
      <c r="N47" s="32"/>
      <c r="O47" s="32"/>
      <c r="P47" s="32"/>
      <c r="Q47" s="32"/>
      <c r="R47" s="32"/>
    </row>
    <row r="48" spans="1:18">
      <c r="A48" s="10">
        <v>35</v>
      </c>
      <c r="B48" s="24">
        <v>1911035</v>
      </c>
      <c r="C48" s="23" t="s">
        <v>47</v>
      </c>
      <c r="D48" s="240">
        <v>58</v>
      </c>
      <c r="E48" s="240">
        <v>59</v>
      </c>
      <c r="F48" s="240">
        <v>57</v>
      </c>
      <c r="G48" s="240">
        <v>61</v>
      </c>
      <c r="H48" s="240">
        <v>68</v>
      </c>
      <c r="I48" s="33"/>
      <c r="J48" s="33"/>
      <c r="K48" s="33"/>
      <c r="L48" s="33"/>
      <c r="M48" s="33"/>
      <c r="N48" s="32"/>
      <c r="O48" s="32"/>
      <c r="P48" s="32"/>
      <c r="Q48" s="32"/>
      <c r="R48" s="32"/>
    </row>
    <row r="49" spans="1:18">
      <c r="A49" s="10">
        <v>36</v>
      </c>
      <c r="B49" s="24">
        <v>1911036</v>
      </c>
      <c r="C49" s="23" t="s">
        <v>62</v>
      </c>
      <c r="D49" s="240">
        <v>63</v>
      </c>
      <c r="E49" s="240">
        <v>65</v>
      </c>
      <c r="F49" s="240">
        <v>78</v>
      </c>
      <c r="G49" s="240">
        <v>56</v>
      </c>
      <c r="H49" s="240">
        <v>67</v>
      </c>
      <c r="I49" s="33"/>
      <c r="J49" s="33"/>
      <c r="K49" s="33"/>
      <c r="L49" s="33"/>
      <c r="M49" s="33"/>
      <c r="N49" s="32"/>
      <c r="O49" s="32"/>
      <c r="P49" s="32"/>
      <c r="Q49" s="32"/>
      <c r="R49" s="32"/>
    </row>
    <row r="50" spans="1:18">
      <c r="A50" s="10">
        <v>37</v>
      </c>
      <c r="B50" s="24">
        <v>1911037</v>
      </c>
      <c r="C50" s="23" t="s">
        <v>104</v>
      </c>
      <c r="D50" s="240">
        <v>62</v>
      </c>
      <c r="E50" s="240">
        <v>76</v>
      </c>
      <c r="F50" s="240">
        <v>95</v>
      </c>
      <c r="G50" s="240">
        <v>75</v>
      </c>
      <c r="H50" s="240">
        <v>91</v>
      </c>
      <c r="I50" s="33"/>
      <c r="J50" s="33"/>
      <c r="K50" s="33"/>
      <c r="L50" s="33"/>
      <c r="M50" s="33"/>
      <c r="N50" s="32"/>
      <c r="O50" s="32"/>
      <c r="P50" s="32"/>
      <c r="Q50" s="32"/>
      <c r="R50" s="32"/>
    </row>
    <row r="51" spans="1:18">
      <c r="A51" s="10">
        <v>38</v>
      </c>
      <c r="B51" s="24">
        <v>1911038</v>
      </c>
      <c r="C51" s="23" t="s">
        <v>48</v>
      </c>
      <c r="D51" s="240">
        <v>40</v>
      </c>
      <c r="E51" s="240">
        <v>42</v>
      </c>
      <c r="F51" s="240">
        <v>77</v>
      </c>
      <c r="G51" s="240">
        <v>73</v>
      </c>
      <c r="H51" s="240">
        <v>76</v>
      </c>
      <c r="I51" s="33"/>
      <c r="J51" s="33"/>
      <c r="K51" s="33"/>
      <c r="L51" s="33"/>
      <c r="M51" s="33"/>
      <c r="N51" s="32"/>
      <c r="O51" s="32"/>
      <c r="P51" s="32"/>
      <c r="Q51" s="32"/>
      <c r="R51" s="32"/>
    </row>
    <row r="52" spans="1:18">
      <c r="A52" s="10">
        <v>39</v>
      </c>
      <c r="B52" s="24">
        <v>1911039</v>
      </c>
      <c r="C52" s="23" t="s">
        <v>105</v>
      </c>
      <c r="D52" s="240">
        <v>64</v>
      </c>
      <c r="E52" s="240">
        <v>69</v>
      </c>
      <c r="F52" s="240">
        <v>74</v>
      </c>
      <c r="G52" s="240">
        <v>65</v>
      </c>
      <c r="H52" s="240">
        <v>72</v>
      </c>
      <c r="I52" s="33"/>
      <c r="J52" s="33"/>
      <c r="K52" s="33"/>
      <c r="L52" s="33"/>
      <c r="M52" s="33"/>
      <c r="N52" s="32"/>
      <c r="O52" s="32"/>
      <c r="P52" s="32"/>
      <c r="Q52" s="32"/>
      <c r="R52" s="32"/>
    </row>
    <row r="53" spans="1:18">
      <c r="A53" s="10">
        <v>40</v>
      </c>
      <c r="B53" s="24">
        <v>1911040</v>
      </c>
      <c r="C53" s="23" t="s">
        <v>106</v>
      </c>
      <c r="D53" s="240">
        <v>56</v>
      </c>
      <c r="E53" s="240">
        <v>65</v>
      </c>
      <c r="F53" s="240">
        <v>78</v>
      </c>
      <c r="G53" s="240">
        <v>65</v>
      </c>
      <c r="H53" s="240">
        <v>76</v>
      </c>
      <c r="I53" s="33"/>
      <c r="J53" s="33"/>
      <c r="K53" s="33"/>
      <c r="L53" s="33"/>
      <c r="M53" s="33"/>
      <c r="N53" s="32"/>
      <c r="O53" s="32"/>
      <c r="P53" s="32"/>
      <c r="Q53" s="32"/>
      <c r="R53" s="32"/>
    </row>
    <row r="54" spans="1:18">
      <c r="A54" s="10">
        <v>41</v>
      </c>
      <c r="B54" s="24">
        <v>1911041</v>
      </c>
      <c r="C54" s="23" t="s">
        <v>63</v>
      </c>
      <c r="D54" s="240">
        <v>48</v>
      </c>
      <c r="E54" s="240">
        <v>72</v>
      </c>
      <c r="F54" s="240">
        <v>90</v>
      </c>
      <c r="G54" s="240">
        <v>65</v>
      </c>
      <c r="H54" s="240">
        <v>90</v>
      </c>
      <c r="I54" s="33"/>
      <c r="J54" s="33"/>
      <c r="K54" s="33"/>
      <c r="L54" s="33"/>
      <c r="M54" s="33"/>
      <c r="N54" s="32"/>
      <c r="O54" s="32"/>
      <c r="P54" s="32"/>
      <c r="Q54" s="32"/>
      <c r="R54" s="32"/>
    </row>
    <row r="55" spans="1:18">
      <c r="A55" s="10">
        <v>42</v>
      </c>
      <c r="B55" s="24">
        <v>1911042</v>
      </c>
      <c r="C55" s="23" t="s">
        <v>107</v>
      </c>
      <c r="D55" s="240">
        <v>72</v>
      </c>
      <c r="E55" s="240">
        <v>75</v>
      </c>
      <c r="F55" s="240">
        <v>89</v>
      </c>
      <c r="G55" s="240">
        <v>61</v>
      </c>
      <c r="H55" s="240">
        <v>88</v>
      </c>
      <c r="I55" s="33"/>
      <c r="J55" s="33"/>
      <c r="K55" s="33"/>
      <c r="L55" s="33"/>
      <c r="M55" s="33"/>
      <c r="N55" s="32"/>
      <c r="O55" s="32"/>
      <c r="P55" s="32"/>
      <c r="Q55" s="32"/>
      <c r="R55" s="32"/>
    </row>
    <row r="56" spans="1:18">
      <c r="A56" s="10">
        <v>43</v>
      </c>
      <c r="B56" s="24">
        <v>1911043</v>
      </c>
      <c r="C56" s="23" t="s">
        <v>108</v>
      </c>
      <c r="D56" s="240">
        <v>71</v>
      </c>
      <c r="E56" s="240">
        <v>66</v>
      </c>
      <c r="F56" s="240">
        <v>75</v>
      </c>
      <c r="G56" s="240">
        <v>65</v>
      </c>
      <c r="H56" s="240">
        <v>66</v>
      </c>
      <c r="I56" s="33"/>
      <c r="J56" s="33"/>
      <c r="K56" s="33"/>
      <c r="L56" s="33"/>
      <c r="M56" s="33"/>
      <c r="N56" s="32"/>
      <c r="O56" s="32"/>
      <c r="P56" s="32"/>
      <c r="Q56" s="32"/>
      <c r="R56" s="32"/>
    </row>
    <row r="57" spans="1:18">
      <c r="A57" s="10">
        <v>44</v>
      </c>
      <c r="B57" s="24">
        <v>1911044</v>
      </c>
      <c r="C57" s="23" t="s">
        <v>49</v>
      </c>
      <c r="D57" s="240">
        <v>44</v>
      </c>
      <c r="E57" s="240">
        <v>71</v>
      </c>
      <c r="F57" s="240">
        <v>82</v>
      </c>
      <c r="G57" s="240">
        <v>70</v>
      </c>
      <c r="H57" s="240">
        <v>87</v>
      </c>
      <c r="I57" s="33"/>
      <c r="J57" s="33"/>
      <c r="K57" s="33"/>
      <c r="L57" s="33"/>
      <c r="M57" s="33"/>
      <c r="N57" s="32"/>
      <c r="O57" s="32"/>
      <c r="P57" s="32"/>
      <c r="Q57" s="32"/>
      <c r="R57" s="32"/>
    </row>
    <row r="58" spans="1:18">
      <c r="A58" s="10">
        <v>45</v>
      </c>
      <c r="B58" s="24">
        <v>1911045</v>
      </c>
      <c r="C58" s="23" t="s">
        <v>109</v>
      </c>
      <c r="D58" s="240">
        <v>58</v>
      </c>
      <c r="E58" s="240">
        <v>60</v>
      </c>
      <c r="F58" s="240">
        <v>70</v>
      </c>
      <c r="G58" s="240">
        <v>57</v>
      </c>
      <c r="H58" s="240">
        <v>70</v>
      </c>
      <c r="I58" s="33"/>
      <c r="J58" s="33"/>
      <c r="K58" s="33"/>
      <c r="L58" s="33"/>
      <c r="M58" s="33"/>
      <c r="N58" s="32"/>
      <c r="O58" s="32"/>
      <c r="P58" s="32"/>
      <c r="Q58" s="32"/>
      <c r="R58" s="32"/>
    </row>
    <row r="59" spans="1:18">
      <c r="A59" s="10">
        <v>46</v>
      </c>
      <c r="B59" s="24">
        <v>1911046</v>
      </c>
      <c r="C59" s="23" t="s">
        <v>110</v>
      </c>
      <c r="D59" s="240">
        <v>96</v>
      </c>
      <c r="E59" s="240">
        <v>81</v>
      </c>
      <c r="F59" s="240">
        <v>89</v>
      </c>
      <c r="G59" s="240">
        <v>74</v>
      </c>
      <c r="H59" s="240">
        <v>92</v>
      </c>
      <c r="I59" s="33"/>
      <c r="J59" s="33"/>
      <c r="K59" s="33"/>
      <c r="L59" s="33"/>
      <c r="M59" s="33"/>
      <c r="N59" s="32"/>
      <c r="O59" s="32"/>
      <c r="P59" s="32"/>
      <c r="Q59" s="32"/>
      <c r="R59" s="32"/>
    </row>
    <row r="60" spans="1:18">
      <c r="A60" s="10">
        <v>47</v>
      </c>
      <c r="B60" s="24">
        <v>1911047</v>
      </c>
      <c r="C60" s="23" t="s">
        <v>111</v>
      </c>
      <c r="D60" s="240">
        <v>91</v>
      </c>
      <c r="E60" s="240">
        <v>56</v>
      </c>
      <c r="F60" s="240">
        <v>92</v>
      </c>
      <c r="G60" s="240">
        <v>79</v>
      </c>
      <c r="H60" s="240">
        <v>92</v>
      </c>
      <c r="I60" s="33"/>
      <c r="J60" s="33"/>
      <c r="K60" s="33"/>
      <c r="L60" s="33"/>
      <c r="M60" s="33"/>
      <c r="N60" s="32"/>
      <c r="O60" s="32"/>
      <c r="P60" s="32"/>
      <c r="Q60" s="32"/>
      <c r="R60" s="32"/>
    </row>
    <row r="61" spans="1:18">
      <c r="A61" s="10">
        <v>48</v>
      </c>
      <c r="B61" s="24">
        <v>1911048</v>
      </c>
      <c r="C61" s="23" t="s">
        <v>64</v>
      </c>
      <c r="D61" s="240">
        <v>55</v>
      </c>
      <c r="E61" s="240">
        <v>59</v>
      </c>
      <c r="F61" s="240">
        <v>69</v>
      </c>
      <c r="G61" s="240">
        <v>65</v>
      </c>
      <c r="H61" s="240">
        <v>70</v>
      </c>
      <c r="I61" s="33"/>
      <c r="J61" s="33"/>
      <c r="K61" s="33"/>
      <c r="L61" s="33"/>
      <c r="M61" s="33"/>
      <c r="N61" s="32"/>
      <c r="O61" s="32"/>
      <c r="P61" s="32"/>
      <c r="Q61" s="32"/>
      <c r="R61" s="32"/>
    </row>
    <row r="62" spans="1:18">
      <c r="A62" s="10">
        <v>49</v>
      </c>
      <c r="B62" s="24">
        <v>1911049</v>
      </c>
      <c r="C62" s="23" t="s">
        <v>112</v>
      </c>
      <c r="D62" s="240">
        <v>64</v>
      </c>
      <c r="E62" s="240">
        <v>66</v>
      </c>
      <c r="F62" s="240">
        <v>83</v>
      </c>
      <c r="G62" s="240">
        <v>75</v>
      </c>
      <c r="H62" s="240">
        <v>81</v>
      </c>
      <c r="I62" s="33"/>
      <c r="J62" s="33"/>
      <c r="K62" s="33"/>
      <c r="L62" s="33"/>
      <c r="M62" s="33"/>
      <c r="N62" s="32"/>
      <c r="O62" s="32"/>
      <c r="P62" s="32"/>
      <c r="Q62" s="32"/>
      <c r="R62" s="32"/>
    </row>
    <row r="63" spans="1:18">
      <c r="A63" s="10">
        <v>50</v>
      </c>
      <c r="B63" s="24">
        <v>1911050</v>
      </c>
      <c r="C63" s="23" t="s">
        <v>113</v>
      </c>
      <c r="D63" s="240">
        <v>88</v>
      </c>
      <c r="E63" s="240">
        <v>54</v>
      </c>
      <c r="F63" s="240">
        <v>90</v>
      </c>
      <c r="G63" s="240">
        <v>68</v>
      </c>
      <c r="H63" s="240">
        <v>93</v>
      </c>
      <c r="I63" s="33"/>
      <c r="J63" s="33"/>
      <c r="K63" s="33"/>
      <c r="L63" s="33"/>
      <c r="M63" s="33"/>
      <c r="N63" s="32"/>
      <c r="O63" s="32"/>
      <c r="P63" s="32"/>
      <c r="Q63" s="32"/>
      <c r="R63" s="32"/>
    </row>
    <row r="64" spans="1:18">
      <c r="A64" s="10">
        <v>51</v>
      </c>
      <c r="B64" s="24">
        <v>1911051</v>
      </c>
      <c r="C64" s="23" t="s">
        <v>114</v>
      </c>
      <c r="D64" s="240">
        <v>76</v>
      </c>
      <c r="E64" s="240">
        <v>67</v>
      </c>
      <c r="F64" s="240">
        <v>90</v>
      </c>
      <c r="G64" s="240">
        <v>89</v>
      </c>
      <c r="H64" s="240">
        <v>81</v>
      </c>
      <c r="I64" s="33"/>
      <c r="J64" s="33"/>
      <c r="K64" s="33"/>
      <c r="L64" s="33"/>
      <c r="M64" s="33"/>
      <c r="N64" s="32"/>
      <c r="O64" s="32"/>
      <c r="P64" s="32"/>
      <c r="Q64" s="32"/>
      <c r="R64" s="32"/>
    </row>
    <row r="65" spans="1:18">
      <c r="A65" s="10">
        <v>52</v>
      </c>
      <c r="B65" s="24">
        <v>1911052</v>
      </c>
      <c r="C65" s="23" t="s">
        <v>115</v>
      </c>
      <c r="D65" s="240">
        <v>70</v>
      </c>
      <c r="E65" s="240">
        <v>42</v>
      </c>
      <c r="F65" s="240">
        <v>78</v>
      </c>
      <c r="G65" s="240">
        <v>79</v>
      </c>
      <c r="H65" s="240">
        <v>61</v>
      </c>
      <c r="I65" s="33"/>
      <c r="J65" s="33"/>
      <c r="K65" s="33"/>
      <c r="L65" s="33"/>
      <c r="M65" s="33"/>
      <c r="N65" s="32"/>
      <c r="O65" s="32"/>
      <c r="P65" s="32"/>
      <c r="Q65" s="32"/>
      <c r="R65" s="32"/>
    </row>
    <row r="66" spans="1:18">
      <c r="A66" s="10">
        <v>53</v>
      </c>
      <c r="B66" s="24">
        <v>1911053</v>
      </c>
      <c r="C66" s="23" t="s">
        <v>50</v>
      </c>
      <c r="D66" s="240">
        <v>67</v>
      </c>
      <c r="E66" s="240">
        <v>81</v>
      </c>
      <c r="F66" s="240">
        <v>94</v>
      </c>
      <c r="G66" s="240">
        <v>87</v>
      </c>
      <c r="H66" s="240">
        <v>94</v>
      </c>
      <c r="I66" s="33"/>
      <c r="J66" s="33"/>
      <c r="K66" s="33"/>
      <c r="L66" s="33"/>
      <c r="M66" s="33"/>
      <c r="N66" s="32"/>
      <c r="O66" s="32"/>
      <c r="P66" s="32"/>
      <c r="Q66" s="32"/>
      <c r="R66" s="32"/>
    </row>
    <row r="67" spans="1:18">
      <c r="A67" s="10">
        <v>54</v>
      </c>
      <c r="B67" s="24">
        <v>1911054</v>
      </c>
      <c r="C67" s="23" t="s">
        <v>116</v>
      </c>
      <c r="D67" s="240">
        <v>76</v>
      </c>
      <c r="E67" s="240">
        <v>46</v>
      </c>
      <c r="F67" s="240">
        <v>74</v>
      </c>
      <c r="G67" s="240">
        <v>93</v>
      </c>
      <c r="H67" s="240">
        <v>78</v>
      </c>
      <c r="I67" s="33"/>
      <c r="J67" s="33"/>
      <c r="K67" s="33"/>
      <c r="L67" s="33"/>
      <c r="M67" s="33"/>
      <c r="N67" s="32"/>
      <c r="O67" s="32"/>
      <c r="P67" s="32"/>
      <c r="Q67" s="32"/>
      <c r="R67" s="32"/>
    </row>
    <row r="68" spans="1:18">
      <c r="A68" s="10">
        <v>55</v>
      </c>
      <c r="B68" s="24">
        <v>1911055</v>
      </c>
      <c r="C68" s="23" t="s">
        <v>117</v>
      </c>
      <c r="D68" s="240">
        <v>69</v>
      </c>
      <c r="E68" s="240">
        <v>64</v>
      </c>
      <c r="F68" s="240">
        <v>85</v>
      </c>
      <c r="G68" s="240">
        <v>78</v>
      </c>
      <c r="H68" s="240">
        <v>75</v>
      </c>
      <c r="I68" s="33"/>
      <c r="J68" s="33"/>
      <c r="K68" s="33"/>
      <c r="L68" s="33"/>
      <c r="M68" s="33"/>
      <c r="N68" s="32"/>
      <c r="O68" s="32"/>
      <c r="P68" s="32"/>
      <c r="Q68" s="32"/>
      <c r="R68" s="32"/>
    </row>
    <row r="69" spans="1:18">
      <c r="A69" s="10">
        <v>56</v>
      </c>
      <c r="B69" s="24">
        <v>1911056</v>
      </c>
      <c r="C69" s="23" t="s">
        <v>118</v>
      </c>
      <c r="D69" s="240">
        <v>89</v>
      </c>
      <c r="E69" s="240">
        <v>80</v>
      </c>
      <c r="F69" s="240">
        <v>91</v>
      </c>
      <c r="G69" s="240">
        <v>92</v>
      </c>
      <c r="H69" s="240">
        <v>79</v>
      </c>
      <c r="I69" s="33"/>
      <c r="J69" s="33"/>
      <c r="K69" s="33"/>
      <c r="L69" s="33"/>
      <c r="M69" s="33"/>
      <c r="N69" s="32"/>
      <c r="O69" s="32"/>
      <c r="P69" s="32"/>
      <c r="Q69" s="32"/>
      <c r="R69" s="32"/>
    </row>
    <row r="70" spans="1:18">
      <c r="A70" s="10">
        <v>57</v>
      </c>
      <c r="B70" s="24">
        <v>1911057</v>
      </c>
      <c r="C70" s="23" t="s">
        <v>119</v>
      </c>
      <c r="D70" s="240">
        <v>66</v>
      </c>
      <c r="E70" s="240">
        <v>65</v>
      </c>
      <c r="F70" s="240">
        <v>75</v>
      </c>
      <c r="G70" s="240">
        <v>68</v>
      </c>
      <c r="H70" s="240">
        <v>60</v>
      </c>
      <c r="I70" s="33"/>
      <c r="J70" s="33"/>
      <c r="K70" s="33"/>
      <c r="L70" s="33"/>
      <c r="M70" s="33"/>
      <c r="N70" s="32"/>
      <c r="O70" s="32"/>
      <c r="P70" s="32"/>
      <c r="Q70" s="32"/>
      <c r="R70" s="32"/>
    </row>
    <row r="71" spans="1:18">
      <c r="A71" s="10">
        <v>58</v>
      </c>
      <c r="B71" s="24">
        <v>1911058</v>
      </c>
      <c r="C71" s="23" t="s">
        <v>120</v>
      </c>
      <c r="D71" s="240">
        <v>78</v>
      </c>
      <c r="E71" s="240">
        <v>66</v>
      </c>
      <c r="F71" s="240">
        <v>89</v>
      </c>
      <c r="G71" s="240">
        <v>84</v>
      </c>
      <c r="H71" s="240">
        <v>85</v>
      </c>
      <c r="I71" s="33"/>
      <c r="J71" s="33"/>
      <c r="K71" s="33"/>
      <c r="L71" s="33"/>
      <c r="M71" s="33"/>
      <c r="N71" s="32"/>
      <c r="O71" s="32"/>
      <c r="P71" s="32"/>
      <c r="Q71" s="32"/>
      <c r="R71" s="32"/>
    </row>
    <row r="72" spans="1:18">
      <c r="A72" s="10">
        <v>59</v>
      </c>
      <c r="B72" s="24">
        <v>1911059</v>
      </c>
      <c r="C72" s="23" t="s">
        <v>65</v>
      </c>
      <c r="D72" s="240">
        <v>77</v>
      </c>
      <c r="E72" s="240">
        <v>81</v>
      </c>
      <c r="F72" s="240">
        <v>89</v>
      </c>
      <c r="G72" s="240">
        <v>98</v>
      </c>
      <c r="H72" s="240">
        <v>82</v>
      </c>
      <c r="I72" s="33"/>
      <c r="J72" s="33"/>
      <c r="K72" s="33"/>
      <c r="L72" s="33"/>
      <c r="M72" s="33"/>
      <c r="N72" s="32"/>
      <c r="O72" s="32"/>
      <c r="P72" s="32"/>
      <c r="Q72" s="32"/>
      <c r="R72" s="32"/>
    </row>
    <row r="73" spans="1:18">
      <c r="A73" s="10">
        <v>60</v>
      </c>
      <c r="B73" s="24">
        <v>1911060</v>
      </c>
      <c r="C73" s="23" t="s">
        <v>121</v>
      </c>
      <c r="D73" s="240">
        <v>93</v>
      </c>
      <c r="E73" s="240">
        <v>84</v>
      </c>
      <c r="F73" s="240">
        <v>86</v>
      </c>
      <c r="G73" s="240">
        <v>74</v>
      </c>
      <c r="H73" s="240">
        <v>81</v>
      </c>
      <c r="I73" s="33"/>
      <c r="J73" s="33"/>
      <c r="K73" s="33"/>
      <c r="L73" s="33"/>
      <c r="M73" s="33"/>
      <c r="N73" s="32"/>
      <c r="O73" s="32"/>
      <c r="P73" s="32"/>
      <c r="Q73" s="32"/>
      <c r="R73" s="32"/>
    </row>
    <row r="74" spans="1:18">
      <c r="A74" s="10">
        <v>61</v>
      </c>
      <c r="B74" s="24">
        <v>1911061</v>
      </c>
      <c r="C74" s="23" t="s">
        <v>122</v>
      </c>
      <c r="D74" s="240">
        <v>83</v>
      </c>
      <c r="E74" s="240">
        <v>71</v>
      </c>
      <c r="F74" s="240">
        <v>86</v>
      </c>
      <c r="G74" s="240">
        <v>66</v>
      </c>
      <c r="H74" s="240">
        <v>67</v>
      </c>
      <c r="I74" s="33"/>
      <c r="J74" s="33"/>
      <c r="K74" s="33"/>
      <c r="L74" s="33"/>
      <c r="M74" s="33"/>
      <c r="N74" s="32"/>
      <c r="O74" s="32"/>
      <c r="P74" s="32"/>
      <c r="Q74" s="32"/>
      <c r="R74" s="32"/>
    </row>
    <row r="75" spans="1:18">
      <c r="A75" s="10">
        <v>62</v>
      </c>
      <c r="B75" s="24">
        <v>1911062</v>
      </c>
      <c r="C75" s="23" t="s">
        <v>123</v>
      </c>
      <c r="D75" s="240">
        <v>89</v>
      </c>
      <c r="E75" s="240">
        <v>73</v>
      </c>
      <c r="F75" s="240">
        <v>89</v>
      </c>
      <c r="G75" s="240">
        <v>91</v>
      </c>
      <c r="H75" s="240">
        <v>87</v>
      </c>
      <c r="I75" s="33"/>
      <c r="J75" s="33"/>
      <c r="K75" s="33"/>
      <c r="L75" s="33"/>
      <c r="M75" s="33"/>
      <c r="N75" s="32"/>
      <c r="O75" s="32"/>
      <c r="P75" s="32"/>
      <c r="Q75" s="32"/>
      <c r="R75" s="32"/>
    </row>
    <row r="76" spans="1:18">
      <c r="A76" s="10">
        <v>63</v>
      </c>
      <c r="B76" s="24">
        <v>1911063</v>
      </c>
      <c r="C76" s="23" t="s">
        <v>51</v>
      </c>
      <c r="D76" s="240">
        <v>93</v>
      </c>
      <c r="E76" s="240">
        <v>72</v>
      </c>
      <c r="F76" s="240">
        <v>85</v>
      </c>
      <c r="G76" s="240">
        <v>89</v>
      </c>
      <c r="H76" s="240">
        <v>84</v>
      </c>
      <c r="I76" s="33"/>
      <c r="J76" s="33"/>
      <c r="K76" s="33"/>
      <c r="L76" s="33"/>
      <c r="M76" s="33"/>
      <c r="N76" s="32"/>
      <c r="O76" s="32"/>
      <c r="P76" s="32"/>
      <c r="Q76" s="32"/>
      <c r="R76" s="32"/>
    </row>
    <row r="77" spans="1:18">
      <c r="A77" s="10">
        <v>64</v>
      </c>
      <c r="B77" s="24">
        <v>1911064</v>
      </c>
      <c r="C77" s="23" t="s">
        <v>124</v>
      </c>
      <c r="D77" s="240">
        <v>62</v>
      </c>
      <c r="E77" s="240">
        <v>69</v>
      </c>
      <c r="F77" s="240">
        <v>78</v>
      </c>
      <c r="G77" s="240">
        <v>83</v>
      </c>
      <c r="H77" s="240">
        <v>78</v>
      </c>
      <c r="I77" s="33"/>
      <c r="J77" s="33"/>
      <c r="K77" s="33"/>
      <c r="L77" s="33"/>
      <c r="M77" s="33"/>
      <c r="N77" s="32"/>
      <c r="O77" s="32"/>
      <c r="P77" s="32"/>
      <c r="Q77" s="32"/>
      <c r="R77" s="32"/>
    </row>
    <row r="78" spans="1:18">
      <c r="A78" s="10">
        <v>65</v>
      </c>
      <c r="B78" s="24">
        <v>1911065</v>
      </c>
      <c r="C78" s="23" t="s">
        <v>52</v>
      </c>
      <c r="D78" s="240">
        <v>30</v>
      </c>
      <c r="E78" s="240">
        <v>59</v>
      </c>
      <c r="F78" s="240">
        <v>74</v>
      </c>
      <c r="G78" s="240">
        <v>55</v>
      </c>
      <c r="H78" s="240">
        <v>81</v>
      </c>
      <c r="I78" s="33"/>
      <c r="J78" s="33"/>
      <c r="K78" s="33"/>
      <c r="L78" s="33"/>
      <c r="M78" s="33"/>
      <c r="N78" s="32"/>
      <c r="O78" s="32"/>
      <c r="P78" s="32"/>
      <c r="Q78" s="32"/>
      <c r="R78" s="32"/>
    </row>
    <row r="79" spans="1:18">
      <c r="A79" s="10">
        <v>66</v>
      </c>
      <c r="B79" s="24">
        <v>1911066</v>
      </c>
      <c r="C79" s="23" t="s">
        <v>66</v>
      </c>
      <c r="D79" s="240">
        <v>98</v>
      </c>
      <c r="E79" s="240">
        <v>48</v>
      </c>
      <c r="F79" s="240">
        <v>95</v>
      </c>
      <c r="G79" s="240">
        <v>94</v>
      </c>
      <c r="H79" s="240">
        <v>95</v>
      </c>
      <c r="I79" s="33"/>
      <c r="J79" s="33"/>
      <c r="K79" s="33"/>
      <c r="L79" s="33"/>
      <c r="M79" s="33"/>
      <c r="N79" s="32"/>
      <c r="O79" s="32"/>
      <c r="P79" s="32"/>
      <c r="Q79" s="32"/>
      <c r="R79" s="32"/>
    </row>
    <row r="80" spans="1:18">
      <c r="A80" s="10">
        <v>67</v>
      </c>
      <c r="B80" s="24">
        <v>1911067</v>
      </c>
      <c r="C80" s="23" t="s">
        <v>125</v>
      </c>
      <c r="D80" s="240">
        <v>67</v>
      </c>
      <c r="E80" s="240">
        <v>81</v>
      </c>
      <c r="F80" s="240">
        <v>89</v>
      </c>
      <c r="G80" s="240">
        <v>81</v>
      </c>
      <c r="H80" s="240">
        <v>85</v>
      </c>
      <c r="I80" s="33"/>
      <c r="J80" s="33"/>
      <c r="K80" s="33"/>
      <c r="L80" s="33"/>
      <c r="M80" s="33"/>
      <c r="N80" s="32"/>
      <c r="O80" s="32"/>
      <c r="P80" s="32"/>
      <c r="Q80" s="32"/>
      <c r="R80" s="32"/>
    </row>
    <row r="81" spans="1:18">
      <c r="A81" s="10">
        <v>68</v>
      </c>
      <c r="B81" s="24">
        <v>1911068</v>
      </c>
      <c r="C81" s="23" t="s">
        <v>126</v>
      </c>
      <c r="D81" s="240">
        <v>62</v>
      </c>
      <c r="E81" s="240">
        <v>65</v>
      </c>
      <c r="F81" s="240">
        <v>78</v>
      </c>
      <c r="G81" s="240">
        <v>81</v>
      </c>
      <c r="H81" s="240">
        <v>74</v>
      </c>
      <c r="I81" s="33"/>
      <c r="J81" s="33"/>
      <c r="K81" s="33"/>
      <c r="L81" s="33"/>
      <c r="M81" s="33"/>
      <c r="N81" s="32"/>
      <c r="O81" s="32"/>
      <c r="P81" s="32"/>
      <c r="Q81" s="32"/>
      <c r="R81" s="32"/>
    </row>
    <row r="82" spans="1:18">
      <c r="A82" s="10">
        <v>69</v>
      </c>
      <c r="B82" s="24">
        <v>1911069</v>
      </c>
      <c r="C82" s="23" t="s">
        <v>67</v>
      </c>
      <c r="D82" s="240">
        <v>70</v>
      </c>
      <c r="E82" s="240">
        <v>51</v>
      </c>
      <c r="F82" s="240">
        <v>52</v>
      </c>
      <c r="G82" s="240">
        <v>64</v>
      </c>
      <c r="H82" s="240">
        <v>79</v>
      </c>
      <c r="I82" s="33"/>
      <c r="J82" s="33"/>
      <c r="K82" s="33"/>
      <c r="L82" s="33"/>
      <c r="M82" s="33"/>
      <c r="N82" s="32"/>
      <c r="O82" s="32"/>
      <c r="P82" s="32"/>
      <c r="Q82" s="32"/>
      <c r="R82" s="32"/>
    </row>
    <row r="83" spans="1:18">
      <c r="A83" s="10">
        <v>70</v>
      </c>
      <c r="B83" s="24">
        <v>1911070</v>
      </c>
      <c r="C83" s="23" t="s">
        <v>127</v>
      </c>
      <c r="D83" s="240">
        <v>55</v>
      </c>
      <c r="E83" s="240">
        <v>73</v>
      </c>
      <c r="F83" s="240">
        <v>82</v>
      </c>
      <c r="G83" s="240">
        <v>86</v>
      </c>
      <c r="H83" s="240">
        <v>72</v>
      </c>
      <c r="I83" s="33"/>
      <c r="J83" s="33"/>
      <c r="K83" s="33"/>
      <c r="L83" s="33"/>
      <c r="M83" s="33"/>
      <c r="N83" s="32"/>
      <c r="O83" s="32"/>
      <c r="P83" s="32"/>
      <c r="Q83" s="32"/>
      <c r="R83" s="32"/>
    </row>
    <row r="84" spans="1:18">
      <c r="A84" s="10">
        <v>71</v>
      </c>
      <c r="B84" s="24">
        <v>1911071</v>
      </c>
      <c r="C84" s="23" t="s">
        <v>128</v>
      </c>
      <c r="D84" s="240">
        <v>95</v>
      </c>
      <c r="E84" s="240">
        <v>81</v>
      </c>
      <c r="F84" s="240">
        <v>93</v>
      </c>
      <c r="G84" s="240">
        <v>85</v>
      </c>
      <c r="H84" s="240">
        <v>86</v>
      </c>
      <c r="I84" s="33"/>
      <c r="J84" s="33"/>
      <c r="K84" s="33"/>
      <c r="L84" s="33"/>
      <c r="M84" s="33"/>
      <c r="N84" s="32"/>
      <c r="O84" s="32"/>
      <c r="P84" s="32"/>
      <c r="Q84" s="32"/>
      <c r="R84" s="32"/>
    </row>
    <row r="85" spans="1:18">
      <c r="A85" s="10">
        <v>72</v>
      </c>
      <c r="B85" s="24">
        <v>1911072</v>
      </c>
      <c r="C85" s="23" t="s">
        <v>53</v>
      </c>
      <c r="D85" s="240">
        <v>86</v>
      </c>
      <c r="E85" s="240">
        <v>37</v>
      </c>
      <c r="F85" s="240">
        <v>89</v>
      </c>
      <c r="G85" s="240">
        <v>82</v>
      </c>
      <c r="H85" s="240">
        <v>80</v>
      </c>
      <c r="I85" s="33"/>
      <c r="J85" s="33"/>
      <c r="K85" s="33"/>
      <c r="L85" s="33"/>
      <c r="M85" s="33"/>
      <c r="N85" s="32"/>
      <c r="O85" s="32"/>
      <c r="P85" s="32"/>
      <c r="Q85" s="32"/>
      <c r="R85" s="32"/>
    </row>
    <row r="86" spans="1:18">
      <c r="A86" s="10">
        <v>73</v>
      </c>
      <c r="B86" s="24">
        <v>1911073</v>
      </c>
      <c r="C86" s="23" t="s">
        <v>54</v>
      </c>
      <c r="D86" s="240">
        <v>99</v>
      </c>
      <c r="E86" s="240">
        <v>98</v>
      </c>
      <c r="F86" s="240">
        <v>98</v>
      </c>
      <c r="G86" s="240">
        <v>100</v>
      </c>
      <c r="H86" s="240">
        <v>94</v>
      </c>
      <c r="I86" s="33"/>
      <c r="J86" s="33"/>
      <c r="K86" s="33"/>
      <c r="L86" s="33"/>
      <c r="M86" s="33"/>
      <c r="N86" s="32"/>
      <c r="O86" s="32"/>
      <c r="P86" s="32"/>
      <c r="Q86" s="32"/>
      <c r="R86" s="32"/>
    </row>
    <row r="87" spans="1:18">
      <c r="A87" s="10">
        <v>74</v>
      </c>
      <c r="B87" s="24">
        <v>1911074</v>
      </c>
      <c r="C87" s="23" t="s">
        <v>68</v>
      </c>
      <c r="D87" s="240">
        <v>77</v>
      </c>
      <c r="E87" s="240">
        <v>88</v>
      </c>
      <c r="F87" s="240">
        <v>96</v>
      </c>
      <c r="G87" s="240">
        <v>75</v>
      </c>
      <c r="H87" s="240">
        <v>84</v>
      </c>
      <c r="I87" s="33"/>
      <c r="J87" s="33"/>
      <c r="K87" s="33"/>
      <c r="L87" s="33"/>
      <c r="M87" s="33"/>
      <c r="N87" s="32"/>
      <c r="O87" s="32"/>
      <c r="P87" s="32"/>
      <c r="Q87" s="32"/>
      <c r="R87" s="32"/>
    </row>
    <row r="88" spans="1:18">
      <c r="A88" s="10">
        <v>75</v>
      </c>
      <c r="B88" s="24">
        <v>1911075</v>
      </c>
      <c r="C88" s="23" t="s">
        <v>55</v>
      </c>
      <c r="D88" s="240">
        <v>81</v>
      </c>
      <c r="E88" s="240">
        <v>65</v>
      </c>
      <c r="F88" s="240">
        <v>77</v>
      </c>
      <c r="G88" s="240">
        <v>65</v>
      </c>
      <c r="H88" s="240">
        <v>63</v>
      </c>
      <c r="I88" s="33"/>
      <c r="J88" s="33"/>
      <c r="K88" s="33"/>
      <c r="L88" s="33"/>
      <c r="M88" s="33"/>
      <c r="N88" s="32"/>
      <c r="O88" s="32"/>
      <c r="P88" s="32"/>
      <c r="Q88" s="32"/>
      <c r="R88" s="32"/>
    </row>
    <row r="89" spans="1:18">
      <c r="A89" s="10">
        <v>76</v>
      </c>
      <c r="B89" s="24">
        <v>1911076</v>
      </c>
      <c r="C89" s="23" t="s">
        <v>129</v>
      </c>
      <c r="D89" s="240">
        <v>57</v>
      </c>
      <c r="E89" s="240">
        <v>39</v>
      </c>
      <c r="F89" s="240">
        <v>79</v>
      </c>
      <c r="G89" s="240">
        <v>72</v>
      </c>
      <c r="H89" s="240">
        <v>74</v>
      </c>
      <c r="I89" s="33"/>
      <c r="J89" s="33"/>
      <c r="K89" s="33"/>
      <c r="L89" s="33"/>
      <c r="M89" s="33"/>
      <c r="N89" s="32"/>
      <c r="O89" s="32"/>
      <c r="P89" s="32"/>
      <c r="Q89" s="32"/>
      <c r="R89" s="32"/>
    </row>
    <row r="90" spans="1:18">
      <c r="A90" s="10">
        <v>77</v>
      </c>
      <c r="B90" s="24">
        <v>1911077</v>
      </c>
      <c r="C90" s="23" t="s">
        <v>56</v>
      </c>
      <c r="D90" s="240">
        <v>74</v>
      </c>
      <c r="E90" s="240">
        <v>72</v>
      </c>
      <c r="F90" s="240">
        <v>80</v>
      </c>
      <c r="G90" s="240">
        <v>82</v>
      </c>
      <c r="H90" s="240">
        <v>83</v>
      </c>
      <c r="I90" s="33"/>
      <c r="J90" s="33"/>
      <c r="K90" s="33"/>
      <c r="L90" s="33"/>
      <c r="M90" s="33"/>
      <c r="N90" s="32"/>
      <c r="O90" s="32"/>
      <c r="P90" s="32"/>
      <c r="Q90" s="32"/>
      <c r="R90" s="32"/>
    </row>
    <row r="91" spans="1:18">
      <c r="A91" s="10">
        <v>78</v>
      </c>
      <c r="B91" s="24">
        <v>1911078</v>
      </c>
      <c r="C91" s="23" t="s">
        <v>69</v>
      </c>
      <c r="D91" s="240">
        <v>70</v>
      </c>
      <c r="E91" s="240">
        <v>38</v>
      </c>
      <c r="F91" s="240">
        <v>88</v>
      </c>
      <c r="G91" s="240">
        <v>88</v>
      </c>
      <c r="H91" s="240">
        <v>84</v>
      </c>
      <c r="I91" s="33"/>
      <c r="J91" s="33"/>
      <c r="K91" s="33"/>
      <c r="L91" s="33"/>
      <c r="M91" s="33"/>
      <c r="N91" s="32"/>
      <c r="O91" s="32"/>
      <c r="P91" s="32"/>
      <c r="Q91" s="32"/>
      <c r="R91" s="32"/>
    </row>
    <row r="92" spans="1:18">
      <c r="A92" s="10">
        <v>79</v>
      </c>
      <c r="B92" s="24">
        <v>1911079</v>
      </c>
      <c r="C92" s="23" t="s">
        <v>130</v>
      </c>
      <c r="D92" s="240">
        <v>61</v>
      </c>
      <c r="E92" s="240">
        <v>67</v>
      </c>
      <c r="F92" s="240">
        <v>72</v>
      </c>
      <c r="G92" s="240">
        <v>71</v>
      </c>
      <c r="H92" s="240">
        <v>69</v>
      </c>
      <c r="I92" s="33"/>
      <c r="J92" s="33"/>
      <c r="K92" s="33"/>
      <c r="L92" s="33"/>
      <c r="M92" s="33"/>
      <c r="N92" s="32"/>
      <c r="O92" s="32"/>
      <c r="P92" s="32"/>
      <c r="Q92" s="32"/>
      <c r="R92" s="32"/>
    </row>
    <row r="93" spans="1:18">
      <c r="A93" s="10">
        <v>80</v>
      </c>
      <c r="B93" s="24">
        <v>1911080</v>
      </c>
      <c r="C93" s="23" t="s">
        <v>131</v>
      </c>
      <c r="D93" s="240">
        <v>34</v>
      </c>
      <c r="E93" s="240">
        <v>30</v>
      </c>
      <c r="F93" s="240">
        <v>74</v>
      </c>
      <c r="G93" s="240">
        <v>66</v>
      </c>
      <c r="H93" s="240">
        <v>81</v>
      </c>
      <c r="I93" s="33"/>
      <c r="J93" s="33"/>
      <c r="K93" s="33"/>
      <c r="L93" s="33"/>
      <c r="M93" s="33"/>
      <c r="N93" s="32"/>
      <c r="O93" s="32"/>
      <c r="P93" s="32"/>
      <c r="Q93" s="32"/>
      <c r="R93" s="32"/>
    </row>
    <row r="94" spans="1:18">
      <c r="A94" s="10">
        <v>81</v>
      </c>
      <c r="B94" s="24">
        <v>1911081</v>
      </c>
      <c r="C94" s="23" t="s">
        <v>70</v>
      </c>
      <c r="D94" s="240">
        <v>55</v>
      </c>
      <c r="E94" s="240">
        <v>54</v>
      </c>
      <c r="F94" s="240">
        <v>50</v>
      </c>
      <c r="G94" s="240">
        <v>62</v>
      </c>
      <c r="H94" s="240">
        <v>58</v>
      </c>
      <c r="I94" s="33"/>
      <c r="J94" s="33"/>
      <c r="K94" s="33"/>
      <c r="L94" s="33"/>
      <c r="M94" s="33"/>
      <c r="N94" s="32"/>
      <c r="O94" s="32"/>
      <c r="P94" s="32"/>
      <c r="Q94" s="32"/>
      <c r="R94" s="32"/>
    </row>
    <row r="95" spans="1:18">
      <c r="A95" s="10">
        <v>82</v>
      </c>
      <c r="B95" s="24">
        <v>1911082</v>
      </c>
      <c r="C95" s="23" t="s">
        <v>71</v>
      </c>
      <c r="D95" s="240">
        <v>89</v>
      </c>
      <c r="E95" s="240">
        <v>78</v>
      </c>
      <c r="F95" s="240">
        <v>82</v>
      </c>
      <c r="G95" s="240">
        <v>89</v>
      </c>
      <c r="H95" s="240">
        <v>92</v>
      </c>
      <c r="I95" s="33"/>
      <c r="J95" s="33"/>
      <c r="K95" s="33"/>
      <c r="L95" s="33"/>
      <c r="M95" s="33"/>
      <c r="N95" s="32"/>
      <c r="O95" s="32"/>
      <c r="P95" s="32"/>
      <c r="Q95" s="32"/>
      <c r="R95" s="32"/>
    </row>
    <row r="96" spans="1:18">
      <c r="A96" s="10">
        <v>83</v>
      </c>
      <c r="B96" s="24">
        <v>1911083</v>
      </c>
      <c r="C96" s="23" t="s">
        <v>132</v>
      </c>
      <c r="D96" s="240">
        <v>79</v>
      </c>
      <c r="E96" s="240">
        <v>64</v>
      </c>
      <c r="F96" s="240">
        <v>87</v>
      </c>
      <c r="G96" s="240">
        <v>70</v>
      </c>
      <c r="H96" s="240">
        <v>80</v>
      </c>
      <c r="I96" s="33"/>
      <c r="J96" s="33"/>
      <c r="K96" s="33"/>
      <c r="L96" s="33"/>
      <c r="M96" s="33"/>
      <c r="N96" s="32"/>
      <c r="O96" s="32"/>
      <c r="P96" s="32"/>
      <c r="Q96" s="32"/>
      <c r="R96" s="32"/>
    </row>
    <row r="97" spans="1:18">
      <c r="A97" s="10">
        <v>84</v>
      </c>
      <c r="B97" s="24">
        <v>1911084</v>
      </c>
      <c r="C97" s="23" t="s">
        <v>133</v>
      </c>
      <c r="D97" s="240">
        <v>92</v>
      </c>
      <c r="E97" s="240">
        <v>73</v>
      </c>
      <c r="F97" s="240">
        <v>90</v>
      </c>
      <c r="G97" s="240">
        <v>61</v>
      </c>
      <c r="H97" s="240">
        <v>75</v>
      </c>
      <c r="I97" s="33"/>
      <c r="J97" s="33"/>
      <c r="K97" s="33"/>
      <c r="L97" s="33"/>
      <c r="M97" s="33"/>
      <c r="N97" s="32"/>
      <c r="O97" s="32"/>
      <c r="P97" s="32"/>
      <c r="Q97" s="32"/>
      <c r="R97" s="32"/>
    </row>
    <row r="98" spans="1:18">
      <c r="A98" s="10">
        <v>85</v>
      </c>
      <c r="B98" s="24">
        <v>1911085</v>
      </c>
      <c r="C98" s="23" t="s">
        <v>134</v>
      </c>
      <c r="D98" s="240">
        <v>64</v>
      </c>
      <c r="E98" s="240">
        <v>35</v>
      </c>
      <c r="F98" s="240">
        <v>88</v>
      </c>
      <c r="G98" s="240">
        <v>65</v>
      </c>
      <c r="H98" s="240">
        <v>73</v>
      </c>
      <c r="I98" s="33"/>
      <c r="J98" s="33"/>
      <c r="K98" s="33"/>
      <c r="L98" s="33"/>
      <c r="M98" s="33"/>
      <c r="N98" s="32"/>
      <c r="O98" s="32"/>
      <c r="P98" s="32"/>
      <c r="Q98" s="32"/>
      <c r="R98" s="32"/>
    </row>
    <row r="99" spans="1:18">
      <c r="A99" s="10">
        <v>86</v>
      </c>
      <c r="B99" s="24">
        <v>1911086</v>
      </c>
      <c r="C99" s="23" t="s">
        <v>135</v>
      </c>
      <c r="D99" s="240">
        <v>56</v>
      </c>
      <c r="E99" s="240">
        <v>40</v>
      </c>
      <c r="F99" s="240">
        <v>63</v>
      </c>
      <c r="G99" s="240">
        <v>56</v>
      </c>
      <c r="H99" s="240">
        <v>71</v>
      </c>
      <c r="I99" s="33"/>
      <c r="J99" s="33"/>
      <c r="K99" s="33"/>
      <c r="L99" s="33"/>
      <c r="M99" s="33"/>
      <c r="N99" s="32"/>
      <c r="O99" s="32"/>
      <c r="P99" s="32"/>
      <c r="Q99" s="32"/>
      <c r="R99" s="32"/>
    </row>
    <row r="100" spans="1:18">
      <c r="A100" s="10">
        <v>87</v>
      </c>
      <c r="B100" s="24">
        <v>1911087</v>
      </c>
      <c r="C100" s="23" t="s">
        <v>136</v>
      </c>
      <c r="D100" s="240">
        <v>87</v>
      </c>
      <c r="E100" s="240">
        <v>81</v>
      </c>
      <c r="F100" s="240">
        <v>90</v>
      </c>
      <c r="G100" s="240">
        <v>72</v>
      </c>
      <c r="H100" s="240">
        <v>89</v>
      </c>
      <c r="I100" s="33"/>
      <c r="J100" s="33"/>
      <c r="K100" s="33"/>
      <c r="L100" s="33"/>
      <c r="M100" s="33"/>
      <c r="N100" s="32"/>
      <c r="O100" s="32"/>
      <c r="P100" s="32"/>
      <c r="Q100" s="32"/>
      <c r="R100" s="32"/>
    </row>
    <row r="101" spans="1:18">
      <c r="A101" s="10">
        <v>88</v>
      </c>
      <c r="B101" s="24">
        <v>1911088</v>
      </c>
      <c r="C101" s="23" t="s">
        <v>57</v>
      </c>
      <c r="D101" s="240">
        <v>90</v>
      </c>
      <c r="E101" s="240">
        <v>80</v>
      </c>
      <c r="F101" s="240">
        <v>94</v>
      </c>
      <c r="G101" s="240">
        <v>87</v>
      </c>
      <c r="H101" s="240">
        <v>93</v>
      </c>
      <c r="I101" s="33"/>
      <c r="J101" s="33"/>
      <c r="K101" s="33"/>
      <c r="L101" s="33"/>
      <c r="M101" s="33"/>
      <c r="N101" s="32"/>
      <c r="O101" s="32"/>
      <c r="P101" s="32"/>
      <c r="Q101" s="32"/>
      <c r="R101" s="32"/>
    </row>
    <row r="102" spans="1:18">
      <c r="A102" s="10">
        <v>89</v>
      </c>
      <c r="B102" s="24">
        <v>1911089</v>
      </c>
      <c r="C102" s="23" t="s">
        <v>137</v>
      </c>
      <c r="D102" s="240">
        <v>95</v>
      </c>
      <c r="E102" s="240">
        <v>86</v>
      </c>
      <c r="F102" s="240">
        <v>95</v>
      </c>
      <c r="G102" s="240">
        <v>95</v>
      </c>
      <c r="H102" s="240">
        <v>92</v>
      </c>
      <c r="I102" s="33"/>
      <c r="J102" s="33"/>
      <c r="K102" s="33"/>
      <c r="L102" s="33"/>
      <c r="M102" s="33"/>
      <c r="N102" s="32"/>
      <c r="O102" s="32"/>
      <c r="P102" s="32"/>
      <c r="Q102" s="32"/>
      <c r="R102" s="32"/>
    </row>
    <row r="103" spans="1:18">
      <c r="A103" s="10">
        <v>90</v>
      </c>
      <c r="B103" s="24">
        <v>1911090</v>
      </c>
      <c r="C103" s="23" t="s">
        <v>138</v>
      </c>
      <c r="D103" s="240">
        <v>88</v>
      </c>
      <c r="E103" s="240">
        <v>65</v>
      </c>
      <c r="F103" s="240">
        <v>84</v>
      </c>
      <c r="G103" s="240">
        <v>93</v>
      </c>
      <c r="H103" s="240">
        <v>90</v>
      </c>
      <c r="I103" s="33"/>
      <c r="J103" s="33"/>
      <c r="K103" s="33"/>
      <c r="L103" s="33"/>
      <c r="M103" s="33"/>
      <c r="N103" s="32"/>
      <c r="O103" s="32"/>
      <c r="P103" s="32"/>
      <c r="Q103" s="32"/>
      <c r="R103" s="32"/>
    </row>
    <row r="104" spans="1:18">
      <c r="A104" s="10">
        <v>91</v>
      </c>
      <c r="B104" s="24">
        <v>1911091</v>
      </c>
      <c r="C104" s="23" t="s">
        <v>139</v>
      </c>
      <c r="D104" s="240">
        <v>52</v>
      </c>
      <c r="E104" s="240">
        <v>53</v>
      </c>
      <c r="F104" s="240">
        <v>77</v>
      </c>
      <c r="G104" s="240">
        <v>74</v>
      </c>
      <c r="H104" s="240">
        <v>80</v>
      </c>
      <c r="I104" s="33"/>
      <c r="J104" s="33"/>
      <c r="K104" s="33"/>
      <c r="L104" s="33"/>
      <c r="M104" s="33"/>
      <c r="N104" s="32"/>
      <c r="O104" s="32"/>
      <c r="P104" s="32"/>
      <c r="Q104" s="32"/>
      <c r="R104" s="32"/>
    </row>
    <row r="105" spans="1:18">
      <c r="A105" s="10">
        <v>92</v>
      </c>
      <c r="B105" s="24">
        <v>1911092</v>
      </c>
      <c r="C105" s="23" t="s">
        <v>140</v>
      </c>
      <c r="D105" s="240">
        <v>71</v>
      </c>
      <c r="E105" s="240">
        <v>72</v>
      </c>
      <c r="F105" s="240">
        <v>88</v>
      </c>
      <c r="G105" s="240">
        <v>59</v>
      </c>
      <c r="H105" s="240">
        <v>90</v>
      </c>
      <c r="I105" s="33"/>
      <c r="J105" s="33"/>
      <c r="K105" s="33"/>
      <c r="L105" s="33"/>
      <c r="M105" s="33"/>
      <c r="N105" s="32"/>
      <c r="O105" s="32"/>
      <c r="P105" s="32"/>
      <c r="Q105" s="32"/>
      <c r="R105" s="32"/>
    </row>
    <row r="106" spans="1:18">
      <c r="A106" s="10">
        <v>93</v>
      </c>
      <c r="B106" s="24">
        <v>1911093</v>
      </c>
      <c r="C106" s="23" t="s">
        <v>141</v>
      </c>
      <c r="D106" s="240">
        <v>77</v>
      </c>
      <c r="E106" s="240">
        <v>47</v>
      </c>
      <c r="F106" s="240">
        <v>82</v>
      </c>
      <c r="G106" s="240">
        <v>85</v>
      </c>
      <c r="H106" s="240">
        <v>81</v>
      </c>
      <c r="I106" s="33"/>
      <c r="J106" s="33"/>
      <c r="K106" s="33"/>
      <c r="L106" s="33"/>
      <c r="M106" s="33"/>
      <c r="N106" s="32"/>
      <c r="O106" s="32"/>
      <c r="P106" s="32"/>
      <c r="Q106" s="32"/>
      <c r="R106" s="32"/>
    </row>
    <row r="107" spans="1:18">
      <c r="A107" s="10">
        <v>94</v>
      </c>
      <c r="B107" s="24">
        <v>1911094</v>
      </c>
      <c r="C107" s="23" t="s">
        <v>58</v>
      </c>
      <c r="D107" s="240">
        <v>93</v>
      </c>
      <c r="E107" s="240">
        <v>73</v>
      </c>
      <c r="F107" s="240">
        <v>88</v>
      </c>
      <c r="G107" s="240">
        <v>87</v>
      </c>
      <c r="H107" s="240">
        <v>93</v>
      </c>
      <c r="I107" s="33"/>
      <c r="J107" s="33"/>
      <c r="K107" s="33"/>
      <c r="L107" s="33"/>
      <c r="M107" s="33"/>
      <c r="N107" s="32"/>
      <c r="O107" s="32"/>
      <c r="P107" s="32"/>
      <c r="Q107" s="32"/>
      <c r="R107" s="32"/>
    </row>
    <row r="108" spans="1:18">
      <c r="A108" s="10">
        <v>95</v>
      </c>
      <c r="B108" s="24">
        <v>1911095</v>
      </c>
      <c r="C108" s="23" t="s">
        <v>142</v>
      </c>
      <c r="D108" s="240">
        <v>69</v>
      </c>
      <c r="E108" s="240">
        <v>57</v>
      </c>
      <c r="F108" s="240">
        <v>61</v>
      </c>
      <c r="G108" s="240">
        <v>59</v>
      </c>
      <c r="H108" s="240">
        <v>68</v>
      </c>
      <c r="I108" s="33"/>
      <c r="J108" s="33"/>
      <c r="K108" s="33"/>
      <c r="L108" s="33"/>
      <c r="M108" s="33"/>
      <c r="N108" s="32"/>
      <c r="O108" s="32"/>
      <c r="P108" s="32"/>
      <c r="Q108" s="32"/>
      <c r="R108" s="32"/>
    </row>
    <row r="109" spans="1:18">
      <c r="A109" s="10">
        <v>96</v>
      </c>
      <c r="B109" s="24">
        <v>1911096</v>
      </c>
      <c r="C109" s="23" t="s">
        <v>143</v>
      </c>
      <c r="D109" s="240">
        <v>93</v>
      </c>
      <c r="E109" s="240">
        <v>84</v>
      </c>
      <c r="F109" s="240">
        <v>91</v>
      </c>
      <c r="G109" s="240">
        <v>93</v>
      </c>
      <c r="H109" s="240">
        <v>84</v>
      </c>
      <c r="I109" s="33"/>
      <c r="J109" s="33"/>
      <c r="K109" s="33"/>
      <c r="L109" s="33"/>
      <c r="M109" s="33"/>
      <c r="N109" s="32"/>
      <c r="O109" s="32"/>
      <c r="P109" s="32"/>
      <c r="Q109" s="32"/>
      <c r="R109" s="32"/>
    </row>
    <row r="110" spans="1:18">
      <c r="A110" s="10">
        <v>97</v>
      </c>
      <c r="B110" s="24">
        <v>1911097</v>
      </c>
      <c r="C110" s="23" t="s">
        <v>144</v>
      </c>
      <c r="D110" s="240">
        <v>57</v>
      </c>
      <c r="E110" s="240">
        <v>58</v>
      </c>
      <c r="F110" s="240">
        <v>74</v>
      </c>
      <c r="G110" s="240">
        <v>59</v>
      </c>
      <c r="H110" s="240">
        <v>78</v>
      </c>
      <c r="I110" s="33"/>
      <c r="J110" s="33"/>
      <c r="K110" s="33"/>
      <c r="L110" s="33"/>
      <c r="M110" s="33"/>
      <c r="N110" s="32"/>
      <c r="O110" s="32"/>
      <c r="P110" s="32"/>
      <c r="Q110" s="32"/>
      <c r="R110" s="32"/>
    </row>
    <row r="111" spans="1:18">
      <c r="A111" s="10">
        <v>98</v>
      </c>
      <c r="B111" s="24">
        <v>1911098</v>
      </c>
      <c r="C111" s="23" t="s">
        <v>145</v>
      </c>
      <c r="D111" s="240">
        <v>96</v>
      </c>
      <c r="E111" s="240">
        <v>84</v>
      </c>
      <c r="F111" s="240">
        <v>91</v>
      </c>
      <c r="G111" s="240">
        <v>89</v>
      </c>
      <c r="H111" s="240">
        <v>77</v>
      </c>
      <c r="I111" s="33"/>
      <c r="J111" s="33"/>
      <c r="K111" s="33"/>
      <c r="L111" s="33"/>
      <c r="M111" s="33"/>
      <c r="N111" s="32"/>
      <c r="O111" s="32"/>
      <c r="P111" s="32"/>
      <c r="Q111" s="32"/>
      <c r="R111" s="32"/>
    </row>
    <row r="112" spans="1:18">
      <c r="A112" s="10">
        <v>99</v>
      </c>
      <c r="B112" s="24">
        <v>1911099</v>
      </c>
      <c r="C112" s="23" t="s">
        <v>146</v>
      </c>
      <c r="D112" s="240">
        <v>40</v>
      </c>
      <c r="E112" s="240">
        <v>65</v>
      </c>
      <c r="F112" s="240">
        <v>74</v>
      </c>
      <c r="G112" s="240">
        <v>71</v>
      </c>
      <c r="H112" s="240">
        <v>75</v>
      </c>
      <c r="I112" s="33"/>
      <c r="J112" s="33"/>
      <c r="K112" s="33"/>
      <c r="L112" s="33"/>
      <c r="M112" s="33"/>
      <c r="N112" s="32"/>
      <c r="O112" s="32"/>
      <c r="P112" s="32"/>
      <c r="Q112" s="32"/>
      <c r="R112" s="32"/>
    </row>
    <row r="113" spans="1:18">
      <c r="A113" s="10">
        <v>100</v>
      </c>
      <c r="B113" s="24">
        <v>1911100</v>
      </c>
      <c r="C113" s="23" t="s">
        <v>147</v>
      </c>
      <c r="D113" s="240">
        <v>65</v>
      </c>
      <c r="E113" s="240">
        <v>69</v>
      </c>
      <c r="F113" s="240">
        <v>83</v>
      </c>
      <c r="G113" s="240">
        <v>83</v>
      </c>
      <c r="H113" s="240">
        <v>64</v>
      </c>
      <c r="I113" s="33"/>
      <c r="J113" s="33"/>
      <c r="K113" s="33"/>
      <c r="L113" s="33"/>
      <c r="M113" s="33"/>
      <c r="N113" s="32"/>
      <c r="O113" s="32"/>
      <c r="P113" s="32"/>
      <c r="Q113" s="32"/>
      <c r="R113" s="32"/>
    </row>
    <row r="114" spans="1:18">
      <c r="A114" s="10">
        <v>101</v>
      </c>
      <c r="B114" s="24">
        <v>1911101</v>
      </c>
      <c r="C114" s="23" t="s">
        <v>148</v>
      </c>
      <c r="D114" s="240">
        <v>93</v>
      </c>
      <c r="E114" s="240">
        <v>95</v>
      </c>
      <c r="F114" s="240">
        <v>96</v>
      </c>
      <c r="G114" s="240">
        <v>93</v>
      </c>
      <c r="H114" s="240">
        <v>93</v>
      </c>
      <c r="I114" s="33"/>
      <c r="J114" s="33"/>
      <c r="K114" s="33"/>
      <c r="L114" s="33"/>
      <c r="M114" s="33"/>
      <c r="N114" s="32"/>
      <c r="O114" s="32"/>
      <c r="P114" s="32"/>
      <c r="Q114" s="32"/>
      <c r="R114" s="32"/>
    </row>
    <row r="115" spans="1:18">
      <c r="A115" s="10">
        <v>102</v>
      </c>
      <c r="B115" s="24">
        <v>1911102</v>
      </c>
      <c r="C115" s="23" t="s">
        <v>149</v>
      </c>
      <c r="D115" s="240">
        <v>87</v>
      </c>
      <c r="E115" s="240">
        <v>74</v>
      </c>
      <c r="F115" s="240">
        <v>87</v>
      </c>
      <c r="G115" s="240">
        <v>71</v>
      </c>
      <c r="H115" s="240">
        <v>77</v>
      </c>
      <c r="I115" s="33"/>
      <c r="J115" s="33"/>
      <c r="K115" s="33"/>
      <c r="L115" s="33"/>
      <c r="M115" s="33"/>
      <c r="N115" s="32"/>
      <c r="O115" s="32"/>
      <c r="P115" s="32"/>
      <c r="Q115" s="32"/>
      <c r="R115" s="32"/>
    </row>
    <row r="116" spans="1:18">
      <c r="A116" s="10">
        <v>103</v>
      </c>
      <c r="B116" s="24">
        <v>1911103</v>
      </c>
      <c r="C116" s="23" t="s">
        <v>72</v>
      </c>
      <c r="D116" s="240">
        <v>80</v>
      </c>
      <c r="E116" s="240">
        <v>88</v>
      </c>
      <c r="F116" s="240">
        <v>94</v>
      </c>
      <c r="G116" s="240">
        <v>97</v>
      </c>
      <c r="H116" s="240">
        <v>91</v>
      </c>
      <c r="I116" s="33"/>
      <c r="J116" s="33"/>
      <c r="K116" s="33"/>
      <c r="L116" s="33"/>
      <c r="M116" s="33"/>
      <c r="N116" s="32"/>
      <c r="O116" s="32"/>
      <c r="P116" s="32"/>
      <c r="Q116" s="32"/>
      <c r="R116" s="32"/>
    </row>
    <row r="117" spans="1:18">
      <c r="A117" s="10">
        <v>104</v>
      </c>
      <c r="B117" s="24">
        <v>1911104</v>
      </c>
      <c r="C117" s="23" t="s">
        <v>59</v>
      </c>
      <c r="D117" s="240">
        <v>93</v>
      </c>
      <c r="E117" s="240">
        <v>80</v>
      </c>
      <c r="F117" s="240">
        <v>83</v>
      </c>
      <c r="G117" s="240">
        <v>92</v>
      </c>
      <c r="H117" s="240">
        <v>83</v>
      </c>
      <c r="I117" s="33"/>
      <c r="J117" s="33"/>
      <c r="K117" s="33"/>
      <c r="L117" s="33"/>
      <c r="M117" s="33"/>
      <c r="N117" s="32"/>
      <c r="O117" s="32"/>
      <c r="P117" s="32"/>
      <c r="Q117" s="32"/>
      <c r="R117" s="32"/>
    </row>
    <row r="118" spans="1:18">
      <c r="A118" s="10">
        <v>105</v>
      </c>
      <c r="B118" s="24">
        <v>1911105</v>
      </c>
      <c r="C118" s="23" t="s">
        <v>60</v>
      </c>
      <c r="D118" s="240">
        <v>91</v>
      </c>
      <c r="E118" s="240">
        <v>79</v>
      </c>
      <c r="F118" s="240">
        <v>94</v>
      </c>
      <c r="G118" s="240">
        <v>89</v>
      </c>
      <c r="H118" s="240">
        <v>92</v>
      </c>
      <c r="I118" s="33"/>
      <c r="J118" s="33"/>
      <c r="K118" s="33"/>
      <c r="L118" s="33"/>
      <c r="M118" s="33"/>
      <c r="N118" s="32"/>
      <c r="O118" s="32"/>
      <c r="P118" s="32"/>
      <c r="Q118" s="32"/>
      <c r="R118" s="32"/>
    </row>
    <row r="119" spans="1:18">
      <c r="A119" s="10">
        <v>106</v>
      </c>
      <c r="B119" s="24">
        <v>1911106</v>
      </c>
      <c r="C119" s="23" t="s">
        <v>150</v>
      </c>
      <c r="D119" s="240">
        <v>96</v>
      </c>
      <c r="E119" s="240">
        <v>82</v>
      </c>
      <c r="F119" s="240">
        <v>95</v>
      </c>
      <c r="G119" s="240">
        <v>89</v>
      </c>
      <c r="H119" s="240">
        <v>93</v>
      </c>
      <c r="I119" s="33"/>
      <c r="J119" s="33"/>
      <c r="K119" s="33"/>
      <c r="L119" s="33"/>
      <c r="M119" s="33"/>
      <c r="N119" s="32"/>
      <c r="O119" s="32"/>
      <c r="P119" s="32"/>
      <c r="Q119" s="32"/>
      <c r="R119" s="32"/>
    </row>
    <row r="120" spans="1:18">
      <c r="A120" s="10">
        <v>107</v>
      </c>
      <c r="B120" s="24">
        <v>1911107</v>
      </c>
      <c r="C120" s="23" t="s">
        <v>151</v>
      </c>
      <c r="D120" s="240">
        <v>82</v>
      </c>
      <c r="E120" s="240">
        <v>86</v>
      </c>
      <c r="F120" s="240">
        <v>92</v>
      </c>
      <c r="G120" s="240">
        <v>99</v>
      </c>
      <c r="H120" s="240">
        <v>95</v>
      </c>
      <c r="I120" s="33"/>
      <c r="J120" s="33"/>
      <c r="K120" s="33"/>
      <c r="L120" s="33"/>
      <c r="M120" s="33"/>
      <c r="N120" s="32"/>
      <c r="O120" s="32"/>
      <c r="P120" s="32"/>
      <c r="Q120" s="32"/>
      <c r="R120" s="32"/>
    </row>
    <row r="121" spans="1:18">
      <c r="A121" s="10">
        <v>108</v>
      </c>
      <c r="B121" s="24">
        <v>1911108</v>
      </c>
      <c r="C121" s="23" t="s">
        <v>152</v>
      </c>
      <c r="D121" s="240">
        <v>65</v>
      </c>
      <c r="E121" s="240">
        <v>43</v>
      </c>
      <c r="F121" s="240">
        <v>87</v>
      </c>
      <c r="G121" s="240">
        <v>72</v>
      </c>
      <c r="H121" s="240">
        <v>84</v>
      </c>
      <c r="I121" s="33"/>
      <c r="J121" s="33"/>
      <c r="K121" s="33"/>
      <c r="L121" s="33"/>
      <c r="M121" s="33"/>
      <c r="N121" s="32"/>
      <c r="O121" s="32"/>
      <c r="P121" s="32"/>
      <c r="Q121" s="32"/>
      <c r="R121" s="32"/>
    </row>
    <row r="122" spans="1:18">
      <c r="A122" s="10">
        <v>109</v>
      </c>
      <c r="B122" s="24">
        <v>1911109</v>
      </c>
      <c r="C122" s="23" t="s">
        <v>153</v>
      </c>
      <c r="D122" s="240">
        <v>62</v>
      </c>
      <c r="E122" s="240">
        <v>66</v>
      </c>
      <c r="F122" s="240">
        <v>89</v>
      </c>
      <c r="G122" s="240">
        <v>95</v>
      </c>
      <c r="H122" s="240">
        <v>96</v>
      </c>
      <c r="I122" s="33"/>
      <c r="J122" s="33"/>
      <c r="K122" s="33"/>
      <c r="L122" s="33"/>
      <c r="M122" s="33"/>
      <c r="N122" s="32"/>
      <c r="O122" s="32"/>
      <c r="P122" s="32"/>
      <c r="Q122" s="32"/>
      <c r="R122" s="32"/>
    </row>
    <row r="123" spans="1:18">
      <c r="A123" s="10">
        <v>110</v>
      </c>
      <c r="B123" s="24">
        <v>1911110</v>
      </c>
      <c r="C123" s="23" t="s">
        <v>154</v>
      </c>
      <c r="D123" s="240">
        <v>90</v>
      </c>
      <c r="E123" s="240">
        <v>86</v>
      </c>
      <c r="F123" s="240">
        <v>91</v>
      </c>
      <c r="G123" s="240">
        <v>98</v>
      </c>
      <c r="H123" s="240">
        <v>91</v>
      </c>
      <c r="I123" s="33"/>
      <c r="J123" s="33"/>
      <c r="K123" s="33"/>
      <c r="L123" s="33"/>
      <c r="M123" s="33"/>
      <c r="N123" s="32"/>
      <c r="O123" s="32"/>
      <c r="P123" s="32"/>
      <c r="Q123" s="32"/>
      <c r="R123" s="32"/>
    </row>
    <row r="124" spans="1:18">
      <c r="A124" s="10">
        <v>111</v>
      </c>
      <c r="B124" s="24">
        <v>1911111</v>
      </c>
      <c r="C124" s="23" t="s">
        <v>73</v>
      </c>
      <c r="D124" s="240">
        <v>97</v>
      </c>
      <c r="E124" s="240">
        <v>80</v>
      </c>
      <c r="F124" s="240">
        <v>95</v>
      </c>
      <c r="G124" s="240">
        <v>89</v>
      </c>
      <c r="H124" s="240">
        <v>96</v>
      </c>
      <c r="I124" s="33"/>
      <c r="J124" s="33"/>
      <c r="K124" s="33"/>
      <c r="L124" s="33"/>
      <c r="M124" s="33"/>
      <c r="N124" s="32"/>
      <c r="O124" s="32"/>
      <c r="P124" s="32"/>
      <c r="Q124" s="32"/>
      <c r="R124" s="32"/>
    </row>
    <row r="125" spans="1:18">
      <c r="A125" s="10">
        <v>112</v>
      </c>
      <c r="B125" s="24">
        <v>1911112</v>
      </c>
      <c r="C125" s="23" t="s">
        <v>155</v>
      </c>
      <c r="D125" s="240">
        <v>65</v>
      </c>
      <c r="E125" s="240">
        <v>71</v>
      </c>
      <c r="F125" s="240">
        <v>78</v>
      </c>
      <c r="G125" s="240">
        <v>73</v>
      </c>
      <c r="H125" s="240">
        <v>82</v>
      </c>
      <c r="I125" s="33"/>
      <c r="J125" s="33"/>
      <c r="K125" s="33"/>
      <c r="L125" s="33"/>
      <c r="M125" s="33"/>
      <c r="N125" s="32"/>
      <c r="O125" s="32"/>
      <c r="P125" s="32"/>
      <c r="Q125" s="32"/>
      <c r="R125" s="32"/>
    </row>
    <row r="126" spans="1:18">
      <c r="A126" s="10">
        <v>113</v>
      </c>
      <c r="B126" s="24">
        <v>1911113</v>
      </c>
      <c r="C126" s="23" t="s">
        <v>156</v>
      </c>
      <c r="D126" s="240">
        <v>72</v>
      </c>
      <c r="E126" s="240">
        <v>60</v>
      </c>
      <c r="F126" s="240">
        <v>77</v>
      </c>
      <c r="G126" s="240">
        <v>93</v>
      </c>
      <c r="H126" s="240">
        <v>69</v>
      </c>
      <c r="I126" s="33"/>
      <c r="J126" s="33"/>
      <c r="K126" s="33"/>
      <c r="L126" s="33"/>
      <c r="M126" s="33"/>
      <c r="N126" s="32"/>
      <c r="O126" s="32"/>
      <c r="P126" s="32"/>
      <c r="Q126" s="32"/>
      <c r="R126" s="32"/>
    </row>
    <row r="127" spans="1:18">
      <c r="A127" s="10">
        <v>114</v>
      </c>
      <c r="B127" s="24">
        <v>1911114</v>
      </c>
      <c r="C127" s="23" t="s">
        <v>157</v>
      </c>
      <c r="D127" s="240">
        <v>84</v>
      </c>
      <c r="E127" s="240">
        <v>62</v>
      </c>
      <c r="F127" s="240">
        <v>74</v>
      </c>
      <c r="G127" s="240">
        <v>79</v>
      </c>
      <c r="H127" s="240">
        <v>84</v>
      </c>
      <c r="I127" s="33"/>
      <c r="J127" s="33"/>
      <c r="K127" s="33"/>
      <c r="L127" s="33"/>
      <c r="M127" s="33"/>
      <c r="N127" s="32"/>
      <c r="O127" s="32"/>
      <c r="P127" s="32"/>
      <c r="Q127" s="32"/>
      <c r="R127" s="32"/>
    </row>
    <row r="128" spans="1:18">
      <c r="A128" s="10">
        <v>115</v>
      </c>
      <c r="B128" s="24">
        <v>1911115</v>
      </c>
      <c r="C128" s="23" t="s">
        <v>74</v>
      </c>
      <c r="D128" s="240">
        <v>79</v>
      </c>
      <c r="E128" s="240">
        <v>84</v>
      </c>
      <c r="F128" s="240">
        <v>88</v>
      </c>
      <c r="G128" s="240">
        <v>82</v>
      </c>
      <c r="H128" s="240">
        <v>95</v>
      </c>
      <c r="I128" s="33"/>
      <c r="J128" s="33"/>
      <c r="K128" s="33"/>
      <c r="L128" s="33"/>
      <c r="M128" s="33"/>
      <c r="N128" s="32"/>
      <c r="O128" s="32"/>
      <c r="P128" s="32"/>
      <c r="Q128" s="32"/>
      <c r="R128" s="32"/>
    </row>
    <row r="129" spans="1:18">
      <c r="A129" s="10">
        <v>116</v>
      </c>
      <c r="B129" s="24">
        <v>1911116</v>
      </c>
      <c r="C129" s="23" t="s">
        <v>158</v>
      </c>
      <c r="D129" s="240">
        <v>57</v>
      </c>
      <c r="E129" s="240">
        <v>57</v>
      </c>
      <c r="F129" s="240">
        <v>72</v>
      </c>
      <c r="G129" s="240">
        <v>55</v>
      </c>
      <c r="H129" s="240">
        <v>66</v>
      </c>
      <c r="I129" s="33"/>
      <c r="J129" s="33"/>
      <c r="K129" s="33"/>
      <c r="L129" s="33"/>
      <c r="M129" s="33"/>
      <c r="N129" s="32"/>
      <c r="O129" s="32"/>
      <c r="P129" s="32"/>
      <c r="Q129" s="32"/>
      <c r="R129" s="32"/>
    </row>
    <row r="130" spans="1:18">
      <c r="A130" s="10">
        <v>117</v>
      </c>
      <c r="B130" s="24">
        <v>1911117</v>
      </c>
      <c r="C130" s="23" t="s">
        <v>159</v>
      </c>
      <c r="D130" s="240">
        <v>71</v>
      </c>
      <c r="E130" s="240">
        <v>68</v>
      </c>
      <c r="F130" s="240">
        <v>85</v>
      </c>
      <c r="G130" s="240">
        <v>66</v>
      </c>
      <c r="H130" s="240">
        <v>83</v>
      </c>
      <c r="I130" s="33"/>
      <c r="J130" s="33"/>
      <c r="K130" s="33"/>
      <c r="L130" s="33"/>
      <c r="M130" s="33"/>
      <c r="N130" s="32"/>
      <c r="O130" s="32"/>
      <c r="P130" s="32"/>
      <c r="Q130" s="32"/>
      <c r="R130" s="32"/>
    </row>
    <row r="131" spans="1:18">
      <c r="A131" s="10">
        <v>118</v>
      </c>
      <c r="B131" s="24">
        <v>1911118</v>
      </c>
      <c r="C131" s="25" t="s">
        <v>160</v>
      </c>
      <c r="D131" s="240">
        <v>65</v>
      </c>
      <c r="E131" s="240">
        <v>48</v>
      </c>
      <c r="F131" s="240">
        <v>77</v>
      </c>
      <c r="G131" s="240">
        <v>51</v>
      </c>
      <c r="H131" s="240">
        <v>82</v>
      </c>
      <c r="I131" s="33"/>
      <c r="J131" s="33"/>
      <c r="K131" s="33"/>
      <c r="L131" s="33"/>
      <c r="M131" s="33"/>
      <c r="N131" s="32"/>
      <c r="O131" s="32"/>
      <c r="P131" s="32"/>
      <c r="Q131" s="32"/>
      <c r="R131" s="32"/>
    </row>
    <row r="132" spans="1:18">
      <c r="A132" s="10">
        <v>119</v>
      </c>
      <c r="B132" s="24">
        <v>1911119</v>
      </c>
      <c r="C132" s="23" t="s">
        <v>161</v>
      </c>
      <c r="D132" s="240">
        <v>72</v>
      </c>
      <c r="E132" s="240">
        <v>68</v>
      </c>
      <c r="F132" s="240">
        <v>80</v>
      </c>
      <c r="G132" s="240">
        <v>72</v>
      </c>
      <c r="H132" s="240">
        <v>76</v>
      </c>
      <c r="I132" s="33"/>
      <c r="J132" s="33"/>
      <c r="K132" s="33"/>
      <c r="L132" s="33"/>
      <c r="M132" s="33"/>
      <c r="N132" s="32"/>
      <c r="O132" s="32"/>
      <c r="P132" s="32"/>
      <c r="Q132" s="32"/>
      <c r="R132" s="32"/>
    </row>
    <row r="133" spans="1:18">
      <c r="A133" s="10">
        <v>120</v>
      </c>
      <c r="B133" s="24">
        <v>1911120</v>
      </c>
      <c r="C133" s="27" t="s">
        <v>162</v>
      </c>
      <c r="D133" s="240">
        <v>43</v>
      </c>
      <c r="E133" s="240">
        <v>44</v>
      </c>
      <c r="F133" s="240">
        <v>90</v>
      </c>
      <c r="G133" s="240">
        <v>61</v>
      </c>
      <c r="H133" s="240">
        <v>89</v>
      </c>
      <c r="I133" s="80"/>
      <c r="J133" s="80"/>
      <c r="K133" s="80"/>
      <c r="L133" s="80"/>
      <c r="M133" s="80"/>
      <c r="N133" s="81"/>
      <c r="O133" s="81"/>
      <c r="P133" s="81"/>
      <c r="Q133" s="81"/>
      <c r="R133" s="81"/>
    </row>
    <row r="134" spans="1:18">
      <c r="A134" s="21"/>
      <c r="B134" s="28"/>
      <c r="C134" s="29"/>
      <c r="D134" s="30"/>
      <c r="E134" s="30"/>
      <c r="F134" s="30"/>
      <c r="G134" s="30"/>
      <c r="H134" s="30"/>
      <c r="I134" s="520"/>
      <c r="J134" s="520"/>
      <c r="K134" s="520"/>
      <c r="L134" s="520"/>
      <c r="M134" s="520"/>
      <c r="N134" s="82"/>
      <c r="O134" s="82"/>
      <c r="P134" s="82"/>
      <c r="Q134" s="82"/>
      <c r="R134" s="82"/>
    </row>
    <row r="135" spans="1:18">
      <c r="A135" s="21"/>
      <c r="B135" s="28"/>
      <c r="C135" s="3"/>
      <c r="D135" s="3" t="s">
        <v>5</v>
      </c>
      <c r="E135" s="3" t="s">
        <v>6</v>
      </c>
      <c r="F135" s="3" t="s">
        <v>7</v>
      </c>
      <c r="G135" s="3" t="s">
        <v>8</v>
      </c>
      <c r="H135" s="78" t="s">
        <v>9</v>
      </c>
      <c r="I135" s="521"/>
      <c r="J135" s="521"/>
      <c r="K135" s="521"/>
      <c r="L135" s="521"/>
      <c r="M135" s="521"/>
      <c r="N135" s="82"/>
      <c r="O135" s="30"/>
      <c r="P135" s="30"/>
      <c r="Q135" s="30"/>
      <c r="R135" s="30"/>
    </row>
    <row r="136" spans="1:18">
      <c r="A136" s="21"/>
      <c r="B136" s="28"/>
      <c r="C136" s="3" t="s">
        <v>4</v>
      </c>
      <c r="D136" s="136">
        <v>65</v>
      </c>
      <c r="E136" s="136">
        <v>65</v>
      </c>
      <c r="F136" s="136">
        <v>65</v>
      </c>
      <c r="G136" s="136">
        <v>65</v>
      </c>
      <c r="H136" s="136">
        <v>65</v>
      </c>
      <c r="I136" s="523"/>
      <c r="J136" s="523"/>
      <c r="K136" s="523"/>
      <c r="L136" s="523"/>
      <c r="M136" s="523"/>
      <c r="N136" s="83"/>
      <c r="O136" s="84"/>
      <c r="P136" s="84"/>
      <c r="Q136" s="84"/>
      <c r="R136" s="84"/>
    </row>
    <row r="137" spans="1:18" ht="15" customHeight="1">
      <c r="A137" s="21"/>
      <c r="B137" s="28"/>
      <c r="C137" s="3" t="s">
        <v>28</v>
      </c>
      <c r="D137" s="136">
        <v>85</v>
      </c>
      <c r="E137" s="136">
        <v>85</v>
      </c>
      <c r="F137" s="136">
        <v>85</v>
      </c>
      <c r="G137" s="136">
        <v>85</v>
      </c>
      <c r="H137" s="233">
        <v>85</v>
      </c>
      <c r="I137" s="522"/>
      <c r="J137" s="522"/>
      <c r="K137" s="522"/>
      <c r="L137" s="522"/>
      <c r="M137" s="522"/>
      <c r="N137" s="85"/>
      <c r="O137" s="85"/>
      <c r="P137" s="85"/>
      <c r="Q137" s="85"/>
      <c r="R137" s="85"/>
    </row>
    <row r="138" spans="1:18">
      <c r="A138" s="21"/>
      <c r="B138" s="28"/>
      <c r="C138" s="3" t="s">
        <v>187</v>
      </c>
      <c r="D138" s="137">
        <f>COUNTIF(D14:D133,"&gt;="&amp;D136)</f>
        <v>86</v>
      </c>
      <c r="E138" s="137">
        <f t="shared" ref="E138:H138" si="0">COUNTIF(E14:E133,"&gt;="&amp;E136)</f>
        <v>84</v>
      </c>
      <c r="F138" s="137">
        <f t="shared" si="0"/>
        <v>115</v>
      </c>
      <c r="G138" s="137">
        <f t="shared" si="0"/>
        <v>96</v>
      </c>
      <c r="H138" s="137">
        <f t="shared" si="0"/>
        <v>114</v>
      </c>
      <c r="I138" s="521"/>
      <c r="J138" s="521"/>
      <c r="K138" s="521"/>
      <c r="L138" s="521"/>
      <c r="M138" s="521"/>
      <c r="N138" s="83"/>
      <c r="O138" s="83"/>
      <c r="P138" s="83"/>
      <c r="Q138" s="83"/>
      <c r="R138" s="83"/>
    </row>
    <row r="139" spans="1:18">
      <c r="C139" s="3" t="s">
        <v>29</v>
      </c>
      <c r="D139" s="137">
        <f>D138/120*100</f>
        <v>71.666666666666671</v>
      </c>
      <c r="E139" s="137">
        <f t="shared" ref="E139:H139" si="1">E138/120*100</f>
        <v>70</v>
      </c>
      <c r="F139" s="137">
        <f t="shared" si="1"/>
        <v>95.833333333333343</v>
      </c>
      <c r="G139" s="137">
        <f t="shared" si="1"/>
        <v>80</v>
      </c>
      <c r="H139" s="137">
        <f t="shared" si="1"/>
        <v>95</v>
      </c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6" spans="3:19" ht="15" thickBot="1">
      <c r="C146" s="3" t="s">
        <v>26</v>
      </c>
      <c r="D146" s="3" t="s">
        <v>12</v>
      </c>
      <c r="E146" s="3" t="s">
        <v>13</v>
      </c>
      <c r="F146" s="3" t="s">
        <v>14</v>
      </c>
      <c r="G146" s="3" t="s">
        <v>15</v>
      </c>
      <c r="H146" s="3" t="s">
        <v>16</v>
      </c>
      <c r="I146" s="3" t="s">
        <v>17</v>
      </c>
      <c r="J146" s="3" t="s">
        <v>18</v>
      </c>
      <c r="K146" s="3" t="s">
        <v>19</v>
      </c>
      <c r="L146" s="3" t="s">
        <v>20</v>
      </c>
      <c r="M146" s="3" t="s">
        <v>21</v>
      </c>
      <c r="N146" s="3" t="s">
        <v>22</v>
      </c>
      <c r="O146" s="3" t="s">
        <v>23</v>
      </c>
      <c r="P146" s="3" t="s">
        <v>24</v>
      </c>
      <c r="Q146" s="3" t="s">
        <v>25</v>
      </c>
      <c r="R146" s="3"/>
      <c r="S146" s="3" t="s">
        <v>33</v>
      </c>
    </row>
    <row r="147" spans="3:19" ht="15" thickBot="1">
      <c r="C147" s="3" t="s">
        <v>5</v>
      </c>
      <c r="D147" s="11"/>
      <c r="E147" s="12"/>
      <c r="F147" s="12"/>
      <c r="G147" s="12"/>
      <c r="H147" s="12"/>
      <c r="I147" s="12"/>
      <c r="J147" s="12"/>
      <c r="K147" s="12"/>
      <c r="L147" s="2"/>
      <c r="M147" s="2"/>
      <c r="N147" s="12"/>
      <c r="O147" s="12"/>
      <c r="P147" s="12"/>
      <c r="Q147" s="12"/>
      <c r="R147" s="2"/>
      <c r="S147" s="9" t="e">
        <f>#REF!</f>
        <v>#REF!</v>
      </c>
    </row>
    <row r="148" spans="3:19" ht="15" thickBot="1">
      <c r="C148" s="3" t="s">
        <v>6</v>
      </c>
      <c r="D148" s="11"/>
      <c r="E148" s="12"/>
      <c r="F148" s="14"/>
      <c r="G148" s="14"/>
      <c r="H148" s="14"/>
      <c r="I148" s="14"/>
      <c r="J148" s="14"/>
      <c r="K148" s="14"/>
      <c r="L148" s="2"/>
      <c r="M148" s="2"/>
      <c r="N148" s="14"/>
      <c r="O148" s="14"/>
      <c r="P148" s="12"/>
      <c r="Q148" s="14"/>
      <c r="R148" s="2"/>
      <c r="S148" s="9" t="e">
        <f>#REF!</f>
        <v>#REF!</v>
      </c>
    </row>
    <row r="149" spans="3:19" ht="15" thickBot="1">
      <c r="C149" s="3" t="s">
        <v>7</v>
      </c>
      <c r="D149" s="11"/>
      <c r="E149" s="12"/>
      <c r="F149" s="14"/>
      <c r="G149" s="14"/>
      <c r="H149" s="14"/>
      <c r="I149" s="14"/>
      <c r="J149" s="14"/>
      <c r="K149" s="14"/>
      <c r="L149" s="2"/>
      <c r="M149" s="2"/>
      <c r="N149" s="14"/>
      <c r="O149" s="14"/>
      <c r="P149" s="12"/>
      <c r="Q149" s="14"/>
      <c r="R149" s="2"/>
      <c r="S149" s="9" t="e">
        <f>#REF!</f>
        <v>#REF!</v>
      </c>
    </row>
    <row r="150" spans="3:19" ht="15" thickBot="1">
      <c r="C150" s="3" t="s">
        <v>8</v>
      </c>
      <c r="D150" s="11"/>
      <c r="E150" s="12"/>
      <c r="F150" s="14"/>
      <c r="G150" s="14"/>
      <c r="H150" s="14"/>
      <c r="I150" s="14"/>
      <c r="J150" s="14"/>
      <c r="K150" s="14"/>
      <c r="L150" s="2"/>
      <c r="M150" s="2"/>
      <c r="N150" s="14"/>
      <c r="O150" s="14"/>
      <c r="P150" s="12"/>
      <c r="Q150" s="14"/>
      <c r="R150" s="2"/>
      <c r="S150" s="9" t="e">
        <f>#REF!</f>
        <v>#REF!</v>
      </c>
    </row>
    <row r="151" spans="3:19" ht="15" thickBot="1">
      <c r="C151" s="3" t="s">
        <v>9</v>
      </c>
      <c r="D151" s="11"/>
      <c r="E151" s="12"/>
      <c r="F151" s="210"/>
      <c r="G151" s="210"/>
      <c r="H151" s="210"/>
      <c r="I151" s="210"/>
      <c r="J151" s="210"/>
      <c r="K151" s="210"/>
      <c r="L151" s="2"/>
      <c r="M151" s="2"/>
      <c r="N151" s="210"/>
      <c r="O151" s="210"/>
      <c r="P151" s="12"/>
      <c r="Q151" s="210"/>
      <c r="R151" s="2"/>
      <c r="S151" s="9" t="e">
        <f>#REF!</f>
        <v>#REF!</v>
      </c>
    </row>
    <row r="152" spans="3:19">
      <c r="C152" s="3" t="s">
        <v>30</v>
      </c>
      <c r="D152" s="1">
        <f t="shared" ref="D152:Q152" si="2">COUNTIF(D147:D151,"=3")</f>
        <v>0</v>
      </c>
      <c r="E152" s="1">
        <f t="shared" si="2"/>
        <v>0</v>
      </c>
      <c r="F152" s="1">
        <f t="shared" si="2"/>
        <v>0</v>
      </c>
      <c r="G152" s="1">
        <f t="shared" si="2"/>
        <v>0</v>
      </c>
      <c r="H152" s="1">
        <f t="shared" si="2"/>
        <v>0</v>
      </c>
      <c r="I152" s="1">
        <f t="shared" si="2"/>
        <v>0</v>
      </c>
      <c r="J152" s="1">
        <f t="shared" si="2"/>
        <v>0</v>
      </c>
      <c r="K152" s="1">
        <f t="shared" si="2"/>
        <v>0</v>
      </c>
      <c r="L152" s="1">
        <f t="shared" si="2"/>
        <v>0</v>
      </c>
      <c r="M152" s="1">
        <f t="shared" si="2"/>
        <v>0</v>
      </c>
      <c r="N152" s="1">
        <f t="shared" si="2"/>
        <v>0</v>
      </c>
      <c r="O152" s="1">
        <f t="shared" si="2"/>
        <v>0</v>
      </c>
      <c r="P152" s="1">
        <f t="shared" si="2"/>
        <v>0</v>
      </c>
      <c r="Q152" s="1">
        <f t="shared" si="2"/>
        <v>0</v>
      </c>
      <c r="R152" s="1">
        <f>COUNTIF(R147:R151,"=3")</f>
        <v>0</v>
      </c>
    </row>
    <row r="153" spans="3:19">
      <c r="C153" s="3" t="s">
        <v>31</v>
      </c>
      <c r="D153" s="1">
        <f t="shared" ref="D153:Q153" si="3">COUNTIF(D147:D151,"=2")</f>
        <v>0</v>
      </c>
      <c r="E153" s="1">
        <f t="shared" si="3"/>
        <v>0</v>
      </c>
      <c r="F153" s="1">
        <f t="shared" si="3"/>
        <v>0</v>
      </c>
      <c r="G153" s="1">
        <f t="shared" si="3"/>
        <v>0</v>
      </c>
      <c r="H153" s="1">
        <f t="shared" si="3"/>
        <v>0</v>
      </c>
      <c r="I153" s="1">
        <f t="shared" si="3"/>
        <v>0</v>
      </c>
      <c r="J153" s="1">
        <f t="shared" si="3"/>
        <v>0</v>
      </c>
      <c r="K153" s="1">
        <f t="shared" si="3"/>
        <v>0</v>
      </c>
      <c r="L153" s="1">
        <f t="shared" si="3"/>
        <v>0</v>
      </c>
      <c r="M153" s="1">
        <f t="shared" si="3"/>
        <v>0</v>
      </c>
      <c r="N153" s="1">
        <f t="shared" si="3"/>
        <v>0</v>
      </c>
      <c r="O153" s="1">
        <f t="shared" si="3"/>
        <v>0</v>
      </c>
      <c r="P153" s="1">
        <f t="shared" si="3"/>
        <v>0</v>
      </c>
      <c r="Q153" s="1">
        <f t="shared" si="3"/>
        <v>0</v>
      </c>
      <c r="R153" s="1">
        <f>COUNTIF(R147:R151,"=2")</f>
        <v>0</v>
      </c>
    </row>
    <row r="154" spans="3:19">
      <c r="C154" s="3" t="s">
        <v>32</v>
      </c>
      <c r="D154" s="1">
        <f t="shared" ref="D154:Q154" si="4">COUNTIF(D147:D151,"=1")</f>
        <v>0</v>
      </c>
      <c r="E154" s="1">
        <f t="shared" si="4"/>
        <v>0</v>
      </c>
      <c r="F154" s="1">
        <f t="shared" si="4"/>
        <v>0</v>
      </c>
      <c r="G154" s="1">
        <f t="shared" si="4"/>
        <v>0</v>
      </c>
      <c r="H154" s="1">
        <f t="shared" si="4"/>
        <v>0</v>
      </c>
      <c r="I154" s="1">
        <f t="shared" si="4"/>
        <v>0</v>
      </c>
      <c r="J154" s="1">
        <f t="shared" si="4"/>
        <v>0</v>
      </c>
      <c r="K154" s="1">
        <f t="shared" si="4"/>
        <v>0</v>
      </c>
      <c r="L154" s="1">
        <f t="shared" si="4"/>
        <v>0</v>
      </c>
      <c r="M154" s="1">
        <f t="shared" si="4"/>
        <v>0</v>
      </c>
      <c r="N154" s="1">
        <f t="shared" si="4"/>
        <v>0</v>
      </c>
      <c r="O154" s="1">
        <f t="shared" si="4"/>
        <v>0</v>
      </c>
      <c r="P154" s="1">
        <f t="shared" si="4"/>
        <v>0</v>
      </c>
      <c r="Q154" s="1">
        <f t="shared" si="4"/>
        <v>0</v>
      </c>
      <c r="R154" s="1">
        <f>COUNTIF(R147:R151,"=1")</f>
        <v>0</v>
      </c>
    </row>
    <row r="155" spans="3:19">
      <c r="C155" s="3" t="s">
        <v>34</v>
      </c>
      <c r="D155" s="6">
        <f t="shared" ref="D155:Q155" si="5">3/3*IF(D152=0,0,(ROUND(AVERAGEIF(D147:D151,"=3",$S$147:$S$151),2)))</f>
        <v>0</v>
      </c>
      <c r="E155" s="6">
        <f t="shared" si="5"/>
        <v>0</v>
      </c>
      <c r="F155" s="6">
        <f t="shared" si="5"/>
        <v>0</v>
      </c>
      <c r="G155" s="6">
        <f t="shared" si="5"/>
        <v>0</v>
      </c>
      <c r="H155" s="6">
        <f t="shared" si="5"/>
        <v>0</v>
      </c>
      <c r="I155" s="6">
        <f t="shared" si="5"/>
        <v>0</v>
      </c>
      <c r="J155" s="6">
        <f t="shared" si="5"/>
        <v>0</v>
      </c>
      <c r="K155" s="6">
        <f t="shared" si="5"/>
        <v>0</v>
      </c>
      <c r="L155" s="6">
        <f t="shared" si="5"/>
        <v>0</v>
      </c>
      <c r="M155" s="6">
        <f t="shared" si="5"/>
        <v>0</v>
      </c>
      <c r="N155" s="6">
        <f t="shared" si="5"/>
        <v>0</v>
      </c>
      <c r="O155" s="6">
        <f t="shared" si="5"/>
        <v>0</v>
      </c>
      <c r="P155" s="6">
        <f t="shared" si="5"/>
        <v>0</v>
      </c>
      <c r="Q155" s="6">
        <f t="shared" si="5"/>
        <v>0</v>
      </c>
      <c r="R155" s="6">
        <f>3/3*IF(R152=0,0,(ROUND(AVERAGEIF(R147:R151,"=3",$S$147:$S$151),2)))</f>
        <v>0</v>
      </c>
    </row>
    <row r="156" spans="3:19">
      <c r="C156" s="3" t="s">
        <v>35</v>
      </c>
      <c r="D156" s="6">
        <f t="shared" ref="D156:Q156" si="6">2/3*IF(D153=0,0,(ROUND(AVERAGEIF(D147:D151,"=2",$S$147:$S$151),2)))</f>
        <v>0</v>
      </c>
      <c r="E156" s="6">
        <f t="shared" si="6"/>
        <v>0</v>
      </c>
      <c r="F156" s="6">
        <f t="shared" si="6"/>
        <v>0</v>
      </c>
      <c r="G156" s="6">
        <f t="shared" si="6"/>
        <v>0</v>
      </c>
      <c r="H156" s="6">
        <f t="shared" si="6"/>
        <v>0</v>
      </c>
      <c r="I156" s="6">
        <f t="shared" si="6"/>
        <v>0</v>
      </c>
      <c r="J156" s="6">
        <f t="shared" si="6"/>
        <v>0</v>
      </c>
      <c r="K156" s="6">
        <f t="shared" si="6"/>
        <v>0</v>
      </c>
      <c r="L156" s="6">
        <f t="shared" si="6"/>
        <v>0</v>
      </c>
      <c r="M156" s="6">
        <f t="shared" si="6"/>
        <v>0</v>
      </c>
      <c r="N156" s="6">
        <f t="shared" si="6"/>
        <v>0</v>
      </c>
      <c r="O156" s="6">
        <f t="shared" si="6"/>
        <v>0</v>
      </c>
      <c r="P156" s="6">
        <f t="shared" si="6"/>
        <v>0</v>
      </c>
      <c r="Q156" s="6">
        <f t="shared" si="6"/>
        <v>0</v>
      </c>
      <c r="R156" s="6">
        <f>2/3*IF(R153=0,0,(ROUND(AVERAGEIF(R147:R151,"=2",$S$147:$S$151),2)))</f>
        <v>0</v>
      </c>
    </row>
    <row r="157" spans="3:19">
      <c r="C157" s="3" t="s">
        <v>36</v>
      </c>
      <c r="D157" s="6">
        <f>1/3*IF(D154=0,0,(ROUND(AVERAGEIF(D147:D151,"=1",$S$147:$S$151),2)))</f>
        <v>0</v>
      </c>
      <c r="E157" s="6">
        <f t="shared" ref="E157:Q157" si="7">1/3*IF(E154=0,0,(ROUND(AVERAGEIF(E147:E151,"=1",$S$147:$S$151),2)))</f>
        <v>0</v>
      </c>
      <c r="F157" s="6">
        <f t="shared" si="7"/>
        <v>0</v>
      </c>
      <c r="G157" s="6">
        <f t="shared" si="7"/>
        <v>0</v>
      </c>
      <c r="H157" s="6">
        <f t="shared" si="7"/>
        <v>0</v>
      </c>
      <c r="I157" s="6">
        <f t="shared" si="7"/>
        <v>0</v>
      </c>
      <c r="J157" s="6">
        <f t="shared" si="7"/>
        <v>0</v>
      </c>
      <c r="K157" s="6">
        <f t="shared" si="7"/>
        <v>0</v>
      </c>
      <c r="L157" s="6">
        <f t="shared" si="7"/>
        <v>0</v>
      </c>
      <c r="M157" s="6">
        <f t="shared" si="7"/>
        <v>0</v>
      </c>
      <c r="N157" s="6">
        <f t="shared" si="7"/>
        <v>0</v>
      </c>
      <c r="O157" s="6">
        <f t="shared" si="7"/>
        <v>0</v>
      </c>
      <c r="P157" s="6">
        <f t="shared" si="7"/>
        <v>0</v>
      </c>
      <c r="Q157" s="6">
        <f t="shared" si="7"/>
        <v>0</v>
      </c>
      <c r="R157" s="6">
        <f>1/3*IF(R154=0,0,(ROUND(AVERAGEIF(R147:R151,"=1",$S$147:$S$151),2)))</f>
        <v>0</v>
      </c>
    </row>
    <row r="160" spans="3:19" ht="17.5">
      <c r="C160" s="7" t="s">
        <v>37</v>
      </c>
      <c r="D160" s="8">
        <f t="shared" ref="D160:R160" si="8">SUM(D155:D157)</f>
        <v>0</v>
      </c>
      <c r="E160" s="8">
        <f t="shared" si="8"/>
        <v>0</v>
      </c>
      <c r="F160" s="8">
        <f t="shared" si="8"/>
        <v>0</v>
      </c>
      <c r="G160" s="8">
        <f t="shared" si="8"/>
        <v>0</v>
      </c>
      <c r="H160" s="8">
        <f t="shared" si="8"/>
        <v>0</v>
      </c>
      <c r="I160" s="8">
        <f t="shared" si="8"/>
        <v>0</v>
      </c>
      <c r="J160" s="8">
        <f t="shared" si="8"/>
        <v>0</v>
      </c>
      <c r="K160" s="8">
        <f t="shared" si="8"/>
        <v>0</v>
      </c>
      <c r="L160" s="8">
        <f t="shared" si="8"/>
        <v>0</v>
      </c>
      <c r="M160" s="8">
        <f t="shared" si="8"/>
        <v>0</v>
      </c>
      <c r="N160" s="8">
        <f t="shared" si="8"/>
        <v>0</v>
      </c>
      <c r="O160" s="8">
        <f t="shared" si="8"/>
        <v>0</v>
      </c>
      <c r="P160" s="8">
        <f t="shared" si="8"/>
        <v>0</v>
      </c>
      <c r="Q160" s="8">
        <f t="shared" si="8"/>
        <v>0</v>
      </c>
      <c r="R160" s="8">
        <f t="shared" si="8"/>
        <v>0</v>
      </c>
    </row>
    <row r="162" spans="2:18">
      <c r="B162" s="491" t="s">
        <v>179</v>
      </c>
      <c r="C162" s="491"/>
      <c r="D162" s="491"/>
      <c r="E162" s="491"/>
      <c r="F162" s="491"/>
      <c r="G162" s="491"/>
      <c r="H162" s="491"/>
      <c r="I162" s="98"/>
      <c r="J162" s="98"/>
      <c r="K162" s="98"/>
      <c r="L162" s="98"/>
      <c r="M162" s="98"/>
      <c r="N162" s="98"/>
      <c r="O162" s="98"/>
    </row>
    <row r="164" spans="2:18" ht="15.5" thickBot="1">
      <c r="D164" s="99" t="s">
        <v>26</v>
      </c>
      <c r="E164" s="99" t="s">
        <v>12</v>
      </c>
      <c r="F164" s="99" t="s">
        <v>13</v>
      </c>
      <c r="G164" s="99" t="s">
        <v>14</v>
      </c>
      <c r="H164" s="100" t="s">
        <v>15</v>
      </c>
      <c r="I164" s="99" t="s">
        <v>16</v>
      </c>
      <c r="J164" s="101" t="s">
        <v>17</v>
      </c>
      <c r="K164" s="99" t="s">
        <v>18</v>
      </c>
      <c r="L164" s="99" t="s">
        <v>19</v>
      </c>
      <c r="M164" s="99" t="s">
        <v>20</v>
      </c>
      <c r="N164" s="99" t="s">
        <v>21</v>
      </c>
      <c r="O164" s="99" t="s">
        <v>22</v>
      </c>
      <c r="P164" s="99" t="s">
        <v>23</v>
      </c>
      <c r="Q164" s="92" t="s">
        <v>24</v>
      </c>
      <c r="R164" s="92" t="s">
        <v>25</v>
      </c>
    </row>
    <row r="165" spans="2:18" ht="15.5" thickBot="1">
      <c r="D165" s="99" t="s">
        <v>5</v>
      </c>
      <c r="E165" s="11">
        <v>3</v>
      </c>
      <c r="F165" s="12">
        <v>2</v>
      </c>
      <c r="G165" s="12"/>
      <c r="H165" s="12"/>
      <c r="I165" s="12"/>
      <c r="J165" s="12"/>
      <c r="K165" s="12"/>
      <c r="L165" s="12"/>
      <c r="M165" s="126"/>
      <c r="N165" s="126">
        <v>1</v>
      </c>
      <c r="O165" s="12"/>
      <c r="P165" s="12"/>
      <c r="Q165" s="12"/>
      <c r="R165" s="12"/>
    </row>
    <row r="166" spans="2:18" ht="15.5" thickBot="1">
      <c r="D166" s="99" t="s">
        <v>6</v>
      </c>
      <c r="E166" s="11">
        <v>3</v>
      </c>
      <c r="F166" s="12">
        <v>2</v>
      </c>
      <c r="G166" s="14"/>
      <c r="H166" s="14"/>
      <c r="I166" s="14"/>
      <c r="J166" s="14"/>
      <c r="K166" s="14"/>
      <c r="L166" s="14"/>
      <c r="M166" s="126"/>
      <c r="N166" s="126">
        <v>1</v>
      </c>
      <c r="O166" s="14"/>
      <c r="P166" s="14"/>
      <c r="Q166" s="12"/>
      <c r="R166" s="14"/>
    </row>
    <row r="167" spans="2:18" ht="15.5" thickBot="1">
      <c r="D167" s="99" t="s">
        <v>7</v>
      </c>
      <c r="E167" s="11">
        <v>3</v>
      </c>
      <c r="F167" s="12">
        <v>2</v>
      </c>
      <c r="G167" s="14"/>
      <c r="H167" s="14"/>
      <c r="I167" s="14"/>
      <c r="J167" s="14"/>
      <c r="K167" s="14"/>
      <c r="L167" s="14"/>
      <c r="M167" s="126"/>
      <c r="N167" s="126">
        <v>1</v>
      </c>
      <c r="O167" s="14"/>
      <c r="P167" s="14"/>
      <c r="Q167" s="12"/>
      <c r="R167" s="14"/>
    </row>
    <row r="168" spans="2:18" ht="15.5" thickBot="1">
      <c r="D168" s="99" t="s">
        <v>8</v>
      </c>
      <c r="E168" s="11">
        <v>3</v>
      </c>
      <c r="F168" s="12">
        <v>2</v>
      </c>
      <c r="G168" s="14"/>
      <c r="H168" s="14"/>
      <c r="I168" s="14"/>
      <c r="J168" s="14"/>
      <c r="K168" s="14"/>
      <c r="L168" s="14"/>
      <c r="M168" s="126"/>
      <c r="N168" s="126">
        <v>1</v>
      </c>
      <c r="O168" s="14"/>
      <c r="P168" s="14"/>
      <c r="Q168" s="12"/>
      <c r="R168" s="14"/>
    </row>
    <row r="169" spans="2:18" ht="15.5" thickBot="1">
      <c r="D169" s="99" t="s">
        <v>9</v>
      </c>
      <c r="E169" s="11">
        <v>3</v>
      </c>
      <c r="F169" s="12">
        <v>2</v>
      </c>
      <c r="G169" s="210"/>
      <c r="H169" s="210"/>
      <c r="I169" s="210"/>
      <c r="J169" s="210"/>
      <c r="K169" s="210"/>
      <c r="L169" s="210"/>
      <c r="M169" s="126"/>
      <c r="N169" s="126">
        <v>1</v>
      </c>
      <c r="O169" s="210"/>
      <c r="P169" s="210"/>
      <c r="Q169" s="12"/>
      <c r="R169" s="210"/>
    </row>
    <row r="170" spans="2:18" ht="15.5">
      <c r="C170" s="105"/>
      <c r="D170" s="106" t="s">
        <v>180</v>
      </c>
      <c r="E170" s="107">
        <v>3</v>
      </c>
      <c r="F170" s="107">
        <v>2</v>
      </c>
      <c r="G170" s="108"/>
      <c r="H170" s="108"/>
      <c r="I170" s="108"/>
      <c r="J170" s="108"/>
      <c r="K170" s="108"/>
      <c r="L170" s="108"/>
      <c r="M170" s="109"/>
      <c r="N170" s="109">
        <v>1</v>
      </c>
      <c r="O170" s="108"/>
      <c r="P170" s="108"/>
      <c r="Q170" s="1"/>
      <c r="R170" s="1"/>
    </row>
    <row r="171" spans="2:18" ht="15.5">
      <c r="C171" s="110"/>
      <c r="D171" s="111"/>
      <c r="E171" s="111"/>
      <c r="F171" s="112"/>
      <c r="G171" s="112"/>
      <c r="H171" s="112"/>
      <c r="I171" s="112"/>
      <c r="J171" s="112"/>
      <c r="K171" s="112"/>
      <c r="L171" s="113"/>
      <c r="M171" s="113"/>
      <c r="N171" s="112"/>
      <c r="O171" s="112"/>
    </row>
    <row r="172" spans="2:18" ht="15.5">
      <c r="B172" s="110"/>
      <c r="C172" s="111"/>
      <c r="D172" s="111"/>
      <c r="E172" s="112"/>
      <c r="F172" s="112"/>
      <c r="G172" s="112"/>
      <c r="H172" s="112"/>
      <c r="I172" s="112"/>
      <c r="J172" s="112"/>
      <c r="K172" s="113"/>
      <c r="L172" s="113"/>
      <c r="M172" s="112"/>
      <c r="N172" s="112"/>
    </row>
    <row r="173" spans="2:18" ht="15.5">
      <c r="B173" s="110"/>
      <c r="C173" s="111"/>
      <c r="D173" s="111"/>
      <c r="E173" s="114" t="s">
        <v>5</v>
      </c>
      <c r="F173" s="114" t="s">
        <v>6</v>
      </c>
      <c r="G173" s="114" t="s">
        <v>7</v>
      </c>
      <c r="H173" s="114" t="s">
        <v>8</v>
      </c>
      <c r="I173" s="114" t="s">
        <v>9</v>
      </c>
      <c r="J173" s="112"/>
      <c r="K173" s="113"/>
      <c r="L173" s="113"/>
      <c r="M173" s="112"/>
      <c r="N173" s="112"/>
    </row>
    <row r="174" spans="2:18" ht="15.5">
      <c r="B174" s="88"/>
      <c r="C174" s="93"/>
      <c r="D174" s="94"/>
      <c r="E174" s="115">
        <v>71.666666666666671</v>
      </c>
      <c r="F174" s="115">
        <v>70</v>
      </c>
      <c r="G174" s="115">
        <v>95.833333333333343</v>
      </c>
      <c r="H174" s="115">
        <v>80</v>
      </c>
      <c r="I174" s="115">
        <v>95</v>
      </c>
      <c r="J174" s="95"/>
      <c r="K174" s="95"/>
      <c r="L174" s="95"/>
      <c r="M174" s="95"/>
      <c r="N174" s="95"/>
      <c r="O174" s="95"/>
      <c r="P174" s="95"/>
      <c r="Q174" s="95"/>
    </row>
    <row r="175" spans="2:18" ht="15.5">
      <c r="B175" s="88"/>
      <c r="C175" s="93"/>
      <c r="D175" s="94"/>
      <c r="E175" s="116"/>
      <c r="F175" s="116"/>
      <c r="G175" s="116"/>
      <c r="H175" s="116"/>
      <c r="I175" s="116"/>
      <c r="J175" s="95"/>
      <c r="K175" s="95"/>
      <c r="L175" s="95"/>
      <c r="M175" s="95"/>
      <c r="N175" s="95"/>
      <c r="O175" s="95"/>
      <c r="P175" s="95"/>
      <c r="Q175" s="95"/>
    </row>
    <row r="176" spans="2:18">
      <c r="B176" s="491" t="s">
        <v>181</v>
      </c>
      <c r="C176" s="491"/>
      <c r="D176" s="491"/>
      <c r="E176" s="491"/>
      <c r="F176" s="491"/>
      <c r="G176" s="491"/>
      <c r="H176" s="98"/>
      <c r="I176" s="98"/>
      <c r="J176" s="98"/>
      <c r="K176" s="98"/>
      <c r="L176" s="98"/>
      <c r="M176" s="98"/>
      <c r="N176" s="98"/>
      <c r="O176" s="98"/>
    </row>
    <row r="178" spans="4:18" ht="15">
      <c r="D178" s="99" t="s">
        <v>26</v>
      </c>
      <c r="E178" s="99" t="s">
        <v>12</v>
      </c>
      <c r="F178" s="99" t="s">
        <v>13</v>
      </c>
      <c r="G178" s="99" t="s">
        <v>14</v>
      </c>
      <c r="H178" s="100" t="s">
        <v>15</v>
      </c>
      <c r="I178" s="99" t="s">
        <v>16</v>
      </c>
      <c r="J178" s="101" t="s">
        <v>17</v>
      </c>
      <c r="K178" s="99" t="s">
        <v>18</v>
      </c>
      <c r="L178" s="99" t="s">
        <v>19</v>
      </c>
      <c r="M178" s="99" t="s">
        <v>20</v>
      </c>
      <c r="N178" s="99" t="s">
        <v>21</v>
      </c>
      <c r="O178" s="99" t="s">
        <v>22</v>
      </c>
      <c r="P178" s="99" t="s">
        <v>23</v>
      </c>
      <c r="Q178" s="92" t="s">
        <v>24</v>
      </c>
      <c r="R178" s="92" t="s">
        <v>25</v>
      </c>
    </row>
    <row r="179" spans="4:18" ht="15.5">
      <c r="D179" s="99" t="s">
        <v>5</v>
      </c>
      <c r="E179" s="102">
        <f>PRODUCT(E165,E174)/100</f>
        <v>2.15</v>
      </c>
      <c r="F179" s="102">
        <f>PRODUCT(F165,E174)/100</f>
        <v>1.4333333333333333</v>
      </c>
      <c r="G179" s="102"/>
      <c r="H179" s="103"/>
      <c r="I179" s="102"/>
      <c r="J179" s="104"/>
      <c r="K179" s="102"/>
      <c r="L179" s="102"/>
      <c r="M179" s="117"/>
      <c r="N179" s="117">
        <v>0.72</v>
      </c>
      <c r="O179" s="102"/>
      <c r="P179" s="102"/>
      <c r="Q179" s="2"/>
      <c r="R179" s="2"/>
    </row>
    <row r="180" spans="4:18" ht="15.5">
      <c r="D180" s="99" t="s">
        <v>6</v>
      </c>
      <c r="E180" s="102">
        <f>PRODUCT(E166,F174)/100</f>
        <v>2.1</v>
      </c>
      <c r="F180" s="102">
        <f>PRODUCT(F166,F174)/100</f>
        <v>1.4</v>
      </c>
      <c r="G180" s="102"/>
      <c r="H180" s="103"/>
      <c r="I180" s="102"/>
      <c r="J180" s="104"/>
      <c r="K180" s="102"/>
      <c r="L180" s="102"/>
      <c r="M180" s="117"/>
      <c r="N180" s="117">
        <v>0.7</v>
      </c>
      <c r="O180" s="102"/>
      <c r="P180" s="102"/>
      <c r="Q180" s="2"/>
      <c r="R180" s="2"/>
    </row>
    <row r="181" spans="4:18" ht="15.5">
      <c r="D181" s="99" t="s">
        <v>7</v>
      </c>
      <c r="E181" s="102">
        <f>PRODUCT(E167,G174)/100</f>
        <v>2.875</v>
      </c>
      <c r="F181" s="102">
        <f>PRODUCT(F167,G174)/100</f>
        <v>1.916666666666667</v>
      </c>
      <c r="G181" s="102"/>
      <c r="H181" s="103"/>
      <c r="I181" s="102"/>
      <c r="J181" s="104"/>
      <c r="K181" s="102"/>
      <c r="L181" s="102"/>
      <c r="M181" s="117"/>
      <c r="N181" s="117">
        <v>0.96</v>
      </c>
      <c r="O181" s="102"/>
      <c r="P181" s="102"/>
      <c r="Q181" s="2"/>
      <c r="R181" s="2"/>
    </row>
    <row r="182" spans="4:18" ht="15.5">
      <c r="D182" s="99" t="s">
        <v>8</v>
      </c>
      <c r="E182" s="102">
        <f>PRODUCT(E168,H174)/100</f>
        <v>2.4</v>
      </c>
      <c r="F182" s="102">
        <f>PRODUCT(F168,H174)/100</f>
        <v>1.6</v>
      </c>
      <c r="G182" s="102"/>
      <c r="H182" s="103"/>
      <c r="I182" s="102"/>
      <c r="J182" s="104"/>
      <c r="K182" s="102"/>
      <c r="L182" s="102"/>
      <c r="M182" s="117"/>
      <c r="N182" s="117">
        <v>0.8</v>
      </c>
      <c r="O182" s="102"/>
      <c r="P182" s="102"/>
      <c r="Q182" s="2"/>
      <c r="R182" s="2"/>
    </row>
    <row r="183" spans="4:18" ht="15.5">
      <c r="D183" s="99" t="s">
        <v>9</v>
      </c>
      <c r="E183" s="102">
        <f>PRODUCT(E169,I174)/100</f>
        <v>2.85</v>
      </c>
      <c r="F183" s="102">
        <f>PRODUCT(F169,I174)/100</f>
        <v>1.9</v>
      </c>
      <c r="G183" s="102"/>
      <c r="H183" s="103"/>
      <c r="I183" s="102"/>
      <c r="J183" s="104"/>
      <c r="K183" s="102"/>
      <c r="L183" s="102"/>
      <c r="M183" s="117"/>
      <c r="N183" s="117">
        <v>0.95</v>
      </c>
      <c r="O183" s="102"/>
      <c r="P183" s="102"/>
      <c r="Q183" s="2"/>
      <c r="R183" s="2"/>
    </row>
    <row r="184" spans="4:18" ht="15.5">
      <c r="D184" s="106" t="s">
        <v>180</v>
      </c>
      <c r="E184" s="175">
        <v>2.48</v>
      </c>
      <c r="F184" s="175">
        <v>1.65</v>
      </c>
      <c r="G184" s="175"/>
      <c r="H184" s="175"/>
      <c r="I184" s="175"/>
      <c r="J184" s="175"/>
      <c r="K184" s="175"/>
      <c r="L184" s="175"/>
      <c r="M184" s="118"/>
      <c r="N184" s="144">
        <v>0.83</v>
      </c>
      <c r="O184" s="107"/>
      <c r="P184" s="175"/>
      <c r="Q184" s="1"/>
      <c r="R184" s="1"/>
    </row>
  </sheetData>
  <mergeCells count="22">
    <mergeCell ref="B162:H162"/>
    <mergeCell ref="B176:G176"/>
    <mergeCell ref="N12:R12"/>
    <mergeCell ref="I134:M134"/>
    <mergeCell ref="I135:M135"/>
    <mergeCell ref="I136:M136"/>
    <mergeCell ref="I137:M137"/>
    <mergeCell ref="I138:M138"/>
    <mergeCell ref="A9:M9"/>
    <mergeCell ref="A10:M10"/>
    <mergeCell ref="A11:M11"/>
    <mergeCell ref="A12:A13"/>
    <mergeCell ref="B12:B13"/>
    <mergeCell ref="C12:C13"/>
    <mergeCell ref="D12:G12"/>
    <mergeCell ref="I12:L12"/>
    <mergeCell ref="A8:M8"/>
    <mergeCell ref="A1:M1"/>
    <mergeCell ref="A2:M2"/>
    <mergeCell ref="A3:M3"/>
    <mergeCell ref="A4:M4"/>
    <mergeCell ref="A7:M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topLeftCell="A167" workbookViewId="0">
      <selection activeCell="E184" sqref="E184:R184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8.4531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7265625" customWidth="1"/>
    <col min="12" max="12" width="6.453125" customWidth="1"/>
    <col min="13" max="13" width="6.54296875" customWidth="1"/>
    <col min="14" max="14" width="9.453125" bestFit="1" customWidth="1"/>
    <col min="15" max="17" width="6.453125" bestFit="1" customWidth="1"/>
    <col min="18" max="18" width="6.453125" customWidth="1"/>
    <col min="19" max="19" width="19.26953125" customWidth="1"/>
  </cols>
  <sheetData>
    <row r="1" spans="1:2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0">
      <c r="A2" s="511" t="s">
        <v>77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20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0">
      <c r="A4" s="509" t="s">
        <v>259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0">
      <c r="A5" s="35" t="s">
        <v>76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20">
      <c r="A6" s="35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20" ht="15" customHeight="1">
      <c r="A7" s="504" t="s">
        <v>260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20">
      <c r="A8" s="513" t="s">
        <v>261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20" ht="15" customHeight="1">
      <c r="A9" s="504" t="s">
        <v>262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20" ht="15" customHeight="1">
      <c r="A10" s="504" t="s">
        <v>263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20">
      <c r="A11" s="497" t="s">
        <v>264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20">
      <c r="A12" s="498" t="s">
        <v>1</v>
      </c>
      <c r="B12" s="500" t="s">
        <v>2</v>
      </c>
      <c r="C12" s="500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  <c r="S12" s="31" t="s">
        <v>164</v>
      </c>
      <c r="T12" s="31">
        <v>120</v>
      </c>
    </row>
    <row r="13" spans="1:20">
      <c r="A13" s="499"/>
      <c r="B13" s="501"/>
      <c r="C13" s="501"/>
      <c r="D13" s="34" t="s">
        <v>5</v>
      </c>
      <c r="E13" s="34" t="s">
        <v>6</v>
      </c>
      <c r="F13" s="34" t="s">
        <v>7</v>
      </c>
      <c r="G13" s="34" t="s">
        <v>8</v>
      </c>
      <c r="H13" s="34" t="s">
        <v>9</v>
      </c>
      <c r="I13" s="34" t="s">
        <v>5</v>
      </c>
      <c r="J13" s="34" t="s">
        <v>6</v>
      </c>
      <c r="K13" s="34" t="s">
        <v>7</v>
      </c>
      <c r="L13" s="34" t="s">
        <v>8</v>
      </c>
      <c r="M13" s="34" t="s">
        <v>9</v>
      </c>
      <c r="N13" s="34" t="s">
        <v>5</v>
      </c>
      <c r="O13" s="34" t="s">
        <v>6</v>
      </c>
      <c r="P13" s="34" t="s">
        <v>7</v>
      </c>
      <c r="Q13" s="34" t="s">
        <v>8</v>
      </c>
      <c r="R13" s="34" t="s">
        <v>9</v>
      </c>
    </row>
    <row r="14" spans="1:20">
      <c r="A14" s="10">
        <v>1</v>
      </c>
      <c r="B14" s="22">
        <v>1911001</v>
      </c>
      <c r="C14" s="23" t="s">
        <v>79</v>
      </c>
      <c r="D14" s="240">
        <v>75</v>
      </c>
      <c r="E14" s="240">
        <v>51</v>
      </c>
      <c r="F14" s="240">
        <v>54</v>
      </c>
      <c r="G14" s="240">
        <v>75</v>
      </c>
      <c r="H14" s="240">
        <v>61</v>
      </c>
      <c r="I14" s="33"/>
      <c r="J14" s="33"/>
      <c r="K14" s="33"/>
      <c r="L14" s="33"/>
      <c r="M14" s="33"/>
      <c r="N14" s="32"/>
      <c r="O14" s="32"/>
      <c r="P14" s="32"/>
      <c r="Q14" s="32"/>
      <c r="R14" s="32"/>
    </row>
    <row r="15" spans="1:20">
      <c r="A15" s="10">
        <v>2</v>
      </c>
      <c r="B15" s="24">
        <v>1911002</v>
      </c>
      <c r="C15" s="23" t="s">
        <v>80</v>
      </c>
      <c r="D15" s="240">
        <v>69</v>
      </c>
      <c r="E15" s="240">
        <v>92</v>
      </c>
      <c r="F15" s="240">
        <v>93</v>
      </c>
      <c r="G15" s="240">
        <v>90</v>
      </c>
      <c r="H15" s="240">
        <v>92</v>
      </c>
      <c r="I15" s="33"/>
      <c r="J15" s="33"/>
      <c r="K15" s="33"/>
      <c r="L15" s="33"/>
      <c r="M15" s="33"/>
      <c r="N15" s="32"/>
      <c r="O15" s="32"/>
      <c r="P15" s="32"/>
      <c r="Q15" s="32"/>
      <c r="R15" s="32"/>
    </row>
    <row r="16" spans="1:20">
      <c r="A16" s="10">
        <v>3</v>
      </c>
      <c r="B16" s="24">
        <v>1911003</v>
      </c>
      <c r="C16" s="23" t="s">
        <v>81</v>
      </c>
      <c r="D16" s="240">
        <v>76</v>
      </c>
      <c r="E16" s="240">
        <v>90</v>
      </c>
      <c r="F16" s="240">
        <v>75</v>
      </c>
      <c r="G16" s="240">
        <v>92</v>
      </c>
      <c r="H16" s="240">
        <v>96</v>
      </c>
      <c r="I16" s="33"/>
      <c r="J16" s="33"/>
      <c r="K16" s="33"/>
      <c r="L16" s="33"/>
      <c r="M16" s="33"/>
      <c r="N16" s="32"/>
      <c r="O16" s="32"/>
      <c r="P16" s="32"/>
      <c r="Q16" s="32"/>
      <c r="R16" s="32"/>
    </row>
    <row r="17" spans="1:18">
      <c r="A17" s="10">
        <v>4</v>
      </c>
      <c r="B17" s="24">
        <v>1911004</v>
      </c>
      <c r="C17" s="23" t="s">
        <v>39</v>
      </c>
      <c r="D17" s="240">
        <v>94</v>
      </c>
      <c r="E17" s="240">
        <v>80</v>
      </c>
      <c r="F17" s="240">
        <v>82</v>
      </c>
      <c r="G17" s="240">
        <v>92</v>
      </c>
      <c r="H17" s="240">
        <v>93</v>
      </c>
      <c r="I17" s="33"/>
      <c r="J17" s="33"/>
      <c r="K17" s="33"/>
      <c r="L17" s="33"/>
      <c r="M17" s="33"/>
      <c r="N17" s="32"/>
      <c r="O17" s="32"/>
      <c r="P17" s="32"/>
      <c r="Q17" s="32"/>
      <c r="R17" s="32"/>
    </row>
    <row r="18" spans="1:18">
      <c r="A18" s="10">
        <v>5</v>
      </c>
      <c r="B18" s="24">
        <v>1911005</v>
      </c>
      <c r="C18" s="23" t="s">
        <v>40</v>
      </c>
      <c r="D18" s="240">
        <v>77</v>
      </c>
      <c r="E18" s="240">
        <v>74</v>
      </c>
      <c r="F18" s="240">
        <v>82</v>
      </c>
      <c r="G18" s="240">
        <v>90</v>
      </c>
      <c r="H18" s="240">
        <v>94</v>
      </c>
      <c r="I18" s="33"/>
      <c r="J18" s="33"/>
      <c r="K18" s="33"/>
      <c r="L18" s="33"/>
      <c r="M18" s="33"/>
      <c r="N18" s="32"/>
      <c r="O18" s="32"/>
      <c r="P18" s="32"/>
      <c r="Q18" s="32"/>
      <c r="R18" s="32"/>
    </row>
    <row r="19" spans="1:18">
      <c r="A19" s="10">
        <v>6</v>
      </c>
      <c r="B19" s="24">
        <v>1911006</v>
      </c>
      <c r="C19" s="23" t="s">
        <v>82</v>
      </c>
      <c r="D19" s="240">
        <v>91</v>
      </c>
      <c r="E19" s="240">
        <v>91</v>
      </c>
      <c r="F19" s="240">
        <v>79</v>
      </c>
      <c r="G19" s="240">
        <v>92</v>
      </c>
      <c r="H19" s="240">
        <v>96</v>
      </c>
      <c r="I19" s="33"/>
      <c r="J19" s="33"/>
      <c r="K19" s="33"/>
      <c r="L19" s="33"/>
      <c r="M19" s="33"/>
      <c r="N19" s="32"/>
      <c r="O19" s="32"/>
      <c r="P19" s="32"/>
      <c r="Q19" s="32"/>
      <c r="R19" s="32"/>
    </row>
    <row r="20" spans="1:18">
      <c r="A20" s="10">
        <v>7</v>
      </c>
      <c r="B20" s="24">
        <v>1911007</v>
      </c>
      <c r="C20" s="23" t="s">
        <v>83</v>
      </c>
      <c r="D20" s="240">
        <v>94</v>
      </c>
      <c r="E20" s="240">
        <v>79</v>
      </c>
      <c r="F20" s="240">
        <v>77</v>
      </c>
      <c r="G20" s="240">
        <v>92</v>
      </c>
      <c r="H20" s="240">
        <v>96</v>
      </c>
      <c r="I20" s="33"/>
      <c r="J20" s="33"/>
      <c r="K20" s="33"/>
      <c r="L20" s="33"/>
      <c r="M20" s="33"/>
      <c r="N20" s="32"/>
      <c r="O20" s="32"/>
      <c r="P20" s="32"/>
      <c r="Q20" s="32"/>
      <c r="R20" s="32"/>
    </row>
    <row r="21" spans="1:18">
      <c r="A21" s="10">
        <v>8</v>
      </c>
      <c r="B21" s="24">
        <v>1911008</v>
      </c>
      <c r="C21" s="23" t="s">
        <v>84</v>
      </c>
      <c r="D21" s="240">
        <v>85</v>
      </c>
      <c r="E21" s="240">
        <v>55</v>
      </c>
      <c r="F21" s="240">
        <v>64</v>
      </c>
      <c r="G21" s="240">
        <v>85</v>
      </c>
      <c r="H21" s="240">
        <v>80</v>
      </c>
      <c r="I21" s="33"/>
      <c r="J21" s="33"/>
      <c r="K21" s="33"/>
      <c r="L21" s="33"/>
      <c r="M21" s="33"/>
      <c r="N21" s="32"/>
      <c r="O21" s="32"/>
      <c r="P21" s="32"/>
      <c r="Q21" s="32"/>
      <c r="R21" s="32"/>
    </row>
    <row r="22" spans="1:18">
      <c r="A22" s="10">
        <v>9</v>
      </c>
      <c r="B22" s="24">
        <v>1911009</v>
      </c>
      <c r="C22" s="23" t="s">
        <v>85</v>
      </c>
      <c r="D22" s="240">
        <v>77</v>
      </c>
      <c r="E22" s="240">
        <v>62</v>
      </c>
      <c r="F22" s="240">
        <v>53</v>
      </c>
      <c r="G22" s="240">
        <v>84</v>
      </c>
      <c r="H22" s="240">
        <v>63</v>
      </c>
      <c r="I22" s="33"/>
      <c r="J22" s="33"/>
      <c r="K22" s="33"/>
      <c r="L22" s="33"/>
      <c r="M22" s="33"/>
      <c r="N22" s="32"/>
      <c r="O22" s="32"/>
      <c r="P22" s="32"/>
      <c r="Q22" s="32"/>
      <c r="R22" s="32"/>
    </row>
    <row r="23" spans="1:18">
      <c r="A23" s="10">
        <v>10</v>
      </c>
      <c r="B23" s="24">
        <v>1911010</v>
      </c>
      <c r="C23" s="23" t="s">
        <v>86</v>
      </c>
      <c r="D23" s="240">
        <v>67</v>
      </c>
      <c r="E23" s="240">
        <v>69</v>
      </c>
      <c r="F23" s="240">
        <v>70</v>
      </c>
      <c r="G23" s="240">
        <v>90</v>
      </c>
      <c r="H23" s="240">
        <v>86</v>
      </c>
      <c r="I23" s="33"/>
      <c r="J23" s="33"/>
      <c r="K23" s="33"/>
      <c r="L23" s="33"/>
      <c r="M23" s="33"/>
      <c r="N23" s="32"/>
      <c r="O23" s="32"/>
      <c r="P23" s="32"/>
      <c r="Q23" s="32"/>
      <c r="R23" s="32"/>
    </row>
    <row r="24" spans="1:18">
      <c r="A24" s="10">
        <v>11</v>
      </c>
      <c r="B24" s="24">
        <v>1911011</v>
      </c>
      <c r="C24" s="23" t="s">
        <v>87</v>
      </c>
      <c r="D24" s="240">
        <v>63</v>
      </c>
      <c r="E24" s="240">
        <v>55</v>
      </c>
      <c r="F24" s="240">
        <v>58</v>
      </c>
      <c r="G24" s="240">
        <v>92</v>
      </c>
      <c r="H24" s="240">
        <v>91</v>
      </c>
      <c r="I24" s="33"/>
      <c r="J24" s="33"/>
      <c r="K24" s="33"/>
      <c r="L24" s="33"/>
      <c r="M24" s="33"/>
      <c r="N24" s="32"/>
      <c r="O24" s="32"/>
      <c r="P24" s="32"/>
      <c r="Q24" s="32"/>
      <c r="R24" s="32"/>
    </row>
    <row r="25" spans="1:18">
      <c r="A25" s="10">
        <v>12</v>
      </c>
      <c r="B25" s="24">
        <v>1911012</v>
      </c>
      <c r="C25" s="23" t="s">
        <v>88</v>
      </c>
      <c r="D25" s="240">
        <v>85</v>
      </c>
      <c r="E25" s="240">
        <v>64</v>
      </c>
      <c r="F25" s="240">
        <v>83</v>
      </c>
      <c r="G25" s="240">
        <v>92</v>
      </c>
      <c r="H25" s="240">
        <v>79</v>
      </c>
      <c r="I25" s="33"/>
      <c r="J25" s="33"/>
      <c r="K25" s="33"/>
      <c r="L25" s="33"/>
      <c r="M25" s="33"/>
      <c r="N25" s="32"/>
      <c r="O25" s="32"/>
      <c r="P25" s="32"/>
      <c r="Q25" s="32"/>
      <c r="R25" s="32"/>
    </row>
    <row r="26" spans="1:18">
      <c r="A26" s="10">
        <v>13</v>
      </c>
      <c r="B26" s="24">
        <v>1911013</v>
      </c>
      <c r="C26" s="23" t="s">
        <v>89</v>
      </c>
      <c r="D26" s="240">
        <v>91</v>
      </c>
      <c r="E26" s="240">
        <v>86</v>
      </c>
      <c r="F26" s="240">
        <v>83</v>
      </c>
      <c r="G26" s="240">
        <v>92</v>
      </c>
      <c r="H26" s="240">
        <v>96</v>
      </c>
      <c r="I26" s="33"/>
      <c r="J26" s="33"/>
      <c r="K26" s="33"/>
      <c r="L26" s="33"/>
      <c r="M26" s="33"/>
      <c r="N26" s="32"/>
      <c r="O26" s="32"/>
      <c r="P26" s="32"/>
      <c r="Q26" s="32"/>
      <c r="R26" s="32"/>
    </row>
    <row r="27" spans="1:18">
      <c r="A27" s="10">
        <v>14</v>
      </c>
      <c r="B27" s="24">
        <v>1911014</v>
      </c>
      <c r="C27" s="23" t="s">
        <v>90</v>
      </c>
      <c r="D27" s="240">
        <v>81</v>
      </c>
      <c r="E27" s="240">
        <v>72</v>
      </c>
      <c r="F27" s="240">
        <v>54</v>
      </c>
      <c r="G27" s="240">
        <v>81</v>
      </c>
      <c r="H27" s="240">
        <v>83</v>
      </c>
      <c r="I27" s="33"/>
      <c r="J27" s="33"/>
      <c r="K27" s="33"/>
      <c r="L27" s="33"/>
      <c r="M27" s="33"/>
      <c r="N27" s="32"/>
      <c r="O27" s="32"/>
      <c r="P27" s="32"/>
      <c r="Q27" s="32"/>
      <c r="R27" s="32"/>
    </row>
    <row r="28" spans="1:18">
      <c r="A28" s="10">
        <v>15</v>
      </c>
      <c r="B28" s="24">
        <v>1911015</v>
      </c>
      <c r="C28" s="23" t="s">
        <v>91</v>
      </c>
      <c r="D28" s="240">
        <v>79</v>
      </c>
      <c r="E28" s="240">
        <v>86</v>
      </c>
      <c r="F28" s="240">
        <v>85</v>
      </c>
      <c r="G28" s="240">
        <v>95</v>
      </c>
      <c r="H28" s="240">
        <v>99</v>
      </c>
      <c r="I28" s="33"/>
      <c r="J28" s="33"/>
      <c r="K28" s="33"/>
      <c r="L28" s="33"/>
      <c r="M28" s="33"/>
      <c r="N28" s="32"/>
      <c r="O28" s="32"/>
      <c r="P28" s="32"/>
      <c r="Q28" s="32"/>
      <c r="R28" s="32"/>
    </row>
    <row r="29" spans="1:18">
      <c r="A29" s="10">
        <v>16</v>
      </c>
      <c r="B29" s="24">
        <v>1911016</v>
      </c>
      <c r="C29" s="23" t="s">
        <v>41</v>
      </c>
      <c r="D29" s="240">
        <v>83</v>
      </c>
      <c r="E29" s="240">
        <v>75</v>
      </c>
      <c r="F29" s="240">
        <v>85</v>
      </c>
      <c r="G29" s="240">
        <v>83</v>
      </c>
      <c r="H29" s="240">
        <v>92</v>
      </c>
      <c r="I29" s="33"/>
      <c r="J29" s="33"/>
      <c r="K29" s="33"/>
      <c r="L29" s="33"/>
      <c r="M29" s="33"/>
      <c r="N29" s="32"/>
      <c r="O29" s="32"/>
      <c r="P29" s="32"/>
      <c r="Q29" s="32"/>
      <c r="R29" s="32"/>
    </row>
    <row r="30" spans="1:18">
      <c r="A30" s="10">
        <v>17</v>
      </c>
      <c r="B30" s="24">
        <v>1911017</v>
      </c>
      <c r="C30" s="23" t="s">
        <v>92</v>
      </c>
      <c r="D30" s="240">
        <v>83</v>
      </c>
      <c r="E30" s="240">
        <v>58</v>
      </c>
      <c r="F30" s="240">
        <v>75</v>
      </c>
      <c r="G30" s="240">
        <v>92</v>
      </c>
      <c r="H30" s="240">
        <v>89</v>
      </c>
      <c r="I30" s="33"/>
      <c r="J30" s="33"/>
      <c r="K30" s="33"/>
      <c r="L30" s="33"/>
      <c r="M30" s="33"/>
      <c r="N30" s="32"/>
      <c r="O30" s="32"/>
      <c r="P30" s="32"/>
      <c r="Q30" s="32"/>
      <c r="R30" s="32"/>
    </row>
    <row r="31" spans="1:18">
      <c r="A31" s="10">
        <v>18</v>
      </c>
      <c r="B31" s="24">
        <v>1911018</v>
      </c>
      <c r="C31" s="23" t="s">
        <v>42</v>
      </c>
      <c r="D31" s="240">
        <v>94</v>
      </c>
      <c r="E31" s="240">
        <v>78</v>
      </c>
      <c r="F31" s="240">
        <v>86</v>
      </c>
      <c r="G31" s="240">
        <v>88</v>
      </c>
      <c r="H31" s="240">
        <v>90</v>
      </c>
      <c r="I31" s="33"/>
      <c r="J31" s="33"/>
      <c r="K31" s="33"/>
      <c r="L31" s="33"/>
      <c r="M31" s="33"/>
      <c r="N31" s="32"/>
      <c r="O31" s="32"/>
      <c r="P31" s="32"/>
      <c r="Q31" s="32"/>
      <c r="R31" s="32"/>
    </row>
    <row r="32" spans="1:18">
      <c r="A32" s="10">
        <v>19</v>
      </c>
      <c r="B32" s="24">
        <v>1911019</v>
      </c>
      <c r="C32" s="23" t="s">
        <v>93</v>
      </c>
      <c r="D32" s="240">
        <v>76</v>
      </c>
      <c r="E32" s="240">
        <v>72</v>
      </c>
      <c r="F32" s="240">
        <v>87</v>
      </c>
      <c r="G32" s="240">
        <v>94</v>
      </c>
      <c r="H32" s="240">
        <v>91</v>
      </c>
      <c r="I32" s="33"/>
      <c r="J32" s="33"/>
      <c r="K32" s="33"/>
      <c r="L32" s="33"/>
      <c r="M32" s="33"/>
      <c r="N32" s="32"/>
      <c r="O32" s="32"/>
      <c r="P32" s="32"/>
      <c r="Q32" s="32"/>
      <c r="R32" s="32"/>
    </row>
    <row r="33" spans="1:18">
      <c r="A33" s="10">
        <v>20</v>
      </c>
      <c r="B33" s="24">
        <v>1911020</v>
      </c>
      <c r="C33" s="23" t="s">
        <v>94</v>
      </c>
      <c r="D33" s="240">
        <v>55</v>
      </c>
      <c r="E33" s="240">
        <v>65</v>
      </c>
      <c r="F33" s="240">
        <v>79</v>
      </c>
      <c r="G33" s="240">
        <v>74</v>
      </c>
      <c r="H33" s="240">
        <v>63</v>
      </c>
      <c r="I33" s="33"/>
      <c r="J33" s="33"/>
      <c r="K33" s="33"/>
      <c r="L33" s="33"/>
      <c r="M33" s="33"/>
      <c r="N33" s="32"/>
      <c r="O33" s="32"/>
      <c r="P33" s="32"/>
      <c r="Q33" s="32"/>
      <c r="R33" s="32"/>
    </row>
    <row r="34" spans="1:18">
      <c r="A34" s="10">
        <v>21</v>
      </c>
      <c r="B34" s="24">
        <v>1911021</v>
      </c>
      <c r="C34" s="23" t="s">
        <v>43</v>
      </c>
      <c r="D34" s="240">
        <v>79</v>
      </c>
      <c r="E34" s="240">
        <v>90</v>
      </c>
      <c r="F34" s="240">
        <v>92</v>
      </c>
      <c r="G34" s="240">
        <v>92</v>
      </c>
      <c r="H34" s="240">
        <v>84</v>
      </c>
      <c r="I34" s="33"/>
      <c r="J34" s="33"/>
      <c r="K34" s="33"/>
      <c r="L34" s="33"/>
      <c r="M34" s="33"/>
      <c r="N34" s="32"/>
      <c r="O34" s="32"/>
      <c r="P34" s="32"/>
      <c r="Q34" s="32"/>
      <c r="R34" s="32"/>
    </row>
    <row r="35" spans="1:18">
      <c r="A35" s="10">
        <v>22</v>
      </c>
      <c r="B35" s="24">
        <v>1911022</v>
      </c>
      <c r="C35" s="23" t="s">
        <v>95</v>
      </c>
      <c r="D35" s="240">
        <v>90</v>
      </c>
      <c r="E35" s="240">
        <v>82</v>
      </c>
      <c r="F35" s="240">
        <v>93</v>
      </c>
      <c r="G35" s="240">
        <v>88</v>
      </c>
      <c r="H35" s="240">
        <v>94</v>
      </c>
      <c r="I35" s="33"/>
      <c r="J35" s="33"/>
      <c r="K35" s="33"/>
      <c r="L35" s="33"/>
      <c r="M35" s="33"/>
      <c r="N35" s="32"/>
      <c r="O35" s="32"/>
      <c r="P35" s="32"/>
      <c r="Q35" s="32"/>
      <c r="R35" s="32"/>
    </row>
    <row r="36" spans="1:18">
      <c r="A36" s="10">
        <v>23</v>
      </c>
      <c r="B36" s="24">
        <v>1911023</v>
      </c>
      <c r="C36" s="23" t="s">
        <v>44</v>
      </c>
      <c r="D36" s="240">
        <v>73</v>
      </c>
      <c r="E36" s="240">
        <v>61</v>
      </c>
      <c r="F36" s="240">
        <v>87</v>
      </c>
      <c r="G36" s="240">
        <v>92</v>
      </c>
      <c r="H36" s="240">
        <v>85</v>
      </c>
      <c r="I36" s="33"/>
      <c r="J36" s="33"/>
      <c r="K36" s="33"/>
      <c r="L36" s="33"/>
      <c r="M36" s="33"/>
      <c r="N36" s="32"/>
      <c r="O36" s="32"/>
      <c r="P36" s="32"/>
      <c r="Q36" s="32"/>
      <c r="R36" s="32"/>
    </row>
    <row r="37" spans="1:18">
      <c r="A37" s="10">
        <v>24</v>
      </c>
      <c r="B37" s="24">
        <v>1911024</v>
      </c>
      <c r="C37" s="23" t="s">
        <v>45</v>
      </c>
      <c r="D37" s="240">
        <v>60</v>
      </c>
      <c r="E37" s="240">
        <v>71</v>
      </c>
      <c r="F37" s="240">
        <v>83</v>
      </c>
      <c r="G37" s="240">
        <v>88</v>
      </c>
      <c r="H37" s="240">
        <v>89</v>
      </c>
      <c r="I37" s="33"/>
      <c r="J37" s="33"/>
      <c r="K37" s="33"/>
      <c r="L37" s="33"/>
      <c r="M37" s="33"/>
      <c r="N37" s="32"/>
      <c r="O37" s="32"/>
      <c r="P37" s="32"/>
      <c r="Q37" s="32"/>
      <c r="R37" s="32"/>
    </row>
    <row r="38" spans="1:18">
      <c r="A38" s="10">
        <v>25</v>
      </c>
      <c r="B38" s="24">
        <v>1911025</v>
      </c>
      <c r="C38" s="23" t="s">
        <v>96</v>
      </c>
      <c r="D38" s="240">
        <v>73</v>
      </c>
      <c r="E38" s="240">
        <v>71</v>
      </c>
      <c r="F38" s="240">
        <v>57</v>
      </c>
      <c r="G38" s="240">
        <v>91</v>
      </c>
      <c r="H38" s="240">
        <v>83</v>
      </c>
      <c r="I38" s="33"/>
      <c r="J38" s="33"/>
      <c r="K38" s="33"/>
      <c r="L38" s="33"/>
      <c r="M38" s="33"/>
      <c r="N38" s="32"/>
      <c r="O38" s="32"/>
      <c r="P38" s="32"/>
      <c r="Q38" s="32"/>
      <c r="R38" s="32"/>
    </row>
    <row r="39" spans="1:18">
      <c r="A39" s="10">
        <v>26</v>
      </c>
      <c r="B39" s="24">
        <v>1911026</v>
      </c>
      <c r="C39" s="23" t="s">
        <v>97</v>
      </c>
      <c r="D39" s="240">
        <v>90</v>
      </c>
      <c r="E39" s="240">
        <v>82</v>
      </c>
      <c r="F39" s="240">
        <v>83</v>
      </c>
      <c r="G39" s="240">
        <v>92</v>
      </c>
      <c r="H39" s="240">
        <v>92</v>
      </c>
      <c r="I39" s="33"/>
      <c r="J39" s="33"/>
      <c r="K39" s="33"/>
      <c r="L39" s="33"/>
      <c r="M39" s="33"/>
      <c r="N39" s="32"/>
      <c r="O39" s="32"/>
      <c r="P39" s="32"/>
      <c r="Q39" s="32"/>
      <c r="R39" s="32"/>
    </row>
    <row r="40" spans="1:18">
      <c r="A40" s="10">
        <v>27</v>
      </c>
      <c r="B40" s="24">
        <v>1911027</v>
      </c>
      <c r="C40" s="23" t="s">
        <v>98</v>
      </c>
      <c r="D40" s="240">
        <v>51</v>
      </c>
      <c r="E40" s="240">
        <v>77</v>
      </c>
      <c r="F40" s="240">
        <v>53</v>
      </c>
      <c r="G40" s="240">
        <v>89</v>
      </c>
      <c r="H40" s="240">
        <v>79</v>
      </c>
      <c r="I40" s="33"/>
      <c r="J40" s="33"/>
      <c r="K40" s="33"/>
      <c r="L40" s="33"/>
      <c r="M40" s="33"/>
      <c r="N40" s="32"/>
      <c r="O40" s="32"/>
      <c r="P40" s="32"/>
      <c r="Q40" s="32"/>
      <c r="R40" s="32"/>
    </row>
    <row r="41" spans="1:18">
      <c r="A41" s="10">
        <v>28</v>
      </c>
      <c r="B41" s="24">
        <v>1911028</v>
      </c>
      <c r="C41" s="23" t="s">
        <v>46</v>
      </c>
      <c r="D41" s="240">
        <v>86</v>
      </c>
      <c r="E41" s="240">
        <v>54</v>
      </c>
      <c r="F41" s="240">
        <v>75</v>
      </c>
      <c r="G41" s="240">
        <v>93</v>
      </c>
      <c r="H41" s="240">
        <v>93</v>
      </c>
      <c r="I41" s="33"/>
      <c r="J41" s="33"/>
      <c r="K41" s="33"/>
      <c r="L41" s="33"/>
      <c r="M41" s="33"/>
      <c r="N41" s="32"/>
      <c r="O41" s="32"/>
      <c r="P41" s="32"/>
      <c r="Q41" s="32"/>
      <c r="R41" s="32"/>
    </row>
    <row r="42" spans="1:18">
      <c r="A42" s="10">
        <v>29</v>
      </c>
      <c r="B42" s="24">
        <v>1911029</v>
      </c>
      <c r="C42" s="23" t="s">
        <v>99</v>
      </c>
      <c r="D42" s="240">
        <v>82</v>
      </c>
      <c r="E42" s="240">
        <v>58</v>
      </c>
      <c r="F42" s="240">
        <v>91</v>
      </c>
      <c r="G42" s="240">
        <v>91</v>
      </c>
      <c r="H42" s="240">
        <v>87</v>
      </c>
      <c r="I42" s="33"/>
      <c r="J42" s="33"/>
      <c r="K42" s="33"/>
      <c r="L42" s="33"/>
      <c r="M42" s="33"/>
      <c r="N42" s="32"/>
      <c r="O42" s="32"/>
      <c r="P42" s="32"/>
      <c r="Q42" s="32"/>
      <c r="R42" s="32"/>
    </row>
    <row r="43" spans="1:18">
      <c r="A43" s="10">
        <v>30</v>
      </c>
      <c r="B43" s="24">
        <v>1911030</v>
      </c>
      <c r="C43" s="23" t="s">
        <v>100</v>
      </c>
      <c r="D43" s="240">
        <v>63</v>
      </c>
      <c r="E43" s="240">
        <v>48</v>
      </c>
      <c r="F43" s="240">
        <v>50</v>
      </c>
      <c r="G43" s="240">
        <v>74</v>
      </c>
      <c r="H43" s="240">
        <v>43</v>
      </c>
      <c r="I43" s="33"/>
      <c r="J43" s="33"/>
      <c r="K43" s="33"/>
      <c r="L43" s="33"/>
      <c r="M43" s="33"/>
      <c r="N43" s="32"/>
      <c r="O43" s="32"/>
      <c r="P43" s="32"/>
      <c r="Q43" s="32"/>
      <c r="R43" s="32"/>
    </row>
    <row r="44" spans="1:18">
      <c r="A44" s="10">
        <v>31</v>
      </c>
      <c r="B44" s="24">
        <v>1911031</v>
      </c>
      <c r="C44" s="23" t="s">
        <v>101</v>
      </c>
      <c r="D44" s="240">
        <v>67</v>
      </c>
      <c r="E44" s="240">
        <v>83</v>
      </c>
      <c r="F44" s="240">
        <v>81</v>
      </c>
      <c r="G44" s="240">
        <v>93</v>
      </c>
      <c r="H44" s="240">
        <v>91</v>
      </c>
      <c r="I44" s="33"/>
      <c r="J44" s="33"/>
      <c r="K44" s="33"/>
      <c r="L44" s="33"/>
      <c r="M44" s="33"/>
      <c r="N44" s="32"/>
      <c r="O44" s="32"/>
      <c r="P44" s="32"/>
      <c r="Q44" s="32"/>
      <c r="R44" s="32"/>
    </row>
    <row r="45" spans="1:18">
      <c r="A45" s="10">
        <v>32</v>
      </c>
      <c r="B45" s="24">
        <v>1911032</v>
      </c>
      <c r="C45" s="23" t="s">
        <v>102</v>
      </c>
      <c r="D45" s="240">
        <v>95</v>
      </c>
      <c r="E45" s="240">
        <v>74</v>
      </c>
      <c r="F45" s="240">
        <v>82</v>
      </c>
      <c r="G45" s="240">
        <v>77</v>
      </c>
      <c r="H45" s="240">
        <v>84</v>
      </c>
      <c r="I45" s="33"/>
      <c r="J45" s="33"/>
      <c r="K45" s="33"/>
      <c r="L45" s="33"/>
      <c r="M45" s="33"/>
      <c r="N45" s="32"/>
      <c r="O45" s="32"/>
      <c r="P45" s="32"/>
      <c r="Q45" s="32"/>
      <c r="R45" s="32"/>
    </row>
    <row r="46" spans="1:18">
      <c r="A46" s="10">
        <v>33</v>
      </c>
      <c r="B46" s="24">
        <v>1911033</v>
      </c>
      <c r="C46" s="23" t="s">
        <v>61</v>
      </c>
      <c r="D46" s="240">
        <v>80</v>
      </c>
      <c r="E46" s="240">
        <v>47</v>
      </c>
      <c r="F46" s="240">
        <v>71</v>
      </c>
      <c r="G46" s="240">
        <v>70</v>
      </c>
      <c r="H46" s="240">
        <v>66</v>
      </c>
      <c r="I46" s="33"/>
      <c r="J46" s="33"/>
      <c r="K46" s="33"/>
      <c r="L46" s="33"/>
      <c r="M46" s="33"/>
      <c r="N46" s="32"/>
      <c r="O46" s="32"/>
      <c r="P46" s="32"/>
      <c r="Q46" s="32"/>
      <c r="R46" s="32"/>
    </row>
    <row r="47" spans="1:18">
      <c r="A47" s="10">
        <v>34</v>
      </c>
      <c r="B47" s="24">
        <v>1911034</v>
      </c>
      <c r="C47" s="23" t="s">
        <v>103</v>
      </c>
      <c r="D47" s="240">
        <v>84</v>
      </c>
      <c r="E47" s="240">
        <v>92</v>
      </c>
      <c r="F47" s="240">
        <v>85</v>
      </c>
      <c r="G47" s="240">
        <v>92</v>
      </c>
      <c r="H47" s="240">
        <v>90</v>
      </c>
      <c r="I47" s="33"/>
      <c r="J47" s="33"/>
      <c r="K47" s="33"/>
      <c r="L47" s="33"/>
      <c r="M47" s="33"/>
      <c r="N47" s="32"/>
      <c r="O47" s="32"/>
      <c r="P47" s="32"/>
      <c r="Q47" s="32"/>
      <c r="R47" s="32"/>
    </row>
    <row r="48" spans="1:18">
      <c r="A48" s="10">
        <v>35</v>
      </c>
      <c r="B48" s="24">
        <v>1911035</v>
      </c>
      <c r="C48" s="23" t="s">
        <v>47</v>
      </c>
      <c r="D48" s="240">
        <v>55</v>
      </c>
      <c r="E48" s="240">
        <v>73</v>
      </c>
      <c r="F48" s="240">
        <v>65</v>
      </c>
      <c r="G48" s="240">
        <v>82</v>
      </c>
      <c r="H48" s="240">
        <v>65</v>
      </c>
      <c r="I48" s="33"/>
      <c r="J48" s="33"/>
      <c r="K48" s="33"/>
      <c r="L48" s="33"/>
      <c r="M48" s="33"/>
      <c r="N48" s="32"/>
      <c r="O48" s="32"/>
      <c r="P48" s="32"/>
      <c r="Q48" s="32"/>
      <c r="R48" s="32"/>
    </row>
    <row r="49" spans="1:18">
      <c r="A49" s="10">
        <v>36</v>
      </c>
      <c r="B49" s="24">
        <v>1911036</v>
      </c>
      <c r="C49" s="23" t="s">
        <v>62</v>
      </c>
      <c r="D49" s="240">
        <v>79</v>
      </c>
      <c r="E49" s="240">
        <v>55</v>
      </c>
      <c r="F49" s="240">
        <v>68</v>
      </c>
      <c r="G49" s="240">
        <v>80</v>
      </c>
      <c r="H49" s="240">
        <v>86</v>
      </c>
      <c r="I49" s="33"/>
      <c r="J49" s="33"/>
      <c r="K49" s="33"/>
      <c r="L49" s="33"/>
      <c r="M49" s="33"/>
      <c r="N49" s="32"/>
      <c r="O49" s="32"/>
      <c r="P49" s="32"/>
      <c r="Q49" s="32"/>
      <c r="R49" s="32"/>
    </row>
    <row r="50" spans="1:18">
      <c r="A50" s="10">
        <v>37</v>
      </c>
      <c r="B50" s="24">
        <v>1911037</v>
      </c>
      <c r="C50" s="23" t="s">
        <v>104</v>
      </c>
      <c r="D50" s="240">
        <v>87</v>
      </c>
      <c r="E50" s="240">
        <v>72</v>
      </c>
      <c r="F50" s="240">
        <v>74</v>
      </c>
      <c r="G50" s="240">
        <v>92</v>
      </c>
      <c r="H50" s="240">
        <v>83</v>
      </c>
      <c r="I50" s="33"/>
      <c r="J50" s="33"/>
      <c r="K50" s="33"/>
      <c r="L50" s="33"/>
      <c r="M50" s="33"/>
      <c r="N50" s="32"/>
      <c r="O50" s="32"/>
      <c r="P50" s="32"/>
      <c r="Q50" s="32"/>
      <c r="R50" s="32"/>
    </row>
    <row r="51" spans="1:18">
      <c r="A51" s="10">
        <v>38</v>
      </c>
      <c r="B51" s="24">
        <v>1911038</v>
      </c>
      <c r="C51" s="23" t="s">
        <v>48</v>
      </c>
      <c r="D51" s="240">
        <v>74</v>
      </c>
      <c r="E51" s="240">
        <v>66</v>
      </c>
      <c r="F51" s="240">
        <v>76</v>
      </c>
      <c r="G51" s="240">
        <v>74</v>
      </c>
      <c r="H51" s="240">
        <v>77</v>
      </c>
      <c r="I51" s="33"/>
      <c r="J51" s="33"/>
      <c r="K51" s="33"/>
      <c r="L51" s="33"/>
      <c r="M51" s="33"/>
      <c r="N51" s="32"/>
      <c r="O51" s="32"/>
      <c r="P51" s="32"/>
      <c r="Q51" s="32"/>
      <c r="R51" s="32"/>
    </row>
    <row r="52" spans="1:18">
      <c r="A52" s="10">
        <v>39</v>
      </c>
      <c r="B52" s="24">
        <v>1911039</v>
      </c>
      <c r="C52" s="23" t="s">
        <v>105</v>
      </c>
      <c r="D52" s="240">
        <v>64</v>
      </c>
      <c r="E52" s="240">
        <v>55</v>
      </c>
      <c r="F52" s="240">
        <v>60</v>
      </c>
      <c r="G52" s="240">
        <v>84</v>
      </c>
      <c r="H52" s="240">
        <v>45</v>
      </c>
      <c r="I52" s="33"/>
      <c r="J52" s="33"/>
      <c r="K52" s="33"/>
      <c r="L52" s="33"/>
      <c r="M52" s="33"/>
      <c r="N52" s="32"/>
      <c r="O52" s="32"/>
      <c r="P52" s="32"/>
      <c r="Q52" s="32"/>
      <c r="R52" s="32"/>
    </row>
    <row r="53" spans="1:18">
      <c r="A53" s="10">
        <v>40</v>
      </c>
      <c r="B53" s="24">
        <v>1911040</v>
      </c>
      <c r="C53" s="23" t="s">
        <v>106</v>
      </c>
      <c r="D53" s="240">
        <v>69</v>
      </c>
      <c r="E53" s="240">
        <v>86</v>
      </c>
      <c r="F53" s="240">
        <v>50</v>
      </c>
      <c r="G53" s="240">
        <v>84</v>
      </c>
      <c r="H53" s="240">
        <v>82</v>
      </c>
      <c r="I53" s="33"/>
      <c r="J53" s="33"/>
      <c r="K53" s="33"/>
      <c r="L53" s="33"/>
      <c r="M53" s="33"/>
      <c r="N53" s="32"/>
      <c r="O53" s="32"/>
      <c r="P53" s="32"/>
      <c r="Q53" s="32"/>
      <c r="R53" s="32"/>
    </row>
    <row r="54" spans="1:18">
      <c r="A54" s="10">
        <v>41</v>
      </c>
      <c r="B54" s="24">
        <v>1911041</v>
      </c>
      <c r="C54" s="23" t="s">
        <v>63</v>
      </c>
      <c r="D54" s="240">
        <v>83</v>
      </c>
      <c r="E54" s="240">
        <v>67</v>
      </c>
      <c r="F54" s="240">
        <v>82</v>
      </c>
      <c r="G54" s="240">
        <v>78</v>
      </c>
      <c r="H54" s="240">
        <v>91</v>
      </c>
      <c r="I54" s="33"/>
      <c r="J54" s="33"/>
      <c r="K54" s="33"/>
      <c r="L54" s="33"/>
      <c r="M54" s="33"/>
      <c r="N54" s="32"/>
      <c r="O54" s="32"/>
      <c r="P54" s="32"/>
      <c r="Q54" s="32"/>
      <c r="R54" s="32"/>
    </row>
    <row r="55" spans="1:18">
      <c r="A55" s="10">
        <v>42</v>
      </c>
      <c r="B55" s="24">
        <v>1911042</v>
      </c>
      <c r="C55" s="23" t="s">
        <v>107</v>
      </c>
      <c r="D55" s="240">
        <v>72</v>
      </c>
      <c r="E55" s="240">
        <v>88</v>
      </c>
      <c r="F55" s="240">
        <v>82</v>
      </c>
      <c r="G55" s="240">
        <v>86</v>
      </c>
      <c r="H55" s="240">
        <v>82</v>
      </c>
      <c r="I55" s="33"/>
      <c r="J55" s="33"/>
      <c r="K55" s="33"/>
      <c r="L55" s="33"/>
      <c r="M55" s="33"/>
      <c r="N55" s="32"/>
      <c r="O55" s="32"/>
      <c r="P55" s="32"/>
      <c r="Q55" s="32"/>
      <c r="R55" s="32"/>
    </row>
    <row r="56" spans="1:18">
      <c r="A56" s="10">
        <v>43</v>
      </c>
      <c r="B56" s="24">
        <v>1911043</v>
      </c>
      <c r="C56" s="23" t="s">
        <v>108</v>
      </c>
      <c r="D56" s="240">
        <v>67</v>
      </c>
      <c r="E56" s="240">
        <v>57</v>
      </c>
      <c r="F56" s="240">
        <v>48</v>
      </c>
      <c r="G56" s="240">
        <v>69</v>
      </c>
      <c r="H56" s="240">
        <v>83</v>
      </c>
      <c r="I56" s="33"/>
      <c r="J56" s="33"/>
      <c r="K56" s="33"/>
      <c r="L56" s="33"/>
      <c r="M56" s="33"/>
      <c r="N56" s="32"/>
      <c r="O56" s="32"/>
      <c r="P56" s="32"/>
      <c r="Q56" s="32"/>
      <c r="R56" s="32"/>
    </row>
    <row r="57" spans="1:18">
      <c r="A57" s="10">
        <v>44</v>
      </c>
      <c r="B57" s="24">
        <v>1911044</v>
      </c>
      <c r="C57" s="23" t="s">
        <v>49</v>
      </c>
      <c r="D57" s="240">
        <v>86</v>
      </c>
      <c r="E57" s="240">
        <v>78</v>
      </c>
      <c r="F57" s="240">
        <v>85</v>
      </c>
      <c r="G57" s="240">
        <v>78</v>
      </c>
      <c r="H57" s="240">
        <v>78</v>
      </c>
      <c r="I57" s="33"/>
      <c r="J57" s="33"/>
      <c r="K57" s="33"/>
      <c r="L57" s="33"/>
      <c r="M57" s="33"/>
      <c r="N57" s="32"/>
      <c r="O57" s="32"/>
      <c r="P57" s="32"/>
      <c r="Q57" s="32"/>
      <c r="R57" s="32"/>
    </row>
    <row r="58" spans="1:18">
      <c r="A58" s="10">
        <v>45</v>
      </c>
      <c r="B58" s="24">
        <v>1911045</v>
      </c>
      <c r="C58" s="23" t="s">
        <v>109</v>
      </c>
      <c r="D58" s="240">
        <v>85</v>
      </c>
      <c r="E58" s="240">
        <v>67</v>
      </c>
      <c r="F58" s="240">
        <v>74</v>
      </c>
      <c r="G58" s="240">
        <v>76</v>
      </c>
      <c r="H58" s="240">
        <v>75</v>
      </c>
      <c r="I58" s="33"/>
      <c r="J58" s="33"/>
      <c r="K58" s="33"/>
      <c r="L58" s="33"/>
      <c r="M58" s="33"/>
      <c r="N58" s="32"/>
      <c r="O58" s="32"/>
      <c r="P58" s="32"/>
      <c r="Q58" s="32"/>
      <c r="R58" s="32"/>
    </row>
    <row r="59" spans="1:18">
      <c r="A59" s="10">
        <v>46</v>
      </c>
      <c r="B59" s="24">
        <v>1911046</v>
      </c>
      <c r="C59" s="23" t="s">
        <v>110</v>
      </c>
      <c r="D59" s="240">
        <v>94</v>
      </c>
      <c r="E59" s="240">
        <v>94</v>
      </c>
      <c r="F59" s="240">
        <v>87</v>
      </c>
      <c r="G59" s="240">
        <v>82</v>
      </c>
      <c r="H59" s="240">
        <v>97</v>
      </c>
      <c r="I59" s="33"/>
      <c r="J59" s="33"/>
      <c r="K59" s="33"/>
      <c r="L59" s="33"/>
      <c r="M59" s="33"/>
      <c r="N59" s="32"/>
      <c r="O59" s="32"/>
      <c r="P59" s="32"/>
      <c r="Q59" s="32"/>
      <c r="R59" s="32"/>
    </row>
    <row r="60" spans="1:18">
      <c r="A60" s="10">
        <v>47</v>
      </c>
      <c r="B60" s="24">
        <v>1911047</v>
      </c>
      <c r="C60" s="23" t="s">
        <v>111</v>
      </c>
      <c r="D60" s="240">
        <v>82</v>
      </c>
      <c r="E60" s="240">
        <v>71</v>
      </c>
      <c r="F60" s="240">
        <v>71</v>
      </c>
      <c r="G60" s="240">
        <v>91</v>
      </c>
      <c r="H60" s="240">
        <v>75</v>
      </c>
      <c r="I60" s="33"/>
      <c r="J60" s="33"/>
      <c r="K60" s="33"/>
      <c r="L60" s="33"/>
      <c r="M60" s="33"/>
      <c r="N60" s="32"/>
      <c r="O60" s="32"/>
      <c r="P60" s="32"/>
      <c r="Q60" s="32"/>
      <c r="R60" s="32"/>
    </row>
    <row r="61" spans="1:18">
      <c r="A61" s="10">
        <v>48</v>
      </c>
      <c r="B61" s="24">
        <v>1911048</v>
      </c>
      <c r="C61" s="23" t="s">
        <v>64</v>
      </c>
      <c r="D61" s="240">
        <v>81</v>
      </c>
      <c r="E61" s="240">
        <v>77</v>
      </c>
      <c r="F61" s="240">
        <v>67</v>
      </c>
      <c r="G61" s="240">
        <v>78</v>
      </c>
      <c r="H61" s="240">
        <v>90</v>
      </c>
      <c r="I61" s="33"/>
      <c r="J61" s="33"/>
      <c r="K61" s="33"/>
      <c r="L61" s="33"/>
      <c r="M61" s="33"/>
      <c r="N61" s="32"/>
      <c r="O61" s="32"/>
      <c r="P61" s="32"/>
      <c r="Q61" s="32"/>
      <c r="R61" s="32"/>
    </row>
    <row r="62" spans="1:18">
      <c r="A62" s="10">
        <v>49</v>
      </c>
      <c r="B62" s="24">
        <v>1911049</v>
      </c>
      <c r="C62" s="23" t="s">
        <v>112</v>
      </c>
      <c r="D62" s="240">
        <v>79</v>
      </c>
      <c r="E62" s="240">
        <v>79</v>
      </c>
      <c r="F62" s="240">
        <v>87</v>
      </c>
      <c r="G62" s="240">
        <v>87</v>
      </c>
      <c r="H62" s="240">
        <v>92</v>
      </c>
      <c r="I62" s="33"/>
      <c r="J62" s="33"/>
      <c r="K62" s="33"/>
      <c r="L62" s="33"/>
      <c r="M62" s="33"/>
      <c r="N62" s="32"/>
      <c r="O62" s="32"/>
      <c r="P62" s="32"/>
      <c r="Q62" s="32"/>
      <c r="R62" s="32"/>
    </row>
    <row r="63" spans="1:18">
      <c r="A63" s="10">
        <v>50</v>
      </c>
      <c r="B63" s="24">
        <v>1911050</v>
      </c>
      <c r="C63" s="23" t="s">
        <v>113</v>
      </c>
      <c r="D63" s="240">
        <v>77</v>
      </c>
      <c r="E63" s="240">
        <v>87</v>
      </c>
      <c r="F63" s="240">
        <v>82</v>
      </c>
      <c r="G63" s="240">
        <v>79</v>
      </c>
      <c r="H63" s="240">
        <v>86</v>
      </c>
      <c r="I63" s="33"/>
      <c r="J63" s="33"/>
      <c r="K63" s="33"/>
      <c r="L63" s="33"/>
      <c r="M63" s="33"/>
      <c r="N63" s="32"/>
      <c r="O63" s="32"/>
      <c r="P63" s="32"/>
      <c r="Q63" s="32"/>
      <c r="R63" s="32"/>
    </row>
    <row r="64" spans="1:18">
      <c r="A64" s="10">
        <v>51</v>
      </c>
      <c r="B64" s="24">
        <v>1911051</v>
      </c>
      <c r="C64" s="23" t="s">
        <v>114</v>
      </c>
      <c r="D64" s="240">
        <v>78</v>
      </c>
      <c r="E64" s="240">
        <v>60</v>
      </c>
      <c r="F64" s="240">
        <v>92</v>
      </c>
      <c r="G64" s="240">
        <v>74</v>
      </c>
      <c r="H64" s="240">
        <v>93</v>
      </c>
      <c r="I64" s="33"/>
      <c r="J64" s="33"/>
      <c r="K64" s="33"/>
      <c r="L64" s="33"/>
      <c r="M64" s="33"/>
      <c r="N64" s="32"/>
      <c r="O64" s="32"/>
      <c r="P64" s="32"/>
      <c r="Q64" s="32"/>
      <c r="R64" s="32"/>
    </row>
    <row r="65" spans="1:18">
      <c r="A65" s="10">
        <v>52</v>
      </c>
      <c r="B65" s="24">
        <v>1911052</v>
      </c>
      <c r="C65" s="23" t="s">
        <v>115</v>
      </c>
      <c r="D65" s="240">
        <v>73</v>
      </c>
      <c r="E65" s="240">
        <v>56</v>
      </c>
      <c r="F65" s="240">
        <v>86</v>
      </c>
      <c r="G65" s="240">
        <v>71</v>
      </c>
      <c r="H65" s="240">
        <v>70</v>
      </c>
      <c r="I65" s="33"/>
      <c r="J65" s="33"/>
      <c r="K65" s="33"/>
      <c r="L65" s="33"/>
      <c r="M65" s="33"/>
      <c r="N65" s="32"/>
      <c r="O65" s="32"/>
      <c r="P65" s="32"/>
      <c r="Q65" s="32"/>
      <c r="R65" s="32"/>
    </row>
    <row r="66" spans="1:18">
      <c r="A66" s="10">
        <v>53</v>
      </c>
      <c r="B66" s="24">
        <v>1911053</v>
      </c>
      <c r="C66" s="23" t="s">
        <v>50</v>
      </c>
      <c r="D66" s="240">
        <v>91</v>
      </c>
      <c r="E66" s="240">
        <v>89</v>
      </c>
      <c r="F66" s="240">
        <v>93</v>
      </c>
      <c r="G66" s="240">
        <v>92</v>
      </c>
      <c r="H66" s="240">
        <v>82</v>
      </c>
      <c r="I66" s="33"/>
      <c r="J66" s="33"/>
      <c r="K66" s="33"/>
      <c r="L66" s="33"/>
      <c r="M66" s="33"/>
      <c r="N66" s="32"/>
      <c r="O66" s="32"/>
      <c r="P66" s="32"/>
      <c r="Q66" s="32"/>
      <c r="R66" s="32"/>
    </row>
    <row r="67" spans="1:18">
      <c r="A67" s="10">
        <v>54</v>
      </c>
      <c r="B67" s="24">
        <v>1911054</v>
      </c>
      <c r="C67" s="23" t="s">
        <v>116</v>
      </c>
      <c r="D67" s="240">
        <v>48</v>
      </c>
      <c r="E67" s="240">
        <v>41</v>
      </c>
      <c r="F67" s="240">
        <v>89</v>
      </c>
      <c r="G67" s="240">
        <v>83</v>
      </c>
      <c r="H67" s="240">
        <v>82</v>
      </c>
      <c r="I67" s="33"/>
      <c r="J67" s="33"/>
      <c r="K67" s="33"/>
      <c r="L67" s="33"/>
      <c r="M67" s="33"/>
      <c r="N67" s="32"/>
      <c r="O67" s="32"/>
      <c r="P67" s="32"/>
      <c r="Q67" s="32"/>
      <c r="R67" s="32"/>
    </row>
    <row r="68" spans="1:18">
      <c r="A68" s="10">
        <v>55</v>
      </c>
      <c r="B68" s="24">
        <v>1911055</v>
      </c>
      <c r="C68" s="23" t="s">
        <v>117</v>
      </c>
      <c r="D68" s="240">
        <v>78</v>
      </c>
      <c r="E68" s="240">
        <v>61</v>
      </c>
      <c r="F68" s="240">
        <v>62</v>
      </c>
      <c r="G68" s="240">
        <v>90</v>
      </c>
      <c r="H68" s="240">
        <v>93</v>
      </c>
      <c r="I68" s="33"/>
      <c r="J68" s="33"/>
      <c r="K68" s="33"/>
      <c r="L68" s="33"/>
      <c r="M68" s="33"/>
      <c r="N68" s="32"/>
      <c r="O68" s="32"/>
      <c r="P68" s="32"/>
      <c r="Q68" s="32"/>
      <c r="R68" s="32"/>
    </row>
    <row r="69" spans="1:18">
      <c r="A69" s="10">
        <v>56</v>
      </c>
      <c r="B69" s="24">
        <v>1911056</v>
      </c>
      <c r="C69" s="23" t="s">
        <v>118</v>
      </c>
      <c r="D69" s="240">
        <v>89</v>
      </c>
      <c r="E69" s="240">
        <v>94</v>
      </c>
      <c r="F69" s="240">
        <v>88</v>
      </c>
      <c r="G69" s="240">
        <v>84</v>
      </c>
      <c r="H69" s="240">
        <v>86</v>
      </c>
      <c r="I69" s="33"/>
      <c r="J69" s="33"/>
      <c r="K69" s="33"/>
      <c r="L69" s="33"/>
      <c r="M69" s="33"/>
      <c r="N69" s="32"/>
      <c r="O69" s="32"/>
      <c r="P69" s="32"/>
      <c r="Q69" s="32"/>
      <c r="R69" s="32"/>
    </row>
    <row r="70" spans="1:18">
      <c r="A70" s="10">
        <v>57</v>
      </c>
      <c r="B70" s="24">
        <v>1911057</v>
      </c>
      <c r="C70" s="23" t="s">
        <v>119</v>
      </c>
      <c r="D70" s="240">
        <v>53</v>
      </c>
      <c r="E70" s="240">
        <v>54</v>
      </c>
      <c r="F70" s="240">
        <v>77</v>
      </c>
      <c r="G70" s="240">
        <v>92</v>
      </c>
      <c r="H70" s="240">
        <v>93</v>
      </c>
      <c r="I70" s="33"/>
      <c r="J70" s="33"/>
      <c r="K70" s="33"/>
      <c r="L70" s="33"/>
      <c r="M70" s="33"/>
      <c r="N70" s="32"/>
      <c r="O70" s="32"/>
      <c r="P70" s="32"/>
      <c r="Q70" s="32"/>
      <c r="R70" s="32"/>
    </row>
    <row r="71" spans="1:18">
      <c r="A71" s="10">
        <v>58</v>
      </c>
      <c r="B71" s="24">
        <v>1911058</v>
      </c>
      <c r="C71" s="23" t="s">
        <v>120</v>
      </c>
      <c r="D71" s="240">
        <v>75</v>
      </c>
      <c r="E71" s="240">
        <v>72</v>
      </c>
      <c r="F71" s="240">
        <v>84</v>
      </c>
      <c r="G71" s="240">
        <v>99</v>
      </c>
      <c r="H71" s="240">
        <v>84</v>
      </c>
      <c r="I71" s="33"/>
      <c r="J71" s="33"/>
      <c r="K71" s="33"/>
      <c r="L71" s="33"/>
      <c r="M71" s="33"/>
      <c r="N71" s="32"/>
      <c r="O71" s="32"/>
      <c r="P71" s="32"/>
      <c r="Q71" s="32"/>
      <c r="R71" s="32"/>
    </row>
    <row r="72" spans="1:18">
      <c r="A72" s="10">
        <v>59</v>
      </c>
      <c r="B72" s="24">
        <v>1911059</v>
      </c>
      <c r="C72" s="23" t="s">
        <v>65</v>
      </c>
      <c r="D72" s="240">
        <v>71</v>
      </c>
      <c r="E72" s="240">
        <v>61</v>
      </c>
      <c r="F72" s="240">
        <v>73</v>
      </c>
      <c r="G72" s="240">
        <v>87</v>
      </c>
      <c r="H72" s="240">
        <v>94</v>
      </c>
      <c r="I72" s="33"/>
      <c r="J72" s="33"/>
      <c r="K72" s="33"/>
      <c r="L72" s="33"/>
      <c r="M72" s="33"/>
      <c r="N72" s="32"/>
      <c r="O72" s="32"/>
      <c r="P72" s="32"/>
      <c r="Q72" s="32"/>
      <c r="R72" s="32"/>
    </row>
    <row r="73" spans="1:18">
      <c r="A73" s="10">
        <v>60</v>
      </c>
      <c r="B73" s="24">
        <v>1911060</v>
      </c>
      <c r="C73" s="23" t="s">
        <v>121</v>
      </c>
      <c r="D73" s="240">
        <v>72</v>
      </c>
      <c r="E73" s="240">
        <v>78</v>
      </c>
      <c r="F73" s="240">
        <v>85</v>
      </c>
      <c r="G73" s="240">
        <v>89</v>
      </c>
      <c r="H73" s="240">
        <v>80</v>
      </c>
      <c r="I73" s="33"/>
      <c r="J73" s="33"/>
      <c r="K73" s="33"/>
      <c r="L73" s="33"/>
      <c r="M73" s="33"/>
      <c r="N73" s="32"/>
      <c r="O73" s="32"/>
      <c r="P73" s="32"/>
      <c r="Q73" s="32"/>
      <c r="R73" s="32"/>
    </row>
    <row r="74" spans="1:18">
      <c r="A74" s="10">
        <v>61</v>
      </c>
      <c r="B74" s="24">
        <v>1911061</v>
      </c>
      <c r="C74" s="23" t="s">
        <v>122</v>
      </c>
      <c r="D74" s="240">
        <v>85</v>
      </c>
      <c r="E74" s="240">
        <v>73</v>
      </c>
      <c r="F74" s="240">
        <v>89</v>
      </c>
      <c r="G74" s="240">
        <v>85</v>
      </c>
      <c r="H74" s="240">
        <v>88</v>
      </c>
      <c r="I74" s="33"/>
      <c r="J74" s="33"/>
      <c r="K74" s="33"/>
      <c r="L74" s="33"/>
      <c r="M74" s="33"/>
      <c r="N74" s="32"/>
      <c r="O74" s="32"/>
      <c r="P74" s="32"/>
      <c r="Q74" s="32"/>
      <c r="R74" s="32"/>
    </row>
    <row r="75" spans="1:18">
      <c r="A75" s="10">
        <v>62</v>
      </c>
      <c r="B75" s="24">
        <v>1911062</v>
      </c>
      <c r="C75" s="23" t="s">
        <v>123</v>
      </c>
      <c r="D75" s="240">
        <v>92</v>
      </c>
      <c r="E75" s="240">
        <v>68</v>
      </c>
      <c r="F75" s="240">
        <v>73</v>
      </c>
      <c r="G75" s="240">
        <v>89</v>
      </c>
      <c r="H75" s="240">
        <v>89</v>
      </c>
      <c r="I75" s="33"/>
      <c r="J75" s="33"/>
      <c r="K75" s="33"/>
      <c r="L75" s="33"/>
      <c r="M75" s="33"/>
      <c r="N75" s="32"/>
      <c r="O75" s="32"/>
      <c r="P75" s="32"/>
      <c r="Q75" s="32"/>
      <c r="R75" s="32"/>
    </row>
    <row r="76" spans="1:18">
      <c r="A76" s="10">
        <v>63</v>
      </c>
      <c r="B76" s="24">
        <v>1911063</v>
      </c>
      <c r="C76" s="23" t="s">
        <v>51</v>
      </c>
      <c r="D76" s="240">
        <v>85</v>
      </c>
      <c r="E76" s="240">
        <v>70</v>
      </c>
      <c r="F76" s="240">
        <v>83</v>
      </c>
      <c r="G76" s="240">
        <v>87</v>
      </c>
      <c r="H76" s="240">
        <v>54</v>
      </c>
      <c r="I76" s="33"/>
      <c r="J76" s="33"/>
      <c r="K76" s="33"/>
      <c r="L76" s="33"/>
      <c r="M76" s="33"/>
      <c r="N76" s="32"/>
      <c r="O76" s="32"/>
      <c r="P76" s="32"/>
      <c r="Q76" s="32"/>
      <c r="R76" s="32"/>
    </row>
    <row r="77" spans="1:18">
      <c r="A77" s="10">
        <v>64</v>
      </c>
      <c r="B77" s="24">
        <v>1911064</v>
      </c>
      <c r="C77" s="23" t="s">
        <v>124</v>
      </c>
      <c r="D77" s="240">
        <v>69</v>
      </c>
      <c r="E77" s="240">
        <v>62</v>
      </c>
      <c r="F77" s="240">
        <v>89</v>
      </c>
      <c r="G77" s="240">
        <v>86</v>
      </c>
      <c r="H77" s="240">
        <v>96</v>
      </c>
      <c r="I77" s="33"/>
      <c r="J77" s="33"/>
      <c r="K77" s="33"/>
      <c r="L77" s="33"/>
      <c r="M77" s="33"/>
      <c r="N77" s="32"/>
      <c r="O77" s="32"/>
      <c r="P77" s="32"/>
      <c r="Q77" s="32"/>
      <c r="R77" s="32"/>
    </row>
    <row r="78" spans="1:18">
      <c r="A78" s="10">
        <v>65</v>
      </c>
      <c r="B78" s="24">
        <v>1911065</v>
      </c>
      <c r="C78" s="23" t="s">
        <v>52</v>
      </c>
      <c r="D78" s="240">
        <v>86</v>
      </c>
      <c r="E78" s="240">
        <v>62</v>
      </c>
      <c r="F78" s="240">
        <v>49</v>
      </c>
      <c r="G78" s="240">
        <v>91</v>
      </c>
      <c r="H78" s="240">
        <v>81</v>
      </c>
      <c r="I78" s="33"/>
      <c r="J78" s="33"/>
      <c r="K78" s="33"/>
      <c r="L78" s="33"/>
      <c r="M78" s="33"/>
      <c r="N78" s="32"/>
      <c r="O78" s="32"/>
      <c r="P78" s="32"/>
      <c r="Q78" s="32"/>
      <c r="R78" s="32"/>
    </row>
    <row r="79" spans="1:18">
      <c r="A79" s="10">
        <v>66</v>
      </c>
      <c r="B79" s="24">
        <v>1911066</v>
      </c>
      <c r="C79" s="23" t="s">
        <v>66</v>
      </c>
      <c r="D79" s="240">
        <v>80</v>
      </c>
      <c r="E79" s="240">
        <v>77</v>
      </c>
      <c r="F79" s="240">
        <v>85</v>
      </c>
      <c r="G79" s="240">
        <v>96</v>
      </c>
      <c r="H79" s="240">
        <v>89</v>
      </c>
      <c r="I79" s="33"/>
      <c r="J79" s="33"/>
      <c r="K79" s="33"/>
      <c r="L79" s="33"/>
      <c r="M79" s="33"/>
      <c r="N79" s="32"/>
      <c r="O79" s="32"/>
      <c r="P79" s="32"/>
      <c r="Q79" s="32"/>
      <c r="R79" s="32"/>
    </row>
    <row r="80" spans="1:18">
      <c r="A80" s="10">
        <v>67</v>
      </c>
      <c r="B80" s="24">
        <v>1911067</v>
      </c>
      <c r="C80" s="23" t="s">
        <v>125</v>
      </c>
      <c r="D80" s="240">
        <v>69</v>
      </c>
      <c r="E80" s="240">
        <v>87</v>
      </c>
      <c r="F80" s="240">
        <v>80</v>
      </c>
      <c r="G80" s="240">
        <v>93</v>
      </c>
      <c r="H80" s="240">
        <v>85</v>
      </c>
      <c r="I80" s="33"/>
      <c r="J80" s="33"/>
      <c r="K80" s="33"/>
      <c r="L80" s="33"/>
      <c r="M80" s="33"/>
      <c r="N80" s="32"/>
      <c r="O80" s="32"/>
      <c r="P80" s="32"/>
      <c r="Q80" s="32"/>
      <c r="R80" s="32"/>
    </row>
    <row r="81" spans="1:18">
      <c r="A81" s="10">
        <v>68</v>
      </c>
      <c r="B81" s="24">
        <v>1911068</v>
      </c>
      <c r="C81" s="23" t="s">
        <v>126</v>
      </c>
      <c r="D81" s="240">
        <v>79</v>
      </c>
      <c r="E81" s="240">
        <v>48</v>
      </c>
      <c r="F81" s="240">
        <v>51</v>
      </c>
      <c r="G81" s="240">
        <v>84</v>
      </c>
      <c r="H81" s="240">
        <v>85</v>
      </c>
      <c r="I81" s="33"/>
      <c r="J81" s="33"/>
      <c r="K81" s="33"/>
      <c r="L81" s="33"/>
      <c r="M81" s="33"/>
      <c r="N81" s="32"/>
      <c r="O81" s="32"/>
      <c r="P81" s="32"/>
      <c r="Q81" s="32"/>
      <c r="R81" s="32"/>
    </row>
    <row r="82" spans="1:18">
      <c r="A82" s="10">
        <v>69</v>
      </c>
      <c r="B82" s="24">
        <v>1911069</v>
      </c>
      <c r="C82" s="23" t="s">
        <v>67</v>
      </c>
      <c r="D82" s="240">
        <v>90</v>
      </c>
      <c r="E82" s="240">
        <v>61</v>
      </c>
      <c r="F82" s="240">
        <v>44</v>
      </c>
      <c r="G82" s="240">
        <v>72</v>
      </c>
      <c r="H82" s="240">
        <v>86</v>
      </c>
      <c r="I82" s="33"/>
      <c r="J82" s="33"/>
      <c r="K82" s="33"/>
      <c r="L82" s="33"/>
      <c r="M82" s="33"/>
      <c r="N82" s="32"/>
      <c r="O82" s="32"/>
      <c r="P82" s="32"/>
      <c r="Q82" s="32"/>
      <c r="R82" s="32"/>
    </row>
    <row r="83" spans="1:18">
      <c r="A83" s="10">
        <v>70</v>
      </c>
      <c r="B83" s="24">
        <v>1911070</v>
      </c>
      <c r="C83" s="23" t="s">
        <v>127</v>
      </c>
      <c r="D83" s="240">
        <v>61</v>
      </c>
      <c r="E83" s="240">
        <v>31</v>
      </c>
      <c r="F83" s="240">
        <v>50</v>
      </c>
      <c r="G83" s="240">
        <v>82</v>
      </c>
      <c r="H83" s="240">
        <v>82</v>
      </c>
      <c r="I83" s="33"/>
      <c r="J83" s="33"/>
      <c r="K83" s="33"/>
      <c r="L83" s="33"/>
      <c r="M83" s="33"/>
      <c r="N83" s="32"/>
      <c r="O83" s="32"/>
      <c r="P83" s="32"/>
      <c r="Q83" s="32"/>
      <c r="R83" s="32"/>
    </row>
    <row r="84" spans="1:18">
      <c r="A84" s="10">
        <v>71</v>
      </c>
      <c r="B84" s="24">
        <v>1911071</v>
      </c>
      <c r="C84" s="23" t="s">
        <v>128</v>
      </c>
      <c r="D84" s="240">
        <v>73</v>
      </c>
      <c r="E84" s="240">
        <v>76</v>
      </c>
      <c r="F84" s="240">
        <v>73</v>
      </c>
      <c r="G84" s="240">
        <v>92</v>
      </c>
      <c r="H84" s="240">
        <v>86</v>
      </c>
      <c r="I84" s="33"/>
      <c r="J84" s="33"/>
      <c r="K84" s="33"/>
      <c r="L84" s="33"/>
      <c r="M84" s="33"/>
      <c r="N84" s="32"/>
      <c r="O84" s="32"/>
      <c r="P84" s="32"/>
      <c r="Q84" s="32"/>
      <c r="R84" s="32"/>
    </row>
    <row r="85" spans="1:18">
      <c r="A85" s="10">
        <v>72</v>
      </c>
      <c r="B85" s="24">
        <v>1911072</v>
      </c>
      <c r="C85" s="23" t="s">
        <v>53</v>
      </c>
      <c r="D85" s="240">
        <v>62</v>
      </c>
      <c r="E85" s="240">
        <v>68</v>
      </c>
      <c r="F85" s="240">
        <v>80</v>
      </c>
      <c r="G85" s="240">
        <v>76</v>
      </c>
      <c r="H85" s="240">
        <v>74</v>
      </c>
      <c r="I85" s="33"/>
      <c r="J85" s="33"/>
      <c r="K85" s="33"/>
      <c r="L85" s="33"/>
      <c r="M85" s="33"/>
      <c r="N85" s="32"/>
      <c r="O85" s="32"/>
      <c r="P85" s="32"/>
      <c r="Q85" s="32"/>
      <c r="R85" s="32"/>
    </row>
    <row r="86" spans="1:18">
      <c r="A86" s="10">
        <v>73</v>
      </c>
      <c r="B86" s="24">
        <v>1911073</v>
      </c>
      <c r="C86" s="23" t="s">
        <v>54</v>
      </c>
      <c r="D86" s="240">
        <v>93</v>
      </c>
      <c r="E86" s="240">
        <v>95</v>
      </c>
      <c r="F86" s="240">
        <v>98</v>
      </c>
      <c r="G86" s="240">
        <v>97</v>
      </c>
      <c r="H86" s="240">
        <v>93</v>
      </c>
      <c r="I86" s="33"/>
      <c r="J86" s="33"/>
      <c r="K86" s="33"/>
      <c r="L86" s="33"/>
      <c r="M86" s="33"/>
      <c r="N86" s="32"/>
      <c r="O86" s="32"/>
      <c r="P86" s="32"/>
      <c r="Q86" s="32"/>
      <c r="R86" s="32"/>
    </row>
    <row r="87" spans="1:18">
      <c r="A87" s="10">
        <v>74</v>
      </c>
      <c r="B87" s="24">
        <v>1911074</v>
      </c>
      <c r="C87" s="23" t="s">
        <v>68</v>
      </c>
      <c r="D87" s="240">
        <v>76</v>
      </c>
      <c r="E87" s="240">
        <v>81</v>
      </c>
      <c r="F87" s="240">
        <v>88</v>
      </c>
      <c r="G87" s="240">
        <v>85</v>
      </c>
      <c r="H87" s="240">
        <v>76</v>
      </c>
      <c r="I87" s="33"/>
      <c r="J87" s="33"/>
      <c r="K87" s="33"/>
      <c r="L87" s="33"/>
      <c r="M87" s="33"/>
      <c r="N87" s="32"/>
      <c r="O87" s="32"/>
      <c r="P87" s="32"/>
      <c r="Q87" s="32"/>
      <c r="R87" s="32"/>
    </row>
    <row r="88" spans="1:18">
      <c r="A88" s="10">
        <v>75</v>
      </c>
      <c r="B88" s="24">
        <v>1911075</v>
      </c>
      <c r="C88" s="23" t="s">
        <v>55</v>
      </c>
      <c r="D88" s="240">
        <v>87</v>
      </c>
      <c r="E88" s="240">
        <v>68</v>
      </c>
      <c r="F88" s="240">
        <v>39</v>
      </c>
      <c r="G88" s="240">
        <v>83</v>
      </c>
      <c r="H88" s="240">
        <v>79</v>
      </c>
      <c r="I88" s="33"/>
      <c r="J88" s="33"/>
      <c r="K88" s="33"/>
      <c r="L88" s="33"/>
      <c r="M88" s="33"/>
      <c r="N88" s="32"/>
      <c r="O88" s="32"/>
      <c r="P88" s="32"/>
      <c r="Q88" s="32"/>
      <c r="R88" s="32"/>
    </row>
    <row r="89" spans="1:18">
      <c r="A89" s="10">
        <v>76</v>
      </c>
      <c r="B89" s="24">
        <v>1911076</v>
      </c>
      <c r="C89" s="23" t="s">
        <v>129</v>
      </c>
      <c r="D89" s="240">
        <v>75</v>
      </c>
      <c r="E89" s="240">
        <v>78</v>
      </c>
      <c r="F89" s="240">
        <v>77</v>
      </c>
      <c r="G89" s="240">
        <v>89</v>
      </c>
      <c r="H89" s="240">
        <v>81</v>
      </c>
      <c r="I89" s="33"/>
      <c r="J89" s="33"/>
      <c r="K89" s="33"/>
      <c r="L89" s="33"/>
      <c r="M89" s="33"/>
      <c r="N89" s="32"/>
      <c r="O89" s="32"/>
      <c r="P89" s="32"/>
      <c r="Q89" s="32"/>
      <c r="R89" s="32"/>
    </row>
    <row r="90" spans="1:18">
      <c r="A90" s="10">
        <v>77</v>
      </c>
      <c r="B90" s="24">
        <v>1911077</v>
      </c>
      <c r="C90" s="23" t="s">
        <v>56</v>
      </c>
      <c r="D90" s="240">
        <v>54</v>
      </c>
      <c r="E90" s="240">
        <v>62</v>
      </c>
      <c r="F90" s="240">
        <v>81</v>
      </c>
      <c r="G90" s="240">
        <v>88</v>
      </c>
      <c r="H90" s="240">
        <v>81</v>
      </c>
      <c r="I90" s="33"/>
      <c r="J90" s="33"/>
      <c r="K90" s="33"/>
      <c r="L90" s="33"/>
      <c r="M90" s="33"/>
      <c r="N90" s="32"/>
      <c r="O90" s="32"/>
      <c r="P90" s="32"/>
      <c r="Q90" s="32"/>
      <c r="R90" s="32"/>
    </row>
    <row r="91" spans="1:18">
      <c r="A91" s="10">
        <v>78</v>
      </c>
      <c r="B91" s="24">
        <v>1911078</v>
      </c>
      <c r="C91" s="23" t="s">
        <v>69</v>
      </c>
      <c r="D91" s="240">
        <v>78</v>
      </c>
      <c r="E91" s="240">
        <v>79</v>
      </c>
      <c r="F91" s="240">
        <v>75</v>
      </c>
      <c r="G91" s="240">
        <v>93</v>
      </c>
      <c r="H91" s="240">
        <v>95</v>
      </c>
      <c r="I91" s="33"/>
      <c r="J91" s="33"/>
      <c r="K91" s="33"/>
      <c r="L91" s="33"/>
      <c r="M91" s="33"/>
      <c r="N91" s="32"/>
      <c r="O91" s="32"/>
      <c r="P91" s="32"/>
      <c r="Q91" s="32"/>
      <c r="R91" s="32"/>
    </row>
    <row r="92" spans="1:18">
      <c r="A92" s="10">
        <v>79</v>
      </c>
      <c r="B92" s="24">
        <v>1911079</v>
      </c>
      <c r="C92" s="23" t="s">
        <v>130</v>
      </c>
      <c r="D92" s="240">
        <v>61</v>
      </c>
      <c r="E92" s="240">
        <v>62</v>
      </c>
      <c r="F92" s="240">
        <v>67</v>
      </c>
      <c r="G92" s="240">
        <v>50</v>
      </c>
      <c r="H92" s="240">
        <v>83</v>
      </c>
      <c r="I92" s="33"/>
      <c r="J92" s="33"/>
      <c r="K92" s="33"/>
      <c r="L92" s="33"/>
      <c r="M92" s="33"/>
      <c r="N92" s="32"/>
      <c r="O92" s="32"/>
      <c r="P92" s="32"/>
      <c r="Q92" s="32"/>
      <c r="R92" s="32"/>
    </row>
    <row r="93" spans="1:18">
      <c r="A93" s="10">
        <v>80</v>
      </c>
      <c r="B93" s="24">
        <v>1911080</v>
      </c>
      <c r="C93" s="23" t="s">
        <v>131</v>
      </c>
      <c r="D93" s="240">
        <v>41</v>
      </c>
      <c r="E93" s="240">
        <v>49</v>
      </c>
      <c r="F93" s="240">
        <v>51</v>
      </c>
      <c r="G93" s="240">
        <v>77</v>
      </c>
      <c r="H93" s="240">
        <v>86</v>
      </c>
      <c r="I93" s="33"/>
      <c r="J93" s="33"/>
      <c r="K93" s="33"/>
      <c r="L93" s="33"/>
      <c r="M93" s="33"/>
      <c r="N93" s="32"/>
      <c r="O93" s="32"/>
      <c r="P93" s="32"/>
      <c r="Q93" s="32"/>
      <c r="R93" s="32"/>
    </row>
    <row r="94" spans="1:18">
      <c r="A94" s="10">
        <v>81</v>
      </c>
      <c r="B94" s="24">
        <v>1911081</v>
      </c>
      <c r="C94" s="23" t="s">
        <v>70</v>
      </c>
      <c r="D94" s="240">
        <v>39</v>
      </c>
      <c r="E94" s="240">
        <v>35</v>
      </c>
      <c r="F94" s="240">
        <v>53</v>
      </c>
      <c r="G94" s="240">
        <v>82</v>
      </c>
      <c r="H94" s="240">
        <v>68</v>
      </c>
      <c r="I94" s="33"/>
      <c r="J94" s="33"/>
      <c r="K94" s="33"/>
      <c r="L94" s="33"/>
      <c r="M94" s="33"/>
      <c r="N94" s="32"/>
      <c r="O94" s="32"/>
      <c r="P94" s="32"/>
      <c r="Q94" s="32"/>
      <c r="R94" s="32"/>
    </row>
    <row r="95" spans="1:18">
      <c r="A95" s="10">
        <v>82</v>
      </c>
      <c r="B95" s="24">
        <v>1911082</v>
      </c>
      <c r="C95" s="23" t="s">
        <v>71</v>
      </c>
      <c r="D95" s="240">
        <v>60</v>
      </c>
      <c r="E95" s="240">
        <v>87</v>
      </c>
      <c r="F95" s="240">
        <v>85</v>
      </c>
      <c r="G95" s="240">
        <v>94</v>
      </c>
      <c r="H95" s="240">
        <v>82</v>
      </c>
      <c r="I95" s="33"/>
      <c r="J95" s="33"/>
      <c r="K95" s="33"/>
      <c r="L95" s="33"/>
      <c r="M95" s="33"/>
      <c r="N95" s="32"/>
      <c r="O95" s="32"/>
      <c r="P95" s="32"/>
      <c r="Q95" s="32"/>
      <c r="R95" s="32"/>
    </row>
    <row r="96" spans="1:18">
      <c r="A96" s="10">
        <v>83</v>
      </c>
      <c r="B96" s="24">
        <v>1911083</v>
      </c>
      <c r="C96" s="23" t="s">
        <v>132</v>
      </c>
      <c r="D96" s="240">
        <v>72</v>
      </c>
      <c r="E96" s="240">
        <v>88</v>
      </c>
      <c r="F96" s="240">
        <v>46</v>
      </c>
      <c r="G96" s="240">
        <v>81</v>
      </c>
      <c r="H96" s="240">
        <v>93</v>
      </c>
      <c r="I96" s="33"/>
      <c r="J96" s="33"/>
      <c r="K96" s="33"/>
      <c r="L96" s="33"/>
      <c r="M96" s="33"/>
      <c r="N96" s="32"/>
      <c r="O96" s="32"/>
      <c r="P96" s="32"/>
      <c r="Q96" s="32"/>
      <c r="R96" s="32"/>
    </row>
    <row r="97" spans="1:18">
      <c r="A97" s="10">
        <v>84</v>
      </c>
      <c r="B97" s="24">
        <v>1911084</v>
      </c>
      <c r="C97" s="23" t="s">
        <v>133</v>
      </c>
      <c r="D97" s="240">
        <v>89</v>
      </c>
      <c r="E97" s="240">
        <v>85</v>
      </c>
      <c r="F97" s="240">
        <v>70</v>
      </c>
      <c r="G97" s="240">
        <v>84</v>
      </c>
      <c r="H97" s="240">
        <v>85</v>
      </c>
      <c r="I97" s="33"/>
      <c r="J97" s="33"/>
      <c r="K97" s="33"/>
      <c r="L97" s="33"/>
      <c r="M97" s="33"/>
      <c r="N97" s="32"/>
      <c r="O97" s="32"/>
      <c r="P97" s="32"/>
      <c r="Q97" s="32"/>
      <c r="R97" s="32"/>
    </row>
    <row r="98" spans="1:18">
      <c r="A98" s="10">
        <v>85</v>
      </c>
      <c r="B98" s="24">
        <v>1911085</v>
      </c>
      <c r="C98" s="23" t="s">
        <v>134</v>
      </c>
      <c r="D98" s="240">
        <v>70</v>
      </c>
      <c r="E98" s="240">
        <v>65</v>
      </c>
      <c r="F98" s="240">
        <v>54</v>
      </c>
      <c r="G98" s="240">
        <v>86</v>
      </c>
      <c r="H98" s="240">
        <v>94</v>
      </c>
      <c r="I98" s="33"/>
      <c r="J98" s="33"/>
      <c r="K98" s="33"/>
      <c r="L98" s="33"/>
      <c r="M98" s="33"/>
      <c r="N98" s="32"/>
      <c r="O98" s="32"/>
      <c r="P98" s="32"/>
      <c r="Q98" s="32"/>
      <c r="R98" s="32"/>
    </row>
    <row r="99" spans="1:18">
      <c r="A99" s="10">
        <v>86</v>
      </c>
      <c r="B99" s="24">
        <v>1911086</v>
      </c>
      <c r="C99" s="23" t="s">
        <v>135</v>
      </c>
      <c r="D99" s="240">
        <v>79</v>
      </c>
      <c r="E99" s="240">
        <v>62</v>
      </c>
      <c r="F99" s="240">
        <v>47</v>
      </c>
      <c r="G99" s="240">
        <v>85</v>
      </c>
      <c r="H99" s="240">
        <v>87</v>
      </c>
      <c r="I99" s="33"/>
      <c r="J99" s="33"/>
      <c r="K99" s="33"/>
      <c r="L99" s="33"/>
      <c r="M99" s="33"/>
      <c r="N99" s="32"/>
      <c r="O99" s="32"/>
      <c r="P99" s="32"/>
      <c r="Q99" s="32"/>
      <c r="R99" s="32"/>
    </row>
    <row r="100" spans="1:18">
      <c r="A100" s="10">
        <v>87</v>
      </c>
      <c r="B100" s="24">
        <v>1911087</v>
      </c>
      <c r="C100" s="23" t="s">
        <v>136</v>
      </c>
      <c r="D100" s="240">
        <v>53</v>
      </c>
      <c r="E100" s="240">
        <v>80</v>
      </c>
      <c r="F100" s="240">
        <v>75</v>
      </c>
      <c r="G100" s="240">
        <v>93</v>
      </c>
      <c r="H100" s="240">
        <v>84</v>
      </c>
      <c r="I100" s="33"/>
      <c r="J100" s="33"/>
      <c r="K100" s="33"/>
      <c r="L100" s="33"/>
      <c r="M100" s="33"/>
      <c r="N100" s="32"/>
      <c r="O100" s="32"/>
      <c r="P100" s="32"/>
      <c r="Q100" s="32"/>
      <c r="R100" s="32"/>
    </row>
    <row r="101" spans="1:18">
      <c r="A101" s="10">
        <v>88</v>
      </c>
      <c r="B101" s="24">
        <v>1911088</v>
      </c>
      <c r="C101" s="23" t="s">
        <v>57</v>
      </c>
      <c r="D101" s="240">
        <v>87</v>
      </c>
      <c r="E101" s="240">
        <v>91</v>
      </c>
      <c r="F101" s="240">
        <v>91</v>
      </c>
      <c r="G101" s="240">
        <v>85</v>
      </c>
      <c r="H101" s="240">
        <v>80</v>
      </c>
      <c r="I101" s="33"/>
      <c r="J101" s="33"/>
      <c r="K101" s="33"/>
      <c r="L101" s="33"/>
      <c r="M101" s="33"/>
      <c r="N101" s="32"/>
      <c r="O101" s="32"/>
      <c r="P101" s="32"/>
      <c r="Q101" s="32"/>
      <c r="R101" s="32"/>
    </row>
    <row r="102" spans="1:18">
      <c r="A102" s="10">
        <v>89</v>
      </c>
      <c r="B102" s="24">
        <v>1911089</v>
      </c>
      <c r="C102" s="23" t="s">
        <v>137</v>
      </c>
      <c r="D102" s="240">
        <v>88</v>
      </c>
      <c r="E102" s="240">
        <v>84</v>
      </c>
      <c r="F102" s="240">
        <v>90</v>
      </c>
      <c r="G102" s="240">
        <v>95</v>
      </c>
      <c r="H102" s="240">
        <v>85</v>
      </c>
      <c r="I102" s="33"/>
      <c r="J102" s="33"/>
      <c r="K102" s="33"/>
      <c r="L102" s="33"/>
      <c r="M102" s="33"/>
      <c r="N102" s="32"/>
      <c r="O102" s="32"/>
      <c r="P102" s="32"/>
      <c r="Q102" s="32"/>
      <c r="R102" s="32"/>
    </row>
    <row r="103" spans="1:18">
      <c r="A103" s="10">
        <v>90</v>
      </c>
      <c r="B103" s="24">
        <v>1911090</v>
      </c>
      <c r="C103" s="23" t="s">
        <v>138</v>
      </c>
      <c r="D103" s="240">
        <v>88</v>
      </c>
      <c r="E103" s="240">
        <v>87</v>
      </c>
      <c r="F103" s="240">
        <v>88</v>
      </c>
      <c r="G103" s="240">
        <v>95</v>
      </c>
      <c r="H103" s="240">
        <v>85</v>
      </c>
      <c r="I103" s="33"/>
      <c r="J103" s="33"/>
      <c r="K103" s="33"/>
      <c r="L103" s="33"/>
      <c r="M103" s="33"/>
      <c r="N103" s="32"/>
      <c r="O103" s="32"/>
      <c r="P103" s="32"/>
      <c r="Q103" s="32"/>
      <c r="R103" s="32"/>
    </row>
    <row r="104" spans="1:18">
      <c r="A104" s="10">
        <v>91</v>
      </c>
      <c r="B104" s="24">
        <v>1911091</v>
      </c>
      <c r="C104" s="23" t="s">
        <v>139</v>
      </c>
      <c r="D104" s="240">
        <v>78</v>
      </c>
      <c r="E104" s="240">
        <v>62</v>
      </c>
      <c r="F104" s="240">
        <v>75</v>
      </c>
      <c r="G104" s="240">
        <v>90</v>
      </c>
      <c r="H104" s="240">
        <v>94</v>
      </c>
      <c r="I104" s="33"/>
      <c r="J104" s="33"/>
      <c r="K104" s="33"/>
      <c r="L104" s="33"/>
      <c r="M104" s="33"/>
      <c r="N104" s="32"/>
      <c r="O104" s="32"/>
      <c r="P104" s="32"/>
      <c r="Q104" s="32"/>
      <c r="R104" s="32"/>
    </row>
    <row r="105" spans="1:18">
      <c r="A105" s="10">
        <v>92</v>
      </c>
      <c r="B105" s="24">
        <v>1911092</v>
      </c>
      <c r="C105" s="23" t="s">
        <v>140</v>
      </c>
      <c r="D105" s="240">
        <v>89</v>
      </c>
      <c r="E105" s="240">
        <v>81</v>
      </c>
      <c r="F105" s="240">
        <v>65</v>
      </c>
      <c r="G105" s="240">
        <v>78</v>
      </c>
      <c r="H105" s="240">
        <v>91</v>
      </c>
      <c r="I105" s="33"/>
      <c r="J105" s="33"/>
      <c r="K105" s="33"/>
      <c r="L105" s="33"/>
      <c r="M105" s="33"/>
      <c r="N105" s="32"/>
      <c r="O105" s="32"/>
      <c r="P105" s="32"/>
      <c r="Q105" s="32"/>
      <c r="R105" s="32"/>
    </row>
    <row r="106" spans="1:18">
      <c r="A106" s="10">
        <v>93</v>
      </c>
      <c r="B106" s="24">
        <v>1911093</v>
      </c>
      <c r="C106" s="23" t="s">
        <v>141</v>
      </c>
      <c r="D106" s="240">
        <v>61</v>
      </c>
      <c r="E106" s="240">
        <v>82</v>
      </c>
      <c r="F106" s="240">
        <v>88</v>
      </c>
      <c r="G106" s="240">
        <v>74</v>
      </c>
      <c r="H106" s="240">
        <v>91</v>
      </c>
      <c r="I106" s="33"/>
      <c r="J106" s="33"/>
      <c r="K106" s="33"/>
      <c r="L106" s="33"/>
      <c r="M106" s="33"/>
      <c r="N106" s="32"/>
      <c r="O106" s="32"/>
      <c r="P106" s="32"/>
      <c r="Q106" s="32"/>
      <c r="R106" s="32"/>
    </row>
    <row r="107" spans="1:18">
      <c r="A107" s="10">
        <v>94</v>
      </c>
      <c r="B107" s="24">
        <v>1911094</v>
      </c>
      <c r="C107" s="23" t="s">
        <v>58</v>
      </c>
      <c r="D107" s="240">
        <v>87</v>
      </c>
      <c r="E107" s="240">
        <v>98</v>
      </c>
      <c r="F107" s="240">
        <v>94</v>
      </c>
      <c r="G107" s="240">
        <v>86</v>
      </c>
      <c r="H107" s="240">
        <v>88</v>
      </c>
      <c r="I107" s="33"/>
      <c r="J107" s="33"/>
      <c r="K107" s="33"/>
      <c r="L107" s="33"/>
      <c r="M107" s="33"/>
      <c r="N107" s="32"/>
      <c r="O107" s="32"/>
      <c r="P107" s="32"/>
      <c r="Q107" s="32"/>
      <c r="R107" s="32"/>
    </row>
    <row r="108" spans="1:18">
      <c r="A108" s="10">
        <v>95</v>
      </c>
      <c r="B108" s="24">
        <v>1911095</v>
      </c>
      <c r="C108" s="23" t="s">
        <v>142</v>
      </c>
      <c r="D108" s="240">
        <v>65</v>
      </c>
      <c r="E108" s="240">
        <v>66</v>
      </c>
      <c r="F108" s="240">
        <v>86</v>
      </c>
      <c r="G108" s="240">
        <v>77</v>
      </c>
      <c r="H108" s="240">
        <v>73</v>
      </c>
      <c r="I108" s="33"/>
      <c r="J108" s="33"/>
      <c r="K108" s="33"/>
      <c r="L108" s="33"/>
      <c r="M108" s="33"/>
      <c r="N108" s="32"/>
      <c r="O108" s="32"/>
      <c r="P108" s="32"/>
      <c r="Q108" s="32"/>
      <c r="R108" s="32"/>
    </row>
    <row r="109" spans="1:18">
      <c r="A109" s="10">
        <v>96</v>
      </c>
      <c r="B109" s="24">
        <v>1911096</v>
      </c>
      <c r="C109" s="23" t="s">
        <v>143</v>
      </c>
      <c r="D109" s="240">
        <v>83</v>
      </c>
      <c r="E109" s="240">
        <v>87</v>
      </c>
      <c r="F109" s="240">
        <v>86</v>
      </c>
      <c r="G109" s="240">
        <v>89</v>
      </c>
      <c r="H109" s="240">
        <v>84</v>
      </c>
      <c r="I109" s="33"/>
      <c r="J109" s="33"/>
      <c r="K109" s="33"/>
      <c r="L109" s="33"/>
      <c r="M109" s="33"/>
      <c r="N109" s="32"/>
      <c r="O109" s="32"/>
      <c r="P109" s="32"/>
      <c r="Q109" s="32"/>
      <c r="R109" s="32"/>
    </row>
    <row r="110" spans="1:18">
      <c r="A110" s="10">
        <v>97</v>
      </c>
      <c r="B110" s="24">
        <v>1911097</v>
      </c>
      <c r="C110" s="23" t="s">
        <v>144</v>
      </c>
      <c r="D110" s="240">
        <v>65</v>
      </c>
      <c r="E110" s="240">
        <v>58</v>
      </c>
      <c r="F110" s="240">
        <v>70</v>
      </c>
      <c r="G110" s="240">
        <v>90</v>
      </c>
      <c r="H110" s="240">
        <v>72</v>
      </c>
      <c r="I110" s="33"/>
      <c r="J110" s="33"/>
      <c r="K110" s="33"/>
      <c r="L110" s="33"/>
      <c r="M110" s="33"/>
      <c r="N110" s="32"/>
      <c r="O110" s="32"/>
      <c r="P110" s="32"/>
      <c r="Q110" s="32"/>
      <c r="R110" s="32"/>
    </row>
    <row r="111" spans="1:18">
      <c r="A111" s="10">
        <v>98</v>
      </c>
      <c r="B111" s="24">
        <v>1911098</v>
      </c>
      <c r="C111" s="23" t="s">
        <v>145</v>
      </c>
      <c r="D111" s="240">
        <v>87</v>
      </c>
      <c r="E111" s="240">
        <v>96</v>
      </c>
      <c r="F111" s="240">
        <v>91</v>
      </c>
      <c r="G111" s="240">
        <v>91</v>
      </c>
      <c r="H111" s="240">
        <v>84</v>
      </c>
      <c r="I111" s="33"/>
      <c r="J111" s="33"/>
      <c r="K111" s="33"/>
      <c r="L111" s="33"/>
      <c r="M111" s="33"/>
      <c r="N111" s="32"/>
      <c r="O111" s="32"/>
      <c r="P111" s="32"/>
      <c r="Q111" s="32"/>
      <c r="R111" s="32"/>
    </row>
    <row r="112" spans="1:18">
      <c r="A112" s="10">
        <v>99</v>
      </c>
      <c r="B112" s="24">
        <v>1911099</v>
      </c>
      <c r="C112" s="23" t="s">
        <v>146</v>
      </c>
      <c r="D112" s="240">
        <v>61</v>
      </c>
      <c r="E112" s="240">
        <v>77</v>
      </c>
      <c r="F112" s="240">
        <v>83</v>
      </c>
      <c r="G112" s="240">
        <v>47</v>
      </c>
      <c r="H112" s="240">
        <v>65</v>
      </c>
      <c r="I112" s="33"/>
      <c r="J112" s="33"/>
      <c r="K112" s="33"/>
      <c r="L112" s="33"/>
      <c r="M112" s="33"/>
      <c r="N112" s="32"/>
      <c r="O112" s="32"/>
      <c r="P112" s="32"/>
      <c r="Q112" s="32"/>
      <c r="R112" s="32"/>
    </row>
    <row r="113" spans="1:18">
      <c r="A113" s="10">
        <v>100</v>
      </c>
      <c r="B113" s="24">
        <v>1911100</v>
      </c>
      <c r="C113" s="23" t="s">
        <v>147</v>
      </c>
      <c r="D113" s="240">
        <v>74</v>
      </c>
      <c r="E113" s="240">
        <v>98</v>
      </c>
      <c r="F113" s="240">
        <v>90</v>
      </c>
      <c r="G113" s="240">
        <v>70</v>
      </c>
      <c r="H113" s="240">
        <v>88</v>
      </c>
      <c r="I113" s="33"/>
      <c r="J113" s="33"/>
      <c r="K113" s="33"/>
      <c r="L113" s="33"/>
      <c r="M113" s="33"/>
      <c r="N113" s="32"/>
      <c r="O113" s="32"/>
      <c r="P113" s="32"/>
      <c r="Q113" s="32"/>
      <c r="R113" s="32"/>
    </row>
    <row r="114" spans="1:18">
      <c r="A114" s="10">
        <v>101</v>
      </c>
      <c r="B114" s="24">
        <v>1911101</v>
      </c>
      <c r="C114" s="23" t="s">
        <v>148</v>
      </c>
      <c r="D114" s="240">
        <v>85</v>
      </c>
      <c r="E114" s="240">
        <v>83</v>
      </c>
      <c r="F114" s="240">
        <v>95</v>
      </c>
      <c r="G114" s="240">
        <v>84</v>
      </c>
      <c r="H114" s="240">
        <v>86</v>
      </c>
      <c r="I114" s="33"/>
      <c r="J114" s="33"/>
      <c r="K114" s="33"/>
      <c r="L114" s="33"/>
      <c r="M114" s="33"/>
      <c r="N114" s="32"/>
      <c r="O114" s="32"/>
      <c r="P114" s="32"/>
      <c r="Q114" s="32"/>
      <c r="R114" s="32"/>
    </row>
    <row r="115" spans="1:18">
      <c r="A115" s="10">
        <v>102</v>
      </c>
      <c r="B115" s="24">
        <v>1911102</v>
      </c>
      <c r="C115" s="23" t="s">
        <v>149</v>
      </c>
      <c r="D115" s="240">
        <v>69</v>
      </c>
      <c r="E115" s="240">
        <v>65</v>
      </c>
      <c r="F115" s="240">
        <v>75</v>
      </c>
      <c r="G115" s="240">
        <v>84</v>
      </c>
      <c r="H115" s="240">
        <v>76</v>
      </c>
      <c r="I115" s="33"/>
      <c r="J115" s="33"/>
      <c r="K115" s="33"/>
      <c r="L115" s="33"/>
      <c r="M115" s="33"/>
      <c r="N115" s="32"/>
      <c r="O115" s="32"/>
      <c r="P115" s="32"/>
      <c r="Q115" s="32"/>
      <c r="R115" s="32"/>
    </row>
    <row r="116" spans="1:18">
      <c r="A116" s="10">
        <v>103</v>
      </c>
      <c r="B116" s="24">
        <v>1911103</v>
      </c>
      <c r="C116" s="23" t="s">
        <v>72</v>
      </c>
      <c r="D116" s="240">
        <v>88</v>
      </c>
      <c r="E116" s="240">
        <v>87</v>
      </c>
      <c r="F116" s="240">
        <v>90</v>
      </c>
      <c r="G116" s="240">
        <v>89</v>
      </c>
      <c r="H116" s="240">
        <v>84</v>
      </c>
      <c r="I116" s="33"/>
      <c r="J116" s="33"/>
      <c r="K116" s="33"/>
      <c r="L116" s="33"/>
      <c r="M116" s="33"/>
      <c r="N116" s="32"/>
      <c r="O116" s="32"/>
      <c r="P116" s="32"/>
      <c r="Q116" s="32"/>
      <c r="R116" s="32"/>
    </row>
    <row r="117" spans="1:18">
      <c r="A117" s="10">
        <v>104</v>
      </c>
      <c r="B117" s="24">
        <v>1911104</v>
      </c>
      <c r="C117" s="23" t="s">
        <v>59</v>
      </c>
      <c r="D117" s="240">
        <v>87</v>
      </c>
      <c r="E117" s="240">
        <v>93</v>
      </c>
      <c r="F117" s="240">
        <v>92</v>
      </c>
      <c r="G117" s="240">
        <v>84</v>
      </c>
      <c r="H117" s="240">
        <v>80</v>
      </c>
      <c r="I117" s="33"/>
      <c r="J117" s="33"/>
      <c r="K117" s="33"/>
      <c r="L117" s="33"/>
      <c r="M117" s="33"/>
      <c r="N117" s="32"/>
      <c r="O117" s="32"/>
      <c r="P117" s="32"/>
      <c r="Q117" s="32"/>
      <c r="R117" s="32"/>
    </row>
    <row r="118" spans="1:18">
      <c r="A118" s="10">
        <v>105</v>
      </c>
      <c r="B118" s="24">
        <v>1911105</v>
      </c>
      <c r="C118" s="23" t="s">
        <v>60</v>
      </c>
      <c r="D118" s="240">
        <v>81</v>
      </c>
      <c r="E118" s="240">
        <v>82</v>
      </c>
      <c r="F118" s="240">
        <v>87</v>
      </c>
      <c r="G118" s="240">
        <v>89</v>
      </c>
      <c r="H118" s="240">
        <v>85</v>
      </c>
      <c r="I118" s="33"/>
      <c r="J118" s="33"/>
      <c r="K118" s="33"/>
      <c r="L118" s="33"/>
      <c r="M118" s="33"/>
      <c r="N118" s="32"/>
      <c r="O118" s="32"/>
      <c r="P118" s="32"/>
      <c r="Q118" s="32"/>
      <c r="R118" s="32"/>
    </row>
    <row r="119" spans="1:18">
      <c r="A119" s="10">
        <v>106</v>
      </c>
      <c r="B119" s="24">
        <v>1911106</v>
      </c>
      <c r="C119" s="23" t="s">
        <v>150</v>
      </c>
      <c r="D119" s="240">
        <v>87</v>
      </c>
      <c r="E119" s="240">
        <v>87</v>
      </c>
      <c r="F119" s="240">
        <v>92</v>
      </c>
      <c r="G119" s="240">
        <v>93</v>
      </c>
      <c r="H119" s="240">
        <v>85</v>
      </c>
      <c r="I119" s="33"/>
      <c r="J119" s="33"/>
      <c r="K119" s="33"/>
      <c r="L119" s="33"/>
      <c r="M119" s="33"/>
      <c r="N119" s="32"/>
      <c r="O119" s="32"/>
      <c r="P119" s="32"/>
      <c r="Q119" s="32"/>
      <c r="R119" s="32"/>
    </row>
    <row r="120" spans="1:18">
      <c r="A120" s="10">
        <v>107</v>
      </c>
      <c r="B120" s="24">
        <v>1911107</v>
      </c>
      <c r="C120" s="23" t="s">
        <v>151</v>
      </c>
      <c r="D120" s="240">
        <v>85</v>
      </c>
      <c r="E120" s="240">
        <v>75</v>
      </c>
      <c r="F120" s="240">
        <v>74</v>
      </c>
      <c r="G120" s="240">
        <v>85</v>
      </c>
      <c r="H120" s="240">
        <v>76</v>
      </c>
      <c r="I120" s="33"/>
      <c r="J120" s="33"/>
      <c r="K120" s="33"/>
      <c r="L120" s="33"/>
      <c r="M120" s="33"/>
      <c r="N120" s="32"/>
      <c r="O120" s="32"/>
      <c r="P120" s="32"/>
      <c r="Q120" s="32"/>
      <c r="R120" s="32"/>
    </row>
    <row r="121" spans="1:18">
      <c r="A121" s="10">
        <v>108</v>
      </c>
      <c r="B121" s="24">
        <v>1911108</v>
      </c>
      <c r="C121" s="23" t="s">
        <v>152</v>
      </c>
      <c r="D121" s="240">
        <v>85</v>
      </c>
      <c r="E121" s="240">
        <v>64</v>
      </c>
      <c r="F121" s="240">
        <v>91</v>
      </c>
      <c r="G121" s="240">
        <v>90</v>
      </c>
      <c r="H121" s="240">
        <v>73</v>
      </c>
      <c r="I121" s="33"/>
      <c r="J121" s="33"/>
      <c r="K121" s="33"/>
      <c r="L121" s="33"/>
      <c r="M121" s="33"/>
      <c r="N121" s="32"/>
      <c r="O121" s="32"/>
      <c r="P121" s="32"/>
      <c r="Q121" s="32"/>
      <c r="R121" s="32"/>
    </row>
    <row r="122" spans="1:18">
      <c r="A122" s="10">
        <v>109</v>
      </c>
      <c r="B122" s="24">
        <v>1911109</v>
      </c>
      <c r="C122" s="23" t="s">
        <v>153</v>
      </c>
      <c r="D122" s="240">
        <v>52</v>
      </c>
      <c r="E122" s="240">
        <v>54</v>
      </c>
      <c r="F122" s="240">
        <v>83</v>
      </c>
      <c r="G122" s="240">
        <v>87</v>
      </c>
      <c r="H122" s="240">
        <v>84</v>
      </c>
      <c r="I122" s="33"/>
      <c r="J122" s="33"/>
      <c r="K122" s="33"/>
      <c r="L122" s="33"/>
      <c r="M122" s="33"/>
      <c r="N122" s="32"/>
      <c r="O122" s="32"/>
      <c r="P122" s="32"/>
      <c r="Q122" s="32"/>
      <c r="R122" s="32"/>
    </row>
    <row r="123" spans="1:18">
      <c r="A123" s="10">
        <v>110</v>
      </c>
      <c r="B123" s="24">
        <v>1911110</v>
      </c>
      <c r="C123" s="23" t="s">
        <v>154</v>
      </c>
      <c r="D123" s="240">
        <v>81</v>
      </c>
      <c r="E123" s="240">
        <v>83</v>
      </c>
      <c r="F123" s="240">
        <v>85</v>
      </c>
      <c r="G123" s="240">
        <v>93</v>
      </c>
      <c r="H123" s="240">
        <v>84</v>
      </c>
      <c r="I123" s="33"/>
      <c r="J123" s="33"/>
      <c r="K123" s="33"/>
      <c r="L123" s="33"/>
      <c r="M123" s="33"/>
      <c r="N123" s="32"/>
      <c r="O123" s="32"/>
      <c r="P123" s="32"/>
      <c r="Q123" s="32"/>
      <c r="R123" s="32"/>
    </row>
    <row r="124" spans="1:18">
      <c r="A124" s="10">
        <v>111</v>
      </c>
      <c r="B124" s="24">
        <v>1911111</v>
      </c>
      <c r="C124" s="23" t="s">
        <v>73</v>
      </c>
      <c r="D124" s="240">
        <v>83</v>
      </c>
      <c r="E124" s="240">
        <v>83</v>
      </c>
      <c r="F124" s="240">
        <v>94</v>
      </c>
      <c r="G124" s="240">
        <v>91</v>
      </c>
      <c r="H124" s="240">
        <v>84</v>
      </c>
      <c r="I124" s="33"/>
      <c r="J124" s="33"/>
      <c r="K124" s="33"/>
      <c r="L124" s="33"/>
      <c r="M124" s="33"/>
      <c r="N124" s="32"/>
      <c r="O124" s="32"/>
      <c r="P124" s="32"/>
      <c r="Q124" s="32"/>
      <c r="R124" s="32"/>
    </row>
    <row r="125" spans="1:18">
      <c r="A125" s="10">
        <v>112</v>
      </c>
      <c r="B125" s="24">
        <v>1911112</v>
      </c>
      <c r="C125" s="23" t="s">
        <v>155</v>
      </c>
      <c r="D125" s="240">
        <v>85</v>
      </c>
      <c r="E125" s="240">
        <v>74</v>
      </c>
      <c r="F125" s="240">
        <v>80</v>
      </c>
      <c r="G125" s="240">
        <v>89</v>
      </c>
      <c r="H125" s="240">
        <v>81</v>
      </c>
      <c r="I125" s="33"/>
      <c r="J125" s="33"/>
      <c r="K125" s="33"/>
      <c r="L125" s="33"/>
      <c r="M125" s="33"/>
      <c r="N125" s="32"/>
      <c r="O125" s="32"/>
      <c r="P125" s="32"/>
      <c r="Q125" s="32"/>
      <c r="R125" s="32"/>
    </row>
    <row r="126" spans="1:18">
      <c r="A126" s="10">
        <v>113</v>
      </c>
      <c r="B126" s="24">
        <v>1911113</v>
      </c>
      <c r="C126" s="23" t="s">
        <v>156</v>
      </c>
      <c r="D126" s="240">
        <v>38</v>
      </c>
      <c r="E126" s="240">
        <v>59</v>
      </c>
      <c r="F126" s="240">
        <v>84</v>
      </c>
      <c r="G126" s="240">
        <v>85</v>
      </c>
      <c r="H126" s="240">
        <v>73</v>
      </c>
      <c r="I126" s="33"/>
      <c r="J126" s="33"/>
      <c r="K126" s="33"/>
      <c r="L126" s="33"/>
      <c r="M126" s="33"/>
      <c r="N126" s="32"/>
      <c r="O126" s="32"/>
      <c r="P126" s="32"/>
      <c r="Q126" s="32"/>
      <c r="R126" s="32"/>
    </row>
    <row r="127" spans="1:18">
      <c r="A127" s="10">
        <v>114</v>
      </c>
      <c r="B127" s="24">
        <v>1911114</v>
      </c>
      <c r="C127" s="23" t="s">
        <v>157</v>
      </c>
      <c r="D127" s="240">
        <v>85</v>
      </c>
      <c r="E127" s="240">
        <v>88</v>
      </c>
      <c r="F127" s="240">
        <v>93</v>
      </c>
      <c r="G127" s="240">
        <v>91</v>
      </c>
      <c r="H127" s="240">
        <v>78</v>
      </c>
      <c r="I127" s="33"/>
      <c r="J127" s="33"/>
      <c r="K127" s="33"/>
      <c r="L127" s="33"/>
      <c r="M127" s="33"/>
      <c r="N127" s="32"/>
      <c r="O127" s="32"/>
      <c r="P127" s="32"/>
      <c r="Q127" s="32"/>
      <c r="R127" s="32"/>
    </row>
    <row r="128" spans="1:18">
      <c r="A128" s="10">
        <v>115</v>
      </c>
      <c r="B128" s="24">
        <v>1911115</v>
      </c>
      <c r="C128" s="23" t="s">
        <v>74</v>
      </c>
      <c r="D128" s="240">
        <v>86</v>
      </c>
      <c r="E128" s="240">
        <v>82</v>
      </c>
      <c r="F128" s="240">
        <v>60</v>
      </c>
      <c r="G128" s="240">
        <v>87</v>
      </c>
      <c r="H128" s="240">
        <v>76</v>
      </c>
      <c r="I128" s="33"/>
      <c r="J128" s="33"/>
      <c r="K128" s="33"/>
      <c r="L128" s="33"/>
      <c r="M128" s="33"/>
      <c r="N128" s="32"/>
      <c r="O128" s="32"/>
      <c r="P128" s="32"/>
      <c r="Q128" s="32"/>
      <c r="R128" s="32"/>
    </row>
    <row r="129" spans="1:18">
      <c r="A129" s="10">
        <v>116</v>
      </c>
      <c r="B129" s="24">
        <v>1911116</v>
      </c>
      <c r="C129" s="23" t="s">
        <v>158</v>
      </c>
      <c r="D129" s="240">
        <v>48</v>
      </c>
      <c r="E129" s="240">
        <v>56</v>
      </c>
      <c r="F129" s="240">
        <v>94</v>
      </c>
      <c r="G129" s="240">
        <v>85</v>
      </c>
      <c r="H129" s="240">
        <v>56</v>
      </c>
      <c r="I129" s="33"/>
      <c r="J129" s="33"/>
      <c r="K129" s="33"/>
      <c r="L129" s="33"/>
      <c r="M129" s="33"/>
      <c r="N129" s="32"/>
      <c r="O129" s="32"/>
      <c r="P129" s="32"/>
      <c r="Q129" s="32"/>
      <c r="R129" s="32"/>
    </row>
    <row r="130" spans="1:18">
      <c r="A130" s="10">
        <v>117</v>
      </c>
      <c r="B130" s="24">
        <v>1911117</v>
      </c>
      <c r="C130" s="23" t="s">
        <v>159</v>
      </c>
      <c r="D130" s="240">
        <v>82</v>
      </c>
      <c r="E130" s="240">
        <v>68</v>
      </c>
      <c r="F130" s="240">
        <v>89</v>
      </c>
      <c r="G130" s="240">
        <v>78</v>
      </c>
      <c r="H130" s="240">
        <v>67</v>
      </c>
      <c r="I130" s="33"/>
      <c r="J130" s="33"/>
      <c r="K130" s="33"/>
      <c r="L130" s="33"/>
      <c r="M130" s="33"/>
      <c r="N130" s="32"/>
      <c r="O130" s="32"/>
      <c r="P130" s="32"/>
      <c r="Q130" s="32"/>
      <c r="R130" s="32"/>
    </row>
    <row r="131" spans="1:18">
      <c r="A131" s="10">
        <v>118</v>
      </c>
      <c r="B131" s="24">
        <v>1911118</v>
      </c>
      <c r="C131" s="25" t="s">
        <v>160</v>
      </c>
      <c r="D131" s="240">
        <v>86</v>
      </c>
      <c r="E131" s="240">
        <v>54</v>
      </c>
      <c r="F131" s="240">
        <v>83</v>
      </c>
      <c r="G131" s="240">
        <v>88</v>
      </c>
      <c r="H131" s="240">
        <v>69</v>
      </c>
      <c r="I131" s="33"/>
      <c r="J131" s="33"/>
      <c r="K131" s="33"/>
      <c r="L131" s="33"/>
      <c r="M131" s="33"/>
      <c r="N131" s="32"/>
      <c r="O131" s="32"/>
      <c r="P131" s="32"/>
      <c r="Q131" s="32"/>
      <c r="R131" s="32"/>
    </row>
    <row r="132" spans="1:18">
      <c r="A132" s="10">
        <v>119</v>
      </c>
      <c r="B132" s="24">
        <v>1911119</v>
      </c>
      <c r="C132" s="23" t="s">
        <v>161</v>
      </c>
      <c r="D132" s="240">
        <v>83</v>
      </c>
      <c r="E132" s="240">
        <v>80</v>
      </c>
      <c r="F132" s="240">
        <v>65</v>
      </c>
      <c r="G132" s="240">
        <v>76</v>
      </c>
      <c r="H132" s="240">
        <v>90</v>
      </c>
      <c r="I132" s="33"/>
      <c r="J132" s="33"/>
      <c r="K132" s="33"/>
      <c r="L132" s="33"/>
      <c r="M132" s="33"/>
      <c r="N132" s="32"/>
      <c r="O132" s="32"/>
      <c r="P132" s="32"/>
      <c r="Q132" s="32"/>
      <c r="R132" s="32"/>
    </row>
    <row r="133" spans="1:18">
      <c r="A133" s="10">
        <v>120</v>
      </c>
      <c r="B133" s="24">
        <v>1911120</v>
      </c>
      <c r="C133" s="27" t="s">
        <v>162</v>
      </c>
      <c r="D133" s="240">
        <v>50</v>
      </c>
      <c r="E133" s="240">
        <v>63</v>
      </c>
      <c r="F133" s="240">
        <v>73</v>
      </c>
      <c r="G133" s="240">
        <v>72</v>
      </c>
      <c r="H133" s="240">
        <v>91</v>
      </c>
      <c r="I133" s="80"/>
      <c r="J133" s="80"/>
      <c r="K133" s="80"/>
      <c r="L133" s="80"/>
      <c r="M133" s="80"/>
      <c r="N133" s="81"/>
      <c r="O133" s="81"/>
      <c r="P133" s="81"/>
      <c r="Q133" s="81"/>
      <c r="R133" s="81"/>
    </row>
    <row r="134" spans="1:18">
      <c r="A134" s="21"/>
      <c r="B134" s="28"/>
      <c r="C134" s="29"/>
      <c r="D134" s="30"/>
      <c r="E134" s="30"/>
      <c r="F134" s="30"/>
      <c r="G134" s="30"/>
      <c r="H134" s="30"/>
      <c r="I134" s="520"/>
      <c r="J134" s="520"/>
      <c r="K134" s="520"/>
      <c r="L134" s="520"/>
      <c r="M134" s="520"/>
      <c r="N134" s="82"/>
      <c r="O134" s="82"/>
      <c r="P134" s="82"/>
      <c r="Q134" s="82"/>
      <c r="R134" s="82"/>
    </row>
    <row r="135" spans="1:18">
      <c r="A135" s="21"/>
      <c r="B135" s="28"/>
      <c r="C135" s="3"/>
      <c r="D135" s="3" t="s">
        <v>5</v>
      </c>
      <c r="E135" s="3" t="s">
        <v>6</v>
      </c>
      <c r="F135" s="3" t="s">
        <v>7</v>
      </c>
      <c r="G135" s="3" t="s">
        <v>8</v>
      </c>
      <c r="H135" s="78" t="s">
        <v>9</v>
      </c>
      <c r="I135" s="521"/>
      <c r="J135" s="521"/>
      <c r="K135" s="521"/>
      <c r="L135" s="521"/>
      <c r="M135" s="521"/>
      <c r="N135" s="82"/>
      <c r="O135" s="30"/>
      <c r="P135" s="30"/>
      <c r="Q135" s="30"/>
      <c r="R135" s="30"/>
    </row>
    <row r="136" spans="1:18">
      <c r="A136" s="21"/>
      <c r="B136" s="28"/>
      <c r="C136" s="3" t="s">
        <v>4</v>
      </c>
      <c r="D136" s="136">
        <v>60</v>
      </c>
      <c r="E136" s="136">
        <v>60</v>
      </c>
      <c r="F136" s="136">
        <v>60</v>
      </c>
      <c r="G136" s="136">
        <v>60</v>
      </c>
      <c r="H136" s="136">
        <v>60</v>
      </c>
      <c r="I136" s="523"/>
      <c r="J136" s="523"/>
      <c r="K136" s="523"/>
      <c r="L136" s="523"/>
      <c r="M136" s="523"/>
      <c r="N136" s="83"/>
      <c r="O136" s="84"/>
      <c r="P136" s="84"/>
      <c r="Q136" s="84"/>
      <c r="R136" s="84"/>
    </row>
    <row r="137" spans="1:18" ht="15" customHeight="1">
      <c r="A137" s="21"/>
      <c r="B137" s="28"/>
      <c r="C137" s="3" t="s">
        <v>28</v>
      </c>
      <c r="D137" s="136">
        <v>80</v>
      </c>
      <c r="E137" s="136">
        <v>80</v>
      </c>
      <c r="F137" s="136">
        <v>80</v>
      </c>
      <c r="G137" s="136">
        <v>80</v>
      </c>
      <c r="H137" s="136">
        <v>80</v>
      </c>
      <c r="I137" s="522"/>
      <c r="J137" s="522"/>
      <c r="K137" s="522"/>
      <c r="L137" s="522"/>
      <c r="M137" s="522"/>
      <c r="N137" s="85"/>
      <c r="O137" s="85"/>
      <c r="P137" s="85"/>
      <c r="Q137" s="85"/>
      <c r="R137" s="85"/>
    </row>
    <row r="138" spans="1:18">
      <c r="A138" s="21"/>
      <c r="B138" s="28"/>
      <c r="C138" s="3" t="s">
        <v>187</v>
      </c>
      <c r="D138" s="137">
        <f>COUNTIF(D14:D133,"&gt;="&amp;D136)</f>
        <v>107</v>
      </c>
      <c r="E138" s="137">
        <f t="shared" ref="E138:H138" si="0">COUNTIF(E14:E133,"&gt;="&amp;E136)</f>
        <v>97</v>
      </c>
      <c r="F138" s="137">
        <f t="shared" si="0"/>
        <v>101</v>
      </c>
      <c r="G138" s="137">
        <f t="shared" si="0"/>
        <v>118</v>
      </c>
      <c r="H138" s="137">
        <f t="shared" si="0"/>
        <v>116</v>
      </c>
      <c r="I138" s="521"/>
      <c r="J138" s="521"/>
      <c r="K138" s="521"/>
      <c r="L138" s="521"/>
      <c r="M138" s="521"/>
      <c r="N138" s="83"/>
      <c r="O138" s="83"/>
      <c r="P138" s="83"/>
      <c r="Q138" s="83"/>
      <c r="R138" s="83"/>
    </row>
    <row r="139" spans="1:18">
      <c r="C139" s="3" t="s">
        <v>29</v>
      </c>
      <c r="D139" s="137">
        <f>D138/120*100</f>
        <v>89.166666666666671</v>
      </c>
      <c r="E139" s="137">
        <f t="shared" ref="E139:H139" si="1">E138/120*100</f>
        <v>80.833333333333329</v>
      </c>
      <c r="F139" s="137">
        <f t="shared" si="1"/>
        <v>84.166666666666671</v>
      </c>
      <c r="G139" s="137">
        <f t="shared" si="1"/>
        <v>98.333333333333329</v>
      </c>
      <c r="H139" s="137">
        <f t="shared" si="1"/>
        <v>96.666666666666671</v>
      </c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6" spans="3:19" ht="15" thickBot="1">
      <c r="C146" s="3" t="s">
        <v>26</v>
      </c>
      <c r="D146" s="3" t="s">
        <v>12</v>
      </c>
      <c r="E146" s="3" t="s">
        <v>13</v>
      </c>
      <c r="F146" s="3" t="s">
        <v>14</v>
      </c>
      <c r="G146" s="3" t="s">
        <v>15</v>
      </c>
      <c r="H146" s="3" t="s">
        <v>16</v>
      </c>
      <c r="I146" s="3" t="s">
        <v>17</v>
      </c>
      <c r="J146" s="3" t="s">
        <v>18</v>
      </c>
      <c r="K146" s="3" t="s">
        <v>19</v>
      </c>
      <c r="L146" s="3" t="s">
        <v>20</v>
      </c>
      <c r="M146" s="3" t="s">
        <v>21</v>
      </c>
      <c r="N146" s="3" t="s">
        <v>22</v>
      </c>
      <c r="O146" s="3" t="s">
        <v>23</v>
      </c>
      <c r="P146" s="3" t="s">
        <v>24</v>
      </c>
      <c r="Q146" s="3" t="s">
        <v>25</v>
      </c>
      <c r="R146" s="3"/>
      <c r="S146" s="3" t="s">
        <v>33</v>
      </c>
    </row>
    <row r="147" spans="3:19" ht="15" thickBot="1">
      <c r="C147" s="3" t="s">
        <v>5</v>
      </c>
      <c r="D147" s="11"/>
      <c r="E147" s="12"/>
      <c r="F147" s="12"/>
      <c r="G147" s="12"/>
      <c r="H147" s="12"/>
      <c r="I147" s="12"/>
      <c r="J147" s="12"/>
      <c r="K147" s="12"/>
      <c r="L147" s="2"/>
      <c r="M147" s="2"/>
      <c r="N147" s="12"/>
      <c r="O147" s="12"/>
      <c r="P147" s="12"/>
      <c r="Q147" s="12"/>
      <c r="R147" s="2"/>
      <c r="S147" s="9" t="e">
        <f>#REF!</f>
        <v>#REF!</v>
      </c>
    </row>
    <row r="148" spans="3:19" ht="15" thickBot="1">
      <c r="C148" s="3" t="s">
        <v>6</v>
      </c>
      <c r="D148" s="11"/>
      <c r="E148" s="14"/>
      <c r="F148" s="14"/>
      <c r="G148" s="14"/>
      <c r="H148" s="14"/>
      <c r="I148" s="14"/>
      <c r="J148" s="14"/>
      <c r="K148" s="14"/>
      <c r="L148" s="2"/>
      <c r="M148" s="2"/>
      <c r="N148" s="14"/>
      <c r="O148" s="14"/>
      <c r="P148" s="12"/>
      <c r="Q148" s="14"/>
      <c r="R148" s="2"/>
      <c r="S148" s="9" t="e">
        <f>#REF!</f>
        <v>#REF!</v>
      </c>
    </row>
    <row r="149" spans="3:19" ht="15" thickBot="1">
      <c r="C149" s="3" t="s">
        <v>7</v>
      </c>
      <c r="D149" s="11"/>
      <c r="E149" s="14"/>
      <c r="F149" s="14"/>
      <c r="G149" s="14"/>
      <c r="H149" s="14"/>
      <c r="I149" s="14"/>
      <c r="J149" s="14"/>
      <c r="K149" s="14"/>
      <c r="L149" s="2"/>
      <c r="M149" s="2"/>
      <c r="N149" s="14"/>
      <c r="O149" s="14"/>
      <c r="P149" s="12"/>
      <c r="Q149" s="14"/>
      <c r="R149" s="2"/>
      <c r="S149" s="9" t="e">
        <f>#REF!</f>
        <v>#REF!</v>
      </c>
    </row>
    <row r="150" spans="3:19" ht="15" thickBot="1">
      <c r="C150" s="3" t="s">
        <v>8</v>
      </c>
      <c r="D150" s="11"/>
      <c r="E150" s="14"/>
      <c r="F150" s="14"/>
      <c r="G150" s="14"/>
      <c r="H150" s="14"/>
      <c r="I150" s="14"/>
      <c r="J150" s="14"/>
      <c r="K150" s="14"/>
      <c r="L150" s="2"/>
      <c r="M150" s="2"/>
      <c r="N150" s="14"/>
      <c r="O150" s="14"/>
      <c r="P150" s="12"/>
      <c r="Q150" s="14"/>
      <c r="R150" s="2"/>
      <c r="S150" s="9" t="e">
        <f>#REF!</f>
        <v>#REF!</v>
      </c>
    </row>
    <row r="151" spans="3:19" ht="15" thickBot="1">
      <c r="C151" s="3" t="s">
        <v>9</v>
      </c>
      <c r="D151" s="11"/>
      <c r="E151" s="14"/>
      <c r="F151" s="14"/>
      <c r="G151" s="14"/>
      <c r="H151" s="14"/>
      <c r="I151" s="14"/>
      <c r="J151" s="14"/>
      <c r="K151" s="14"/>
      <c r="L151" s="2"/>
      <c r="M151" s="2"/>
      <c r="N151" s="14"/>
      <c r="O151" s="14"/>
      <c r="P151" s="12"/>
      <c r="Q151" s="14"/>
      <c r="R151" s="2"/>
      <c r="S151" s="9" t="e">
        <f>#REF!</f>
        <v>#REF!</v>
      </c>
    </row>
    <row r="152" spans="3:19">
      <c r="C152" s="3" t="s">
        <v>30</v>
      </c>
      <c r="D152" s="1">
        <f t="shared" ref="D152:Q152" si="2">COUNTIF(D147:D151,"=3")</f>
        <v>0</v>
      </c>
      <c r="E152" s="1">
        <f t="shared" si="2"/>
        <v>0</v>
      </c>
      <c r="F152" s="1">
        <f t="shared" si="2"/>
        <v>0</v>
      </c>
      <c r="G152" s="1">
        <f t="shared" si="2"/>
        <v>0</v>
      </c>
      <c r="H152" s="1">
        <f t="shared" si="2"/>
        <v>0</v>
      </c>
      <c r="I152" s="1">
        <f t="shared" si="2"/>
        <v>0</v>
      </c>
      <c r="J152" s="1">
        <f t="shared" si="2"/>
        <v>0</v>
      </c>
      <c r="K152" s="1">
        <f t="shared" si="2"/>
        <v>0</v>
      </c>
      <c r="L152" s="1">
        <f t="shared" si="2"/>
        <v>0</v>
      </c>
      <c r="M152" s="1">
        <f t="shared" si="2"/>
        <v>0</v>
      </c>
      <c r="N152" s="1">
        <f t="shared" si="2"/>
        <v>0</v>
      </c>
      <c r="O152" s="1">
        <f t="shared" si="2"/>
        <v>0</v>
      </c>
      <c r="P152" s="1">
        <f t="shared" si="2"/>
        <v>0</v>
      </c>
      <c r="Q152" s="1">
        <f t="shared" si="2"/>
        <v>0</v>
      </c>
      <c r="R152" s="1">
        <f>COUNTIF(R147:R151,"=3")</f>
        <v>0</v>
      </c>
    </row>
    <row r="153" spans="3:19">
      <c r="C153" s="3" t="s">
        <v>31</v>
      </c>
      <c r="D153" s="1">
        <f t="shared" ref="D153:Q153" si="3">COUNTIF(D147:D151,"=2")</f>
        <v>0</v>
      </c>
      <c r="E153" s="1">
        <f t="shared" si="3"/>
        <v>0</v>
      </c>
      <c r="F153" s="1">
        <f t="shared" si="3"/>
        <v>0</v>
      </c>
      <c r="G153" s="1">
        <f t="shared" si="3"/>
        <v>0</v>
      </c>
      <c r="H153" s="1">
        <f t="shared" si="3"/>
        <v>0</v>
      </c>
      <c r="I153" s="1">
        <f t="shared" si="3"/>
        <v>0</v>
      </c>
      <c r="J153" s="1">
        <f t="shared" si="3"/>
        <v>0</v>
      </c>
      <c r="K153" s="1">
        <f t="shared" si="3"/>
        <v>0</v>
      </c>
      <c r="L153" s="1">
        <f t="shared" si="3"/>
        <v>0</v>
      </c>
      <c r="M153" s="1">
        <f t="shared" si="3"/>
        <v>0</v>
      </c>
      <c r="N153" s="1">
        <f t="shared" si="3"/>
        <v>0</v>
      </c>
      <c r="O153" s="1">
        <f t="shared" si="3"/>
        <v>0</v>
      </c>
      <c r="P153" s="1">
        <f t="shared" si="3"/>
        <v>0</v>
      </c>
      <c r="Q153" s="1">
        <f t="shared" si="3"/>
        <v>0</v>
      </c>
      <c r="R153" s="1">
        <f>COUNTIF(R147:R151,"=2")</f>
        <v>0</v>
      </c>
    </row>
    <row r="154" spans="3:19">
      <c r="C154" s="3" t="s">
        <v>32</v>
      </c>
      <c r="D154" s="1">
        <f t="shared" ref="D154:Q154" si="4">COUNTIF(D147:D151,"=1")</f>
        <v>0</v>
      </c>
      <c r="E154" s="1">
        <f t="shared" si="4"/>
        <v>0</v>
      </c>
      <c r="F154" s="1">
        <f t="shared" si="4"/>
        <v>0</v>
      </c>
      <c r="G154" s="1">
        <f t="shared" si="4"/>
        <v>0</v>
      </c>
      <c r="H154" s="1">
        <f t="shared" si="4"/>
        <v>0</v>
      </c>
      <c r="I154" s="1">
        <f t="shared" si="4"/>
        <v>0</v>
      </c>
      <c r="J154" s="1">
        <f t="shared" si="4"/>
        <v>0</v>
      </c>
      <c r="K154" s="1">
        <f t="shared" si="4"/>
        <v>0</v>
      </c>
      <c r="L154" s="1">
        <f t="shared" si="4"/>
        <v>0</v>
      </c>
      <c r="M154" s="1">
        <f t="shared" si="4"/>
        <v>0</v>
      </c>
      <c r="N154" s="1">
        <f t="shared" si="4"/>
        <v>0</v>
      </c>
      <c r="O154" s="1">
        <f t="shared" si="4"/>
        <v>0</v>
      </c>
      <c r="P154" s="1">
        <f t="shared" si="4"/>
        <v>0</v>
      </c>
      <c r="Q154" s="1">
        <f t="shared" si="4"/>
        <v>0</v>
      </c>
      <c r="R154" s="1">
        <f>COUNTIF(R147:R151,"=1")</f>
        <v>0</v>
      </c>
    </row>
    <row r="155" spans="3:19">
      <c r="C155" s="3" t="s">
        <v>34</v>
      </c>
      <c r="D155" s="6">
        <f t="shared" ref="D155:Q155" si="5">3/3*IF(D152=0,0,(ROUND(AVERAGEIF(D147:D151,"=3",$S$147:$S$151),2)))</f>
        <v>0</v>
      </c>
      <c r="E155" s="6">
        <f t="shared" si="5"/>
        <v>0</v>
      </c>
      <c r="F155" s="6">
        <f t="shared" si="5"/>
        <v>0</v>
      </c>
      <c r="G155" s="6">
        <f t="shared" si="5"/>
        <v>0</v>
      </c>
      <c r="H155" s="6">
        <f t="shared" si="5"/>
        <v>0</v>
      </c>
      <c r="I155" s="6">
        <f t="shared" si="5"/>
        <v>0</v>
      </c>
      <c r="J155" s="6">
        <f t="shared" si="5"/>
        <v>0</v>
      </c>
      <c r="K155" s="6">
        <f t="shared" si="5"/>
        <v>0</v>
      </c>
      <c r="L155" s="6">
        <f t="shared" si="5"/>
        <v>0</v>
      </c>
      <c r="M155" s="6">
        <f t="shared" si="5"/>
        <v>0</v>
      </c>
      <c r="N155" s="6">
        <f t="shared" si="5"/>
        <v>0</v>
      </c>
      <c r="O155" s="6">
        <f t="shared" si="5"/>
        <v>0</v>
      </c>
      <c r="P155" s="6">
        <f t="shared" si="5"/>
        <v>0</v>
      </c>
      <c r="Q155" s="6">
        <f t="shared" si="5"/>
        <v>0</v>
      </c>
      <c r="R155" s="6">
        <f>3/3*IF(R152=0,0,(ROUND(AVERAGEIF(R147:R151,"=3",$S$147:$S$151),2)))</f>
        <v>0</v>
      </c>
    </row>
    <row r="156" spans="3:19">
      <c r="C156" s="3" t="s">
        <v>35</v>
      </c>
      <c r="D156" s="6">
        <f t="shared" ref="D156:Q156" si="6">2/3*IF(D153=0,0,(ROUND(AVERAGEIF(D147:D151,"=2",$S$147:$S$151),2)))</f>
        <v>0</v>
      </c>
      <c r="E156" s="6">
        <f t="shared" si="6"/>
        <v>0</v>
      </c>
      <c r="F156" s="6">
        <f t="shared" si="6"/>
        <v>0</v>
      </c>
      <c r="G156" s="6">
        <f t="shared" si="6"/>
        <v>0</v>
      </c>
      <c r="H156" s="6">
        <f t="shared" si="6"/>
        <v>0</v>
      </c>
      <c r="I156" s="6">
        <f t="shared" si="6"/>
        <v>0</v>
      </c>
      <c r="J156" s="6">
        <f t="shared" si="6"/>
        <v>0</v>
      </c>
      <c r="K156" s="6">
        <f t="shared" si="6"/>
        <v>0</v>
      </c>
      <c r="L156" s="6">
        <f t="shared" si="6"/>
        <v>0</v>
      </c>
      <c r="M156" s="6">
        <f t="shared" si="6"/>
        <v>0</v>
      </c>
      <c r="N156" s="6">
        <f t="shared" si="6"/>
        <v>0</v>
      </c>
      <c r="O156" s="6">
        <f t="shared" si="6"/>
        <v>0</v>
      </c>
      <c r="P156" s="6">
        <f t="shared" si="6"/>
        <v>0</v>
      </c>
      <c r="Q156" s="6">
        <f t="shared" si="6"/>
        <v>0</v>
      </c>
      <c r="R156" s="6">
        <f>2/3*IF(R153=0,0,(ROUND(AVERAGEIF(R147:R151,"=2",$S$147:$S$151),2)))</f>
        <v>0</v>
      </c>
    </row>
    <row r="157" spans="3:19">
      <c r="C157" s="3" t="s">
        <v>36</v>
      </c>
      <c r="D157" s="6">
        <f>1/3*IF(D154=0,0,(ROUND(AVERAGEIF(D147:D151,"=1",$S$147:$S$151),2)))</f>
        <v>0</v>
      </c>
      <c r="E157" s="6">
        <f t="shared" ref="E157:Q157" si="7">1/3*IF(E154=0,0,(ROUND(AVERAGEIF(E147:E151,"=1",$S$147:$S$151),2)))</f>
        <v>0</v>
      </c>
      <c r="F157" s="6">
        <f t="shared" si="7"/>
        <v>0</v>
      </c>
      <c r="G157" s="6">
        <f t="shared" si="7"/>
        <v>0</v>
      </c>
      <c r="H157" s="6">
        <f t="shared" si="7"/>
        <v>0</v>
      </c>
      <c r="I157" s="6">
        <f t="shared" si="7"/>
        <v>0</v>
      </c>
      <c r="J157" s="6">
        <f t="shared" si="7"/>
        <v>0</v>
      </c>
      <c r="K157" s="6">
        <f t="shared" si="7"/>
        <v>0</v>
      </c>
      <c r="L157" s="6">
        <f t="shared" si="7"/>
        <v>0</v>
      </c>
      <c r="M157" s="6">
        <f t="shared" si="7"/>
        <v>0</v>
      </c>
      <c r="N157" s="6">
        <f t="shared" si="7"/>
        <v>0</v>
      </c>
      <c r="O157" s="6">
        <f t="shared" si="7"/>
        <v>0</v>
      </c>
      <c r="P157" s="6">
        <f t="shared" si="7"/>
        <v>0</v>
      </c>
      <c r="Q157" s="6">
        <f t="shared" si="7"/>
        <v>0</v>
      </c>
      <c r="R157" s="6">
        <f>1/3*IF(R154=0,0,(ROUND(AVERAGEIF(R147:R151,"=1",$S$147:$S$151),2)))</f>
        <v>0</v>
      </c>
    </row>
    <row r="160" spans="3:19" ht="17.5">
      <c r="C160" s="7" t="s">
        <v>37</v>
      </c>
      <c r="D160" s="8">
        <f t="shared" ref="D160:R160" si="8">SUM(D155:D157)</f>
        <v>0</v>
      </c>
      <c r="E160" s="8">
        <f t="shared" si="8"/>
        <v>0</v>
      </c>
      <c r="F160" s="8">
        <f t="shared" si="8"/>
        <v>0</v>
      </c>
      <c r="G160" s="8">
        <f t="shared" si="8"/>
        <v>0</v>
      </c>
      <c r="H160" s="8">
        <f t="shared" si="8"/>
        <v>0</v>
      </c>
      <c r="I160" s="8">
        <f t="shared" si="8"/>
        <v>0</v>
      </c>
      <c r="J160" s="8">
        <f t="shared" si="8"/>
        <v>0</v>
      </c>
      <c r="K160" s="8">
        <f t="shared" si="8"/>
        <v>0</v>
      </c>
      <c r="L160" s="8">
        <f t="shared" si="8"/>
        <v>0</v>
      </c>
      <c r="M160" s="8">
        <f t="shared" si="8"/>
        <v>0</v>
      </c>
      <c r="N160" s="8">
        <f t="shared" si="8"/>
        <v>0</v>
      </c>
      <c r="O160" s="8">
        <f t="shared" si="8"/>
        <v>0</v>
      </c>
      <c r="P160" s="8">
        <f t="shared" si="8"/>
        <v>0</v>
      </c>
      <c r="Q160" s="8">
        <f t="shared" si="8"/>
        <v>0</v>
      </c>
      <c r="R160" s="8">
        <f t="shared" si="8"/>
        <v>0</v>
      </c>
    </row>
    <row r="162" spans="2:18">
      <c r="B162" s="491" t="s">
        <v>179</v>
      </c>
      <c r="C162" s="491"/>
      <c r="D162" s="491"/>
      <c r="E162" s="491"/>
      <c r="F162" s="491"/>
      <c r="G162" s="491"/>
      <c r="H162" s="491"/>
      <c r="I162" s="98"/>
      <c r="J162" s="98"/>
      <c r="K162" s="98"/>
      <c r="L162" s="98"/>
      <c r="M162" s="98"/>
      <c r="N162" s="98"/>
      <c r="O162" s="98"/>
    </row>
    <row r="164" spans="2:18" ht="15.5" thickBot="1">
      <c r="D164" s="99" t="s">
        <v>26</v>
      </c>
      <c r="E164" s="99" t="s">
        <v>12</v>
      </c>
      <c r="F164" s="99" t="s">
        <v>13</v>
      </c>
      <c r="G164" s="99" t="s">
        <v>14</v>
      </c>
      <c r="H164" s="100" t="s">
        <v>15</v>
      </c>
      <c r="I164" s="99" t="s">
        <v>16</v>
      </c>
      <c r="J164" s="101" t="s">
        <v>17</v>
      </c>
      <c r="K164" s="99" t="s">
        <v>18</v>
      </c>
      <c r="L164" s="99" t="s">
        <v>19</v>
      </c>
      <c r="M164" s="99" t="s">
        <v>20</v>
      </c>
      <c r="N164" s="99" t="s">
        <v>21</v>
      </c>
      <c r="O164" s="99" t="s">
        <v>22</v>
      </c>
      <c r="P164" s="99" t="s">
        <v>23</v>
      </c>
      <c r="Q164" s="92" t="s">
        <v>24</v>
      </c>
      <c r="R164" s="92" t="s">
        <v>25</v>
      </c>
    </row>
    <row r="165" spans="2:18" ht="15.5" thickBot="1">
      <c r="D165" s="99" t="s">
        <v>5</v>
      </c>
      <c r="E165" s="11">
        <v>2</v>
      </c>
      <c r="F165" s="12"/>
      <c r="G165" s="12"/>
      <c r="H165" s="12"/>
      <c r="I165" s="12"/>
      <c r="J165" s="12"/>
      <c r="K165" s="12"/>
      <c r="L165" s="12"/>
      <c r="M165" s="126">
        <v>2</v>
      </c>
      <c r="N165" s="126">
        <v>2</v>
      </c>
      <c r="O165" s="12"/>
      <c r="P165" s="12"/>
      <c r="Q165" s="12">
        <v>2</v>
      </c>
      <c r="R165" s="12"/>
    </row>
    <row r="166" spans="2:18" ht="15.5" thickBot="1">
      <c r="D166" s="99" t="s">
        <v>6</v>
      </c>
      <c r="E166" s="11">
        <v>2</v>
      </c>
      <c r="F166" s="14"/>
      <c r="G166" s="14"/>
      <c r="H166" s="14"/>
      <c r="I166" s="14"/>
      <c r="J166" s="14"/>
      <c r="K166" s="14"/>
      <c r="L166" s="14"/>
      <c r="M166" s="126">
        <v>2</v>
      </c>
      <c r="N166" s="126">
        <v>2</v>
      </c>
      <c r="O166" s="14"/>
      <c r="P166" s="14"/>
      <c r="Q166" s="12">
        <v>2</v>
      </c>
      <c r="R166" s="14"/>
    </row>
    <row r="167" spans="2:18" ht="15.5" thickBot="1">
      <c r="D167" s="99" t="s">
        <v>7</v>
      </c>
      <c r="E167" s="11">
        <v>2</v>
      </c>
      <c r="F167" s="14"/>
      <c r="G167" s="14"/>
      <c r="H167" s="14"/>
      <c r="I167" s="14"/>
      <c r="J167" s="14"/>
      <c r="K167" s="14"/>
      <c r="L167" s="14"/>
      <c r="M167" s="126">
        <v>2</v>
      </c>
      <c r="N167" s="126">
        <v>2</v>
      </c>
      <c r="O167" s="14"/>
      <c r="P167" s="14"/>
      <c r="Q167" s="12">
        <v>2</v>
      </c>
      <c r="R167" s="14"/>
    </row>
    <row r="168" spans="2:18" ht="15.5" thickBot="1">
      <c r="D168" s="99" t="s">
        <v>8</v>
      </c>
      <c r="E168" s="11">
        <v>2</v>
      </c>
      <c r="F168" s="14"/>
      <c r="G168" s="14"/>
      <c r="H168" s="14"/>
      <c r="I168" s="14"/>
      <c r="J168" s="14"/>
      <c r="K168" s="14"/>
      <c r="L168" s="14"/>
      <c r="M168" s="126">
        <v>2</v>
      </c>
      <c r="N168" s="126">
        <v>2</v>
      </c>
      <c r="O168" s="14"/>
      <c r="P168" s="14"/>
      <c r="Q168" s="12">
        <v>2</v>
      </c>
      <c r="R168" s="14"/>
    </row>
    <row r="169" spans="2:18" ht="15.5" thickBot="1">
      <c r="D169" s="99" t="s">
        <v>9</v>
      </c>
      <c r="E169" s="11">
        <v>2</v>
      </c>
      <c r="F169" s="14"/>
      <c r="G169" s="14"/>
      <c r="H169" s="14"/>
      <c r="I169" s="14"/>
      <c r="J169" s="14"/>
      <c r="K169" s="14"/>
      <c r="L169" s="14"/>
      <c r="M169" s="126">
        <v>2</v>
      </c>
      <c r="N169" s="126">
        <v>2</v>
      </c>
      <c r="O169" s="14"/>
      <c r="P169" s="14"/>
      <c r="Q169" s="12">
        <v>2</v>
      </c>
      <c r="R169" s="14"/>
    </row>
    <row r="170" spans="2:18" ht="15.5">
      <c r="C170" s="105"/>
      <c r="D170" s="106" t="s">
        <v>180</v>
      </c>
      <c r="E170" s="107">
        <v>2</v>
      </c>
      <c r="F170" s="107"/>
      <c r="G170" s="108"/>
      <c r="H170" s="108"/>
      <c r="I170" s="108"/>
      <c r="J170" s="108"/>
      <c r="K170" s="108"/>
      <c r="L170" s="108"/>
      <c r="M170" s="109">
        <v>2</v>
      </c>
      <c r="N170" s="109">
        <v>2</v>
      </c>
      <c r="O170" s="108"/>
      <c r="P170" s="108"/>
      <c r="Q170" s="1">
        <v>2</v>
      </c>
      <c r="R170" s="1"/>
    </row>
    <row r="171" spans="2:18" ht="15.5">
      <c r="C171" s="110"/>
      <c r="D171" s="111"/>
      <c r="E171" s="111"/>
      <c r="F171" s="112"/>
      <c r="G171" s="112"/>
      <c r="H171" s="112"/>
      <c r="I171" s="112"/>
      <c r="J171" s="112"/>
      <c r="K171" s="112"/>
      <c r="L171" s="113"/>
      <c r="M171" s="113"/>
      <c r="N171" s="112"/>
      <c r="O171" s="112"/>
    </row>
    <row r="172" spans="2:18" ht="15.5">
      <c r="B172" s="110"/>
      <c r="C172" s="111"/>
      <c r="D172" s="111"/>
      <c r="E172" s="112"/>
      <c r="F172" s="112"/>
      <c r="G172" s="112"/>
      <c r="H172" s="112"/>
      <c r="I172" s="112"/>
      <c r="J172" s="112"/>
      <c r="K172" s="113"/>
      <c r="L172" s="113"/>
      <c r="M172" s="112"/>
      <c r="N172" s="112"/>
    </row>
    <row r="173" spans="2:18" ht="15.5">
      <c r="B173" s="110"/>
      <c r="C173" s="111"/>
      <c r="D173" s="111"/>
      <c r="E173" s="114" t="s">
        <v>5</v>
      </c>
      <c r="F173" s="114" t="s">
        <v>6</v>
      </c>
      <c r="G173" s="114" t="s">
        <v>7</v>
      </c>
      <c r="H173" s="114" t="s">
        <v>8</v>
      </c>
      <c r="I173" s="114" t="s">
        <v>9</v>
      </c>
      <c r="J173" s="112"/>
      <c r="K173" s="113"/>
      <c r="L173" s="113"/>
      <c r="M173" s="112"/>
      <c r="N173" s="112"/>
    </row>
    <row r="174" spans="2:18" ht="15.5">
      <c r="B174" s="88"/>
      <c r="C174" s="93"/>
      <c r="D174" s="94"/>
      <c r="E174" s="115">
        <v>89.166666666666671</v>
      </c>
      <c r="F174" s="115">
        <v>80.833333333333329</v>
      </c>
      <c r="G174" s="115">
        <v>84.166666666666671</v>
      </c>
      <c r="H174" s="115">
        <v>98.333333333333329</v>
      </c>
      <c r="I174" s="115">
        <v>96.666666666666671</v>
      </c>
      <c r="J174" s="95"/>
      <c r="K174" s="95"/>
      <c r="L174" s="95"/>
      <c r="M174" s="95"/>
      <c r="N174" s="95"/>
      <c r="O174" s="95"/>
      <c r="P174" s="95"/>
      <c r="Q174" s="95"/>
    </row>
    <row r="175" spans="2:18" ht="15.5">
      <c r="B175" s="88"/>
      <c r="C175" s="93"/>
      <c r="D175" s="94"/>
      <c r="E175" s="116"/>
      <c r="F175" s="116"/>
      <c r="G175" s="116"/>
      <c r="H175" s="116"/>
      <c r="I175" s="116"/>
      <c r="J175" s="95"/>
      <c r="K175" s="95"/>
      <c r="L175" s="95"/>
      <c r="M175" s="95"/>
      <c r="N175" s="95"/>
      <c r="O175" s="95"/>
      <c r="P175" s="95"/>
      <c r="Q175" s="95"/>
    </row>
    <row r="176" spans="2:18">
      <c r="B176" s="491" t="s">
        <v>181</v>
      </c>
      <c r="C176" s="491"/>
      <c r="D176" s="491"/>
      <c r="E176" s="491"/>
      <c r="F176" s="491"/>
      <c r="G176" s="491"/>
      <c r="H176" s="98"/>
      <c r="I176" s="98"/>
      <c r="J176" s="98"/>
      <c r="K176" s="98"/>
      <c r="L176" s="98"/>
      <c r="M176" s="98"/>
      <c r="N176" s="98"/>
      <c r="O176" s="98"/>
    </row>
    <row r="178" spans="4:18" ht="15">
      <c r="D178" s="99" t="s">
        <v>26</v>
      </c>
      <c r="E178" s="99" t="s">
        <v>12</v>
      </c>
      <c r="F178" s="99" t="s">
        <v>13</v>
      </c>
      <c r="G178" s="99" t="s">
        <v>14</v>
      </c>
      <c r="H178" s="100" t="s">
        <v>15</v>
      </c>
      <c r="I178" s="99" t="s">
        <v>16</v>
      </c>
      <c r="J178" s="101" t="s">
        <v>17</v>
      </c>
      <c r="K178" s="99" t="s">
        <v>18</v>
      </c>
      <c r="L178" s="99" t="s">
        <v>19</v>
      </c>
      <c r="M178" s="99" t="s">
        <v>20</v>
      </c>
      <c r="N178" s="99" t="s">
        <v>21</v>
      </c>
      <c r="O178" s="99" t="s">
        <v>22</v>
      </c>
      <c r="P178" s="99" t="s">
        <v>23</v>
      </c>
      <c r="Q178" s="92" t="s">
        <v>24</v>
      </c>
      <c r="R178" s="92" t="s">
        <v>25</v>
      </c>
    </row>
    <row r="179" spans="4:18" ht="15.5">
      <c r="D179" s="99" t="s">
        <v>5</v>
      </c>
      <c r="E179" s="117">
        <v>1.7833333333333334</v>
      </c>
      <c r="F179" s="102"/>
      <c r="G179" s="102"/>
      <c r="H179" s="103"/>
      <c r="I179" s="102"/>
      <c r="J179" s="104"/>
      <c r="K179" s="102"/>
      <c r="L179" s="102"/>
      <c r="M179" s="117">
        <f>PRODUCT(E174,M165)/100</f>
        <v>1.7833333333333334</v>
      </c>
      <c r="N179" s="117">
        <f>PRODUCT(E174,N165)/100</f>
        <v>1.7833333333333334</v>
      </c>
      <c r="O179" s="102"/>
      <c r="P179" s="102"/>
      <c r="Q179" s="171">
        <v>1.7833333333333334</v>
      </c>
      <c r="R179" s="2"/>
    </row>
    <row r="180" spans="4:18" ht="15.5">
      <c r="D180" s="99" t="s">
        <v>6</v>
      </c>
      <c r="E180" s="117">
        <v>1.6166666666666665</v>
      </c>
      <c r="F180" s="102"/>
      <c r="G180" s="102"/>
      <c r="H180" s="103"/>
      <c r="I180" s="102"/>
      <c r="J180" s="104"/>
      <c r="K180" s="102"/>
      <c r="L180" s="102"/>
      <c r="M180" s="117">
        <f>PRODUCT(F174,M166)/100</f>
        <v>1.6166666666666665</v>
      </c>
      <c r="N180" s="117">
        <f>PRODUCT(F174,N166)/100</f>
        <v>1.6166666666666665</v>
      </c>
      <c r="O180" s="102"/>
      <c r="P180" s="102"/>
      <c r="Q180" s="171">
        <v>1.6166666666666665</v>
      </c>
      <c r="R180" s="2"/>
    </row>
    <row r="181" spans="4:18" ht="15.5">
      <c r="D181" s="99" t="s">
        <v>7</v>
      </c>
      <c r="E181" s="117">
        <v>1.6833333333333333</v>
      </c>
      <c r="F181" s="102"/>
      <c r="G181" s="102"/>
      <c r="H181" s="103"/>
      <c r="I181" s="102"/>
      <c r="J181" s="104"/>
      <c r="K181" s="102"/>
      <c r="L181" s="102"/>
      <c r="M181" s="117">
        <f>PRODUCT(G174,M167)/100</f>
        <v>1.6833333333333333</v>
      </c>
      <c r="N181" s="117">
        <f>PRODUCT(G174,N167)/100</f>
        <v>1.6833333333333333</v>
      </c>
      <c r="O181" s="102"/>
      <c r="P181" s="102"/>
      <c r="Q181" s="171">
        <v>1.6833333333333333</v>
      </c>
      <c r="R181" s="2"/>
    </row>
    <row r="182" spans="4:18" ht="15.5">
      <c r="D182" s="99" t="s">
        <v>8</v>
      </c>
      <c r="E182" s="117">
        <v>1.9666666666666666</v>
      </c>
      <c r="F182" s="102"/>
      <c r="G182" s="102"/>
      <c r="H182" s="103"/>
      <c r="I182" s="102"/>
      <c r="J182" s="104"/>
      <c r="K182" s="102"/>
      <c r="L182" s="102"/>
      <c r="M182" s="117">
        <f>PRODUCT(H174,M168)/100</f>
        <v>1.9666666666666666</v>
      </c>
      <c r="N182" s="117">
        <f>PRODUCT(H174,N168)/100</f>
        <v>1.9666666666666666</v>
      </c>
      <c r="O182" s="102"/>
      <c r="P182" s="102"/>
      <c r="Q182" s="171">
        <v>1.9666666666666666</v>
      </c>
      <c r="R182" s="2"/>
    </row>
    <row r="183" spans="4:18" ht="15.5">
      <c r="D183" s="99" t="s">
        <v>9</v>
      </c>
      <c r="E183" s="117">
        <v>1.9333333333333333</v>
      </c>
      <c r="F183" s="102"/>
      <c r="G183" s="102"/>
      <c r="H183" s="103"/>
      <c r="I183" s="102"/>
      <c r="J183" s="104"/>
      <c r="K183" s="102"/>
      <c r="L183" s="102"/>
      <c r="M183" s="117">
        <f>PRODUCT(I174,M169)/100</f>
        <v>1.9333333333333333</v>
      </c>
      <c r="N183" s="117">
        <f>PRODUCT(I174,N169)/100</f>
        <v>1.9333333333333333</v>
      </c>
      <c r="O183" s="102"/>
      <c r="P183" s="102"/>
      <c r="Q183" s="171">
        <v>1.9333333333333333</v>
      </c>
      <c r="R183" s="2"/>
    </row>
    <row r="184" spans="4:18" ht="15.5">
      <c r="D184" s="106" t="s">
        <v>180</v>
      </c>
      <c r="E184" s="242">
        <v>1.7966666666666664</v>
      </c>
      <c r="F184" s="175"/>
      <c r="G184" s="175"/>
      <c r="H184" s="175"/>
      <c r="I184" s="175"/>
      <c r="J184" s="175"/>
      <c r="K184" s="175"/>
      <c r="L184" s="175"/>
      <c r="M184" s="118">
        <f>AVERAGE(M179:M183)</f>
        <v>1.7966666666666664</v>
      </c>
      <c r="N184" s="144">
        <f>AVERAGE(N179:N183)</f>
        <v>1.7966666666666664</v>
      </c>
      <c r="O184" s="107"/>
      <c r="P184" s="175"/>
      <c r="Q184" s="6">
        <v>1.7966666666666664</v>
      </c>
      <c r="R184" s="1"/>
    </row>
    <row r="188" spans="4:18">
      <c r="D188">
        <v>60</v>
      </c>
    </row>
    <row r="189" spans="4:18">
      <c r="D189">
        <v>80</v>
      </c>
    </row>
  </sheetData>
  <mergeCells count="22">
    <mergeCell ref="B162:H162"/>
    <mergeCell ref="B176:G176"/>
    <mergeCell ref="N12:R12"/>
    <mergeCell ref="I134:M134"/>
    <mergeCell ref="I135:M135"/>
    <mergeCell ref="I136:M136"/>
    <mergeCell ref="I137:M137"/>
    <mergeCell ref="I138:M138"/>
    <mergeCell ref="A9:M9"/>
    <mergeCell ref="A10:M10"/>
    <mergeCell ref="A11:M11"/>
    <mergeCell ref="A12:A13"/>
    <mergeCell ref="B12:B13"/>
    <mergeCell ref="C12:C13"/>
    <mergeCell ref="D12:G12"/>
    <mergeCell ref="I12:L12"/>
    <mergeCell ref="A8:M8"/>
    <mergeCell ref="A1:M1"/>
    <mergeCell ref="A2:M2"/>
    <mergeCell ref="A3:M3"/>
    <mergeCell ref="A4:M4"/>
    <mergeCell ref="A7:M7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opLeftCell="A166" workbookViewId="0">
      <selection activeCell="E185" sqref="E185:R185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8.4531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7265625" customWidth="1"/>
    <col min="12" max="12" width="6.453125" customWidth="1"/>
    <col min="13" max="13" width="6.54296875" customWidth="1"/>
    <col min="14" max="14" width="9.453125" bestFit="1" customWidth="1"/>
    <col min="15" max="17" width="6.453125" bestFit="1" customWidth="1"/>
    <col min="18" max="18" width="6.453125" customWidth="1"/>
    <col min="19" max="19" width="19.26953125" customWidth="1"/>
  </cols>
  <sheetData>
    <row r="1" spans="1:2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0">
      <c r="A2" s="511" t="s">
        <v>77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20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0">
      <c r="A4" s="509" t="s">
        <v>265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0">
      <c r="A5" s="35" t="s">
        <v>76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20">
      <c r="A6" s="35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20" ht="15" customHeight="1">
      <c r="A7" s="504" t="s">
        <v>266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20">
      <c r="A8" s="513" t="s">
        <v>267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20" ht="15" customHeight="1">
      <c r="A9" s="504" t="s">
        <v>268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20" ht="15" customHeight="1">
      <c r="A10" s="504" t="s">
        <v>269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20">
      <c r="A11" s="497" t="s">
        <v>270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20">
      <c r="A12" s="498" t="s">
        <v>1</v>
      </c>
      <c r="B12" s="500" t="s">
        <v>2</v>
      </c>
      <c r="C12" s="500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  <c r="S12" s="31" t="s">
        <v>164</v>
      </c>
      <c r="T12" s="31">
        <v>120</v>
      </c>
    </row>
    <row r="13" spans="1:20">
      <c r="A13" s="499"/>
      <c r="B13" s="501"/>
      <c r="C13" s="501"/>
      <c r="D13" s="34" t="s">
        <v>5</v>
      </c>
      <c r="E13" s="34" t="s">
        <v>6</v>
      </c>
      <c r="F13" s="34" t="s">
        <v>7</v>
      </c>
      <c r="G13" s="34" t="s">
        <v>8</v>
      </c>
      <c r="H13" s="34" t="s">
        <v>9</v>
      </c>
      <c r="I13" s="34" t="s">
        <v>5</v>
      </c>
      <c r="J13" s="34" t="s">
        <v>6</v>
      </c>
      <c r="K13" s="34" t="s">
        <v>7</v>
      </c>
      <c r="L13" s="34" t="s">
        <v>8</v>
      </c>
      <c r="M13" s="34" t="s">
        <v>9</v>
      </c>
      <c r="N13" s="34" t="s">
        <v>5</v>
      </c>
      <c r="O13" s="34" t="s">
        <v>6</v>
      </c>
      <c r="P13" s="34" t="s">
        <v>7</v>
      </c>
      <c r="Q13" s="34" t="s">
        <v>8</v>
      </c>
      <c r="R13" s="34" t="s">
        <v>9</v>
      </c>
    </row>
    <row r="14" spans="1:20">
      <c r="A14" s="10">
        <v>1</v>
      </c>
      <c r="B14" s="22">
        <v>1911001</v>
      </c>
      <c r="C14" s="23" t="s">
        <v>79</v>
      </c>
      <c r="D14" s="240">
        <v>48</v>
      </c>
      <c r="E14" s="240">
        <v>35</v>
      </c>
      <c r="F14" s="240">
        <v>52</v>
      </c>
      <c r="G14" s="240">
        <v>61</v>
      </c>
      <c r="H14" s="240">
        <v>57</v>
      </c>
      <c r="I14" s="33"/>
      <c r="J14" s="33"/>
      <c r="K14" s="33"/>
      <c r="L14" s="33"/>
      <c r="M14" s="33"/>
      <c r="N14" s="32"/>
      <c r="O14" s="32"/>
      <c r="P14" s="32"/>
      <c r="Q14" s="32"/>
      <c r="R14" s="32"/>
    </row>
    <row r="15" spans="1:20">
      <c r="A15" s="10">
        <v>2</v>
      </c>
      <c r="B15" s="24">
        <v>1911002</v>
      </c>
      <c r="C15" s="23" t="s">
        <v>80</v>
      </c>
      <c r="D15" s="240">
        <v>80</v>
      </c>
      <c r="E15" s="240">
        <v>93</v>
      </c>
      <c r="F15" s="240">
        <v>79</v>
      </c>
      <c r="G15" s="240">
        <v>85</v>
      </c>
      <c r="H15" s="240">
        <v>79</v>
      </c>
      <c r="I15" s="33"/>
      <c r="J15" s="33"/>
      <c r="K15" s="33"/>
      <c r="L15" s="33"/>
      <c r="M15" s="33"/>
      <c r="N15" s="32"/>
      <c r="O15" s="32"/>
      <c r="P15" s="32"/>
      <c r="Q15" s="32"/>
      <c r="R15" s="32"/>
    </row>
    <row r="16" spans="1:20">
      <c r="A16" s="10">
        <v>3</v>
      </c>
      <c r="B16" s="24">
        <v>1911003</v>
      </c>
      <c r="C16" s="23" t="s">
        <v>81</v>
      </c>
      <c r="D16" s="240">
        <v>69</v>
      </c>
      <c r="E16" s="240">
        <v>81</v>
      </c>
      <c r="F16" s="240">
        <v>81</v>
      </c>
      <c r="G16" s="240">
        <v>93</v>
      </c>
      <c r="H16" s="240">
        <v>84</v>
      </c>
      <c r="I16" s="33"/>
      <c r="J16" s="33"/>
      <c r="K16" s="33"/>
      <c r="L16" s="33"/>
      <c r="M16" s="33"/>
      <c r="N16" s="32"/>
      <c r="O16" s="32"/>
      <c r="P16" s="32"/>
      <c r="Q16" s="32"/>
      <c r="R16" s="32"/>
    </row>
    <row r="17" spans="1:18">
      <c r="A17" s="10">
        <v>4</v>
      </c>
      <c r="B17" s="24">
        <v>1911004</v>
      </c>
      <c r="C17" s="23" t="s">
        <v>39</v>
      </c>
      <c r="D17" s="240">
        <v>55</v>
      </c>
      <c r="E17" s="240">
        <v>80</v>
      </c>
      <c r="F17" s="240">
        <v>89</v>
      </c>
      <c r="G17" s="240">
        <v>84</v>
      </c>
      <c r="H17" s="240">
        <v>91</v>
      </c>
      <c r="I17" s="33"/>
      <c r="J17" s="33"/>
      <c r="K17" s="33"/>
      <c r="L17" s="33"/>
      <c r="M17" s="33"/>
      <c r="N17" s="32"/>
      <c r="O17" s="32"/>
      <c r="P17" s="32"/>
      <c r="Q17" s="32"/>
      <c r="R17" s="32"/>
    </row>
    <row r="18" spans="1:18">
      <c r="A18" s="10">
        <v>5</v>
      </c>
      <c r="B18" s="24">
        <v>1911005</v>
      </c>
      <c r="C18" s="23" t="s">
        <v>40</v>
      </c>
      <c r="D18" s="240">
        <v>84</v>
      </c>
      <c r="E18" s="240">
        <v>73</v>
      </c>
      <c r="F18" s="240">
        <v>79</v>
      </c>
      <c r="G18" s="240">
        <v>85</v>
      </c>
      <c r="H18" s="240">
        <v>87</v>
      </c>
      <c r="I18" s="33"/>
      <c r="J18" s="33"/>
      <c r="K18" s="33"/>
      <c r="L18" s="33"/>
      <c r="M18" s="33"/>
      <c r="N18" s="32"/>
      <c r="O18" s="32"/>
      <c r="P18" s="32"/>
      <c r="Q18" s="32"/>
      <c r="R18" s="32"/>
    </row>
    <row r="19" spans="1:18">
      <c r="A19" s="10">
        <v>6</v>
      </c>
      <c r="B19" s="24">
        <v>1911006</v>
      </c>
      <c r="C19" s="23" t="s">
        <v>82</v>
      </c>
      <c r="D19" s="240">
        <v>94</v>
      </c>
      <c r="E19" s="240">
        <v>75</v>
      </c>
      <c r="F19" s="240">
        <v>90</v>
      </c>
      <c r="G19" s="240">
        <v>96</v>
      </c>
      <c r="H19" s="240">
        <v>99</v>
      </c>
      <c r="I19" s="33"/>
      <c r="J19" s="33"/>
      <c r="K19" s="33"/>
      <c r="L19" s="33"/>
      <c r="M19" s="33"/>
      <c r="N19" s="32"/>
      <c r="O19" s="32"/>
      <c r="P19" s="32"/>
      <c r="Q19" s="32"/>
      <c r="R19" s="32"/>
    </row>
    <row r="20" spans="1:18">
      <c r="A20" s="10">
        <v>7</v>
      </c>
      <c r="B20" s="24">
        <v>1911007</v>
      </c>
      <c r="C20" s="23" t="s">
        <v>83</v>
      </c>
      <c r="D20" s="240">
        <v>92</v>
      </c>
      <c r="E20" s="240">
        <v>90</v>
      </c>
      <c r="F20" s="240">
        <v>78</v>
      </c>
      <c r="G20" s="240">
        <v>91</v>
      </c>
      <c r="H20" s="240">
        <v>85</v>
      </c>
      <c r="I20" s="33"/>
      <c r="J20" s="33"/>
      <c r="K20" s="33"/>
      <c r="L20" s="33"/>
      <c r="M20" s="33"/>
      <c r="N20" s="32"/>
      <c r="O20" s="32"/>
      <c r="P20" s="32"/>
      <c r="Q20" s="32"/>
      <c r="R20" s="32"/>
    </row>
    <row r="21" spans="1:18">
      <c r="A21" s="10">
        <v>8</v>
      </c>
      <c r="B21" s="24">
        <v>1911008</v>
      </c>
      <c r="C21" s="23" t="s">
        <v>84</v>
      </c>
      <c r="D21" s="240">
        <v>94</v>
      </c>
      <c r="E21" s="240">
        <v>87</v>
      </c>
      <c r="F21" s="240">
        <v>83</v>
      </c>
      <c r="G21" s="240">
        <v>58</v>
      </c>
      <c r="H21" s="240">
        <v>81</v>
      </c>
      <c r="I21" s="33"/>
      <c r="J21" s="33"/>
      <c r="K21" s="33"/>
      <c r="L21" s="33"/>
      <c r="M21" s="33"/>
      <c r="N21" s="32"/>
      <c r="O21" s="32"/>
      <c r="P21" s="32"/>
      <c r="Q21" s="32"/>
      <c r="R21" s="32"/>
    </row>
    <row r="22" spans="1:18">
      <c r="A22" s="10">
        <v>9</v>
      </c>
      <c r="B22" s="24">
        <v>1911009</v>
      </c>
      <c r="C22" s="23" t="s">
        <v>85</v>
      </c>
      <c r="D22" s="240">
        <v>58</v>
      </c>
      <c r="E22" s="240">
        <v>66</v>
      </c>
      <c r="F22" s="240">
        <v>66</v>
      </c>
      <c r="G22" s="240">
        <v>64</v>
      </c>
      <c r="H22" s="240">
        <v>73</v>
      </c>
      <c r="I22" s="33"/>
      <c r="J22" s="33"/>
      <c r="K22" s="33"/>
      <c r="L22" s="33"/>
      <c r="M22" s="33"/>
      <c r="N22" s="32"/>
      <c r="O22" s="32"/>
      <c r="P22" s="32"/>
      <c r="Q22" s="32"/>
      <c r="R22" s="32"/>
    </row>
    <row r="23" spans="1:18">
      <c r="A23" s="10">
        <v>10</v>
      </c>
      <c r="B23" s="24">
        <v>1911010</v>
      </c>
      <c r="C23" s="23" t="s">
        <v>86</v>
      </c>
      <c r="D23" s="240">
        <v>60</v>
      </c>
      <c r="E23" s="240">
        <v>66</v>
      </c>
      <c r="F23" s="240">
        <v>81</v>
      </c>
      <c r="G23" s="240">
        <v>75</v>
      </c>
      <c r="H23" s="240">
        <v>85</v>
      </c>
      <c r="I23" s="33"/>
      <c r="J23" s="33"/>
      <c r="K23" s="33"/>
      <c r="L23" s="33"/>
      <c r="M23" s="33"/>
      <c r="N23" s="32"/>
      <c r="O23" s="32"/>
      <c r="P23" s="32"/>
      <c r="Q23" s="32"/>
      <c r="R23" s="32"/>
    </row>
    <row r="24" spans="1:18">
      <c r="A24" s="10">
        <v>11</v>
      </c>
      <c r="B24" s="24">
        <v>1911011</v>
      </c>
      <c r="C24" s="23" t="s">
        <v>87</v>
      </c>
      <c r="D24" s="240">
        <v>76</v>
      </c>
      <c r="E24" s="240">
        <v>56</v>
      </c>
      <c r="F24" s="240">
        <v>80</v>
      </c>
      <c r="G24" s="240">
        <v>64</v>
      </c>
      <c r="H24" s="240">
        <v>70</v>
      </c>
      <c r="I24" s="33"/>
      <c r="J24" s="33"/>
      <c r="K24" s="33"/>
      <c r="L24" s="33"/>
      <c r="M24" s="33"/>
      <c r="N24" s="32"/>
      <c r="O24" s="32"/>
      <c r="P24" s="32"/>
      <c r="Q24" s="32"/>
      <c r="R24" s="32"/>
    </row>
    <row r="25" spans="1:18">
      <c r="A25" s="10">
        <v>12</v>
      </c>
      <c r="B25" s="24">
        <v>1911012</v>
      </c>
      <c r="C25" s="23" t="s">
        <v>88</v>
      </c>
      <c r="D25" s="240">
        <v>92</v>
      </c>
      <c r="E25" s="240">
        <v>81</v>
      </c>
      <c r="F25" s="240">
        <v>82</v>
      </c>
      <c r="G25" s="240">
        <v>82</v>
      </c>
      <c r="H25" s="240">
        <v>79</v>
      </c>
      <c r="I25" s="33"/>
      <c r="J25" s="33"/>
      <c r="K25" s="33"/>
      <c r="L25" s="33"/>
      <c r="M25" s="33"/>
      <c r="N25" s="32"/>
      <c r="O25" s="32"/>
      <c r="P25" s="32"/>
      <c r="Q25" s="32"/>
      <c r="R25" s="32"/>
    </row>
    <row r="26" spans="1:18">
      <c r="A26" s="10">
        <v>13</v>
      </c>
      <c r="B26" s="24">
        <v>1911013</v>
      </c>
      <c r="C26" s="23" t="s">
        <v>89</v>
      </c>
      <c r="D26" s="240">
        <v>97</v>
      </c>
      <c r="E26" s="240">
        <v>97</v>
      </c>
      <c r="F26" s="240">
        <v>90</v>
      </c>
      <c r="G26" s="240">
        <v>92</v>
      </c>
      <c r="H26" s="240">
        <v>95</v>
      </c>
      <c r="I26" s="33"/>
      <c r="J26" s="33"/>
      <c r="K26" s="33"/>
      <c r="L26" s="33"/>
      <c r="M26" s="33"/>
      <c r="N26" s="32"/>
      <c r="O26" s="32"/>
      <c r="P26" s="32"/>
      <c r="Q26" s="32"/>
      <c r="R26" s="32"/>
    </row>
    <row r="27" spans="1:18">
      <c r="A27" s="10">
        <v>14</v>
      </c>
      <c r="B27" s="24">
        <v>1911014</v>
      </c>
      <c r="C27" s="23" t="s">
        <v>90</v>
      </c>
      <c r="D27" s="240">
        <v>67</v>
      </c>
      <c r="E27" s="240">
        <v>69</v>
      </c>
      <c r="F27" s="240">
        <v>84</v>
      </c>
      <c r="G27" s="240">
        <v>73</v>
      </c>
      <c r="H27" s="240">
        <v>63</v>
      </c>
      <c r="I27" s="33"/>
      <c r="J27" s="33"/>
      <c r="K27" s="33"/>
      <c r="L27" s="33"/>
      <c r="M27" s="33"/>
      <c r="N27" s="32"/>
      <c r="O27" s="32"/>
      <c r="P27" s="32"/>
      <c r="Q27" s="32"/>
      <c r="R27" s="32"/>
    </row>
    <row r="28" spans="1:18">
      <c r="A28" s="10">
        <v>15</v>
      </c>
      <c r="B28" s="24">
        <v>1911015</v>
      </c>
      <c r="C28" s="23" t="s">
        <v>91</v>
      </c>
      <c r="D28" s="240">
        <v>88</v>
      </c>
      <c r="E28" s="240">
        <v>92</v>
      </c>
      <c r="F28" s="240">
        <v>83</v>
      </c>
      <c r="G28" s="240">
        <v>94</v>
      </c>
      <c r="H28" s="240">
        <v>93</v>
      </c>
      <c r="I28" s="33"/>
      <c r="J28" s="33"/>
      <c r="K28" s="33"/>
      <c r="L28" s="33"/>
      <c r="M28" s="33"/>
      <c r="N28" s="32"/>
      <c r="O28" s="32"/>
      <c r="P28" s="32"/>
      <c r="Q28" s="32"/>
      <c r="R28" s="32"/>
    </row>
    <row r="29" spans="1:18">
      <c r="A29" s="10">
        <v>16</v>
      </c>
      <c r="B29" s="24">
        <v>1911016</v>
      </c>
      <c r="C29" s="23" t="s">
        <v>41</v>
      </c>
      <c r="D29" s="240">
        <v>58</v>
      </c>
      <c r="E29" s="240">
        <v>78</v>
      </c>
      <c r="F29" s="240">
        <v>83</v>
      </c>
      <c r="G29" s="240">
        <v>91</v>
      </c>
      <c r="H29" s="240">
        <v>57</v>
      </c>
      <c r="I29" s="33"/>
      <c r="J29" s="33"/>
      <c r="K29" s="33"/>
      <c r="L29" s="33"/>
      <c r="M29" s="33"/>
      <c r="N29" s="32"/>
      <c r="O29" s="32"/>
      <c r="P29" s="32"/>
      <c r="Q29" s="32"/>
      <c r="R29" s="32"/>
    </row>
    <row r="30" spans="1:18">
      <c r="A30" s="10">
        <v>17</v>
      </c>
      <c r="B30" s="24">
        <v>1911017</v>
      </c>
      <c r="C30" s="23" t="s">
        <v>92</v>
      </c>
      <c r="D30" s="240">
        <v>74</v>
      </c>
      <c r="E30" s="240">
        <v>53</v>
      </c>
      <c r="F30" s="240">
        <v>70</v>
      </c>
      <c r="G30" s="240">
        <v>85</v>
      </c>
      <c r="H30" s="240">
        <v>84</v>
      </c>
      <c r="I30" s="33"/>
      <c r="J30" s="33"/>
      <c r="K30" s="33"/>
      <c r="L30" s="33"/>
      <c r="M30" s="33"/>
      <c r="N30" s="32"/>
      <c r="O30" s="32"/>
      <c r="P30" s="32"/>
      <c r="Q30" s="32"/>
      <c r="R30" s="32"/>
    </row>
    <row r="31" spans="1:18">
      <c r="A31" s="10">
        <v>18</v>
      </c>
      <c r="B31" s="24">
        <v>1911018</v>
      </c>
      <c r="C31" s="23" t="s">
        <v>42</v>
      </c>
      <c r="D31" s="240">
        <v>87</v>
      </c>
      <c r="E31" s="240">
        <v>81</v>
      </c>
      <c r="F31" s="240">
        <v>87</v>
      </c>
      <c r="G31" s="240">
        <v>93</v>
      </c>
      <c r="H31" s="240">
        <v>91</v>
      </c>
      <c r="I31" s="33"/>
      <c r="J31" s="33"/>
      <c r="K31" s="33"/>
      <c r="L31" s="33"/>
      <c r="M31" s="33"/>
      <c r="N31" s="32"/>
      <c r="O31" s="32"/>
      <c r="P31" s="32"/>
      <c r="Q31" s="32"/>
      <c r="R31" s="32"/>
    </row>
    <row r="32" spans="1:18">
      <c r="A32" s="10">
        <v>19</v>
      </c>
      <c r="B32" s="24">
        <v>1911019</v>
      </c>
      <c r="C32" s="23" t="s">
        <v>93</v>
      </c>
      <c r="D32" s="240">
        <v>90</v>
      </c>
      <c r="E32" s="240">
        <v>72</v>
      </c>
      <c r="F32" s="240">
        <v>80</v>
      </c>
      <c r="G32" s="240">
        <v>88</v>
      </c>
      <c r="H32" s="240">
        <v>79</v>
      </c>
      <c r="I32" s="33"/>
      <c r="J32" s="33"/>
      <c r="K32" s="33"/>
      <c r="L32" s="33"/>
      <c r="M32" s="33"/>
      <c r="N32" s="32"/>
      <c r="O32" s="32"/>
      <c r="P32" s="32"/>
      <c r="Q32" s="32"/>
      <c r="R32" s="32"/>
    </row>
    <row r="33" spans="1:18">
      <c r="A33" s="10">
        <v>20</v>
      </c>
      <c r="B33" s="24">
        <v>1911020</v>
      </c>
      <c r="C33" s="23" t="s">
        <v>94</v>
      </c>
      <c r="D33" s="240">
        <v>93</v>
      </c>
      <c r="E33" s="240">
        <v>78</v>
      </c>
      <c r="F33" s="240">
        <v>88</v>
      </c>
      <c r="G33" s="240">
        <v>84</v>
      </c>
      <c r="H33" s="240">
        <v>93</v>
      </c>
      <c r="I33" s="33"/>
      <c r="J33" s="33"/>
      <c r="K33" s="33"/>
      <c r="L33" s="33"/>
      <c r="M33" s="33"/>
      <c r="N33" s="32"/>
      <c r="O33" s="32"/>
      <c r="P33" s="32"/>
      <c r="Q33" s="32"/>
      <c r="R33" s="32"/>
    </row>
    <row r="34" spans="1:18">
      <c r="A34" s="10">
        <v>21</v>
      </c>
      <c r="B34" s="24">
        <v>1911021</v>
      </c>
      <c r="C34" s="23" t="s">
        <v>43</v>
      </c>
      <c r="D34" s="240">
        <v>97</v>
      </c>
      <c r="E34" s="240">
        <v>94</v>
      </c>
      <c r="F34" s="240">
        <v>82</v>
      </c>
      <c r="G34" s="240">
        <v>94</v>
      </c>
      <c r="H34" s="240">
        <v>93</v>
      </c>
      <c r="I34" s="33"/>
      <c r="J34" s="33"/>
      <c r="K34" s="33"/>
      <c r="L34" s="33"/>
      <c r="M34" s="33"/>
      <c r="N34" s="32"/>
      <c r="O34" s="32"/>
      <c r="P34" s="32"/>
      <c r="Q34" s="32"/>
      <c r="R34" s="32"/>
    </row>
    <row r="35" spans="1:18">
      <c r="A35" s="10">
        <v>22</v>
      </c>
      <c r="B35" s="24">
        <v>1911022</v>
      </c>
      <c r="C35" s="23" t="s">
        <v>95</v>
      </c>
      <c r="D35" s="240">
        <v>92</v>
      </c>
      <c r="E35" s="240">
        <v>78</v>
      </c>
      <c r="F35" s="240">
        <v>78</v>
      </c>
      <c r="G35" s="240">
        <v>95</v>
      </c>
      <c r="H35" s="240">
        <v>83</v>
      </c>
      <c r="I35" s="33"/>
      <c r="J35" s="33"/>
      <c r="K35" s="33"/>
      <c r="L35" s="33"/>
      <c r="M35" s="33"/>
      <c r="N35" s="32"/>
      <c r="O35" s="32"/>
      <c r="P35" s="32"/>
      <c r="Q35" s="32"/>
      <c r="R35" s="32"/>
    </row>
    <row r="36" spans="1:18">
      <c r="A36" s="10">
        <v>23</v>
      </c>
      <c r="B36" s="24">
        <v>1911023</v>
      </c>
      <c r="C36" s="23" t="s">
        <v>44</v>
      </c>
      <c r="D36" s="240">
        <v>68</v>
      </c>
      <c r="E36" s="240">
        <v>51</v>
      </c>
      <c r="F36" s="240">
        <v>83</v>
      </c>
      <c r="G36" s="240">
        <v>79</v>
      </c>
      <c r="H36" s="240">
        <v>70</v>
      </c>
      <c r="I36" s="33"/>
      <c r="J36" s="33"/>
      <c r="K36" s="33"/>
      <c r="L36" s="33"/>
      <c r="M36" s="33"/>
      <c r="N36" s="32"/>
      <c r="O36" s="32"/>
      <c r="P36" s="32"/>
      <c r="Q36" s="32"/>
      <c r="R36" s="32"/>
    </row>
    <row r="37" spans="1:18">
      <c r="A37" s="10">
        <v>24</v>
      </c>
      <c r="B37" s="24">
        <v>1911024</v>
      </c>
      <c r="C37" s="23" t="s">
        <v>45</v>
      </c>
      <c r="D37" s="240">
        <v>71</v>
      </c>
      <c r="E37" s="240">
        <v>86</v>
      </c>
      <c r="F37" s="240">
        <v>70</v>
      </c>
      <c r="G37" s="240">
        <v>91</v>
      </c>
      <c r="H37" s="240">
        <v>73</v>
      </c>
      <c r="I37" s="33"/>
      <c r="J37" s="33"/>
      <c r="K37" s="33"/>
      <c r="L37" s="33"/>
      <c r="M37" s="33"/>
      <c r="N37" s="32"/>
      <c r="O37" s="32"/>
      <c r="P37" s="32"/>
      <c r="Q37" s="32"/>
      <c r="R37" s="32"/>
    </row>
    <row r="38" spans="1:18">
      <c r="A38" s="10">
        <v>25</v>
      </c>
      <c r="B38" s="24">
        <v>1911025</v>
      </c>
      <c r="C38" s="23" t="s">
        <v>96</v>
      </c>
      <c r="D38" s="240">
        <v>90</v>
      </c>
      <c r="E38" s="240">
        <v>52</v>
      </c>
      <c r="F38" s="240">
        <v>54</v>
      </c>
      <c r="G38" s="240">
        <v>60</v>
      </c>
      <c r="H38" s="240">
        <v>78</v>
      </c>
      <c r="I38" s="33"/>
      <c r="J38" s="33"/>
      <c r="K38" s="33"/>
      <c r="L38" s="33"/>
      <c r="M38" s="33"/>
      <c r="N38" s="32"/>
      <c r="O38" s="32"/>
      <c r="P38" s="32"/>
      <c r="Q38" s="32"/>
      <c r="R38" s="32"/>
    </row>
    <row r="39" spans="1:18">
      <c r="A39" s="10">
        <v>26</v>
      </c>
      <c r="B39" s="24">
        <v>1911026</v>
      </c>
      <c r="C39" s="23" t="s">
        <v>97</v>
      </c>
      <c r="D39" s="240">
        <v>73</v>
      </c>
      <c r="E39" s="240">
        <v>83</v>
      </c>
      <c r="F39" s="240">
        <v>85</v>
      </c>
      <c r="G39" s="240">
        <v>97</v>
      </c>
      <c r="H39" s="240">
        <v>85</v>
      </c>
      <c r="I39" s="33"/>
      <c r="J39" s="33"/>
      <c r="K39" s="33"/>
      <c r="L39" s="33"/>
      <c r="M39" s="33"/>
      <c r="N39" s="32"/>
      <c r="O39" s="32"/>
      <c r="P39" s="32"/>
      <c r="Q39" s="32"/>
      <c r="R39" s="32"/>
    </row>
    <row r="40" spans="1:18">
      <c r="A40" s="10">
        <v>27</v>
      </c>
      <c r="B40" s="24">
        <v>1911027</v>
      </c>
      <c r="C40" s="23" t="s">
        <v>98</v>
      </c>
      <c r="D40" s="240">
        <v>87</v>
      </c>
      <c r="E40" s="240">
        <v>37</v>
      </c>
      <c r="F40" s="240">
        <v>83</v>
      </c>
      <c r="G40" s="240">
        <v>79</v>
      </c>
      <c r="H40" s="240">
        <v>78</v>
      </c>
      <c r="I40" s="33"/>
      <c r="J40" s="33"/>
      <c r="K40" s="33"/>
      <c r="L40" s="33"/>
      <c r="M40" s="33"/>
      <c r="N40" s="32"/>
      <c r="O40" s="32"/>
      <c r="P40" s="32"/>
      <c r="Q40" s="32"/>
      <c r="R40" s="32"/>
    </row>
    <row r="41" spans="1:18">
      <c r="A41" s="10">
        <v>28</v>
      </c>
      <c r="B41" s="24">
        <v>1911028</v>
      </c>
      <c r="C41" s="23" t="s">
        <v>46</v>
      </c>
      <c r="D41" s="240">
        <v>90</v>
      </c>
      <c r="E41" s="240">
        <v>87</v>
      </c>
      <c r="F41" s="240">
        <v>88</v>
      </c>
      <c r="G41" s="240">
        <v>93</v>
      </c>
      <c r="H41" s="240">
        <v>91</v>
      </c>
      <c r="I41" s="33"/>
      <c r="J41" s="33"/>
      <c r="K41" s="33"/>
      <c r="L41" s="33"/>
      <c r="M41" s="33"/>
      <c r="N41" s="32"/>
      <c r="O41" s="32"/>
      <c r="P41" s="32"/>
      <c r="Q41" s="32"/>
      <c r="R41" s="32"/>
    </row>
    <row r="42" spans="1:18">
      <c r="A42" s="10">
        <v>29</v>
      </c>
      <c r="B42" s="24">
        <v>1911029</v>
      </c>
      <c r="C42" s="23" t="s">
        <v>99</v>
      </c>
      <c r="D42" s="240">
        <v>80</v>
      </c>
      <c r="E42" s="240">
        <v>70</v>
      </c>
      <c r="F42" s="240">
        <v>82</v>
      </c>
      <c r="G42" s="240">
        <v>93</v>
      </c>
      <c r="H42" s="240">
        <v>99</v>
      </c>
      <c r="I42" s="33"/>
      <c r="J42" s="33"/>
      <c r="K42" s="33"/>
      <c r="L42" s="33"/>
      <c r="M42" s="33"/>
      <c r="N42" s="32"/>
      <c r="O42" s="32"/>
      <c r="P42" s="32"/>
      <c r="Q42" s="32"/>
      <c r="R42" s="32"/>
    </row>
    <row r="43" spans="1:18">
      <c r="A43" s="10">
        <v>30</v>
      </c>
      <c r="B43" s="24">
        <v>1911030</v>
      </c>
      <c r="C43" s="23" t="s">
        <v>100</v>
      </c>
      <c r="D43" s="240">
        <v>67</v>
      </c>
      <c r="E43" s="240">
        <v>66</v>
      </c>
      <c r="F43" s="240">
        <v>79</v>
      </c>
      <c r="G43" s="240">
        <v>78</v>
      </c>
      <c r="H43" s="240">
        <v>40</v>
      </c>
      <c r="I43" s="33"/>
      <c r="J43" s="33"/>
      <c r="K43" s="33"/>
      <c r="L43" s="33"/>
      <c r="M43" s="33"/>
      <c r="N43" s="32"/>
      <c r="O43" s="32"/>
      <c r="P43" s="32"/>
      <c r="Q43" s="32"/>
      <c r="R43" s="32"/>
    </row>
    <row r="44" spans="1:18">
      <c r="A44" s="10">
        <v>31</v>
      </c>
      <c r="B44" s="24">
        <v>1911031</v>
      </c>
      <c r="C44" s="23" t="s">
        <v>101</v>
      </c>
      <c r="D44" s="240">
        <v>77</v>
      </c>
      <c r="E44" s="240">
        <v>64</v>
      </c>
      <c r="F44" s="240">
        <v>76</v>
      </c>
      <c r="G44" s="240">
        <v>91</v>
      </c>
      <c r="H44" s="240">
        <v>93</v>
      </c>
      <c r="I44" s="33"/>
      <c r="J44" s="33"/>
      <c r="K44" s="33"/>
      <c r="L44" s="33"/>
      <c r="M44" s="33"/>
      <c r="N44" s="32"/>
      <c r="O44" s="32"/>
      <c r="P44" s="32"/>
      <c r="Q44" s="32"/>
      <c r="R44" s="32"/>
    </row>
    <row r="45" spans="1:18">
      <c r="A45" s="10">
        <v>32</v>
      </c>
      <c r="B45" s="24">
        <v>1911032</v>
      </c>
      <c r="C45" s="23" t="s">
        <v>102</v>
      </c>
      <c r="D45" s="240">
        <v>80</v>
      </c>
      <c r="E45" s="240">
        <v>45</v>
      </c>
      <c r="F45" s="240">
        <v>81</v>
      </c>
      <c r="G45" s="240">
        <v>90</v>
      </c>
      <c r="H45" s="240">
        <v>99</v>
      </c>
      <c r="I45" s="33"/>
      <c r="J45" s="33"/>
      <c r="K45" s="33"/>
      <c r="L45" s="33"/>
      <c r="M45" s="33"/>
      <c r="N45" s="32"/>
      <c r="O45" s="32"/>
      <c r="P45" s="32"/>
      <c r="Q45" s="32"/>
      <c r="R45" s="32"/>
    </row>
    <row r="46" spans="1:18">
      <c r="A46" s="10">
        <v>33</v>
      </c>
      <c r="B46" s="24">
        <v>1911033</v>
      </c>
      <c r="C46" s="23" t="s">
        <v>61</v>
      </c>
      <c r="D46" s="240">
        <v>50</v>
      </c>
      <c r="E46" s="240">
        <v>22</v>
      </c>
      <c r="F46" s="240">
        <v>60</v>
      </c>
      <c r="G46" s="240">
        <v>58</v>
      </c>
      <c r="H46" s="240">
        <v>70</v>
      </c>
      <c r="I46" s="33"/>
      <c r="J46" s="33"/>
      <c r="K46" s="33"/>
      <c r="L46" s="33"/>
      <c r="M46" s="33"/>
      <c r="N46" s="32"/>
      <c r="O46" s="32"/>
      <c r="P46" s="32"/>
      <c r="Q46" s="32"/>
      <c r="R46" s="32"/>
    </row>
    <row r="47" spans="1:18">
      <c r="A47" s="10">
        <v>34</v>
      </c>
      <c r="B47" s="24">
        <v>1911034</v>
      </c>
      <c r="C47" s="23" t="s">
        <v>103</v>
      </c>
      <c r="D47" s="240">
        <v>84</v>
      </c>
      <c r="E47" s="240">
        <v>78</v>
      </c>
      <c r="F47" s="240">
        <v>83</v>
      </c>
      <c r="G47" s="240">
        <v>96</v>
      </c>
      <c r="H47" s="240">
        <v>91</v>
      </c>
      <c r="I47" s="33"/>
      <c r="J47" s="33"/>
      <c r="K47" s="33"/>
      <c r="L47" s="33"/>
      <c r="M47" s="33"/>
      <c r="N47" s="32"/>
      <c r="O47" s="32"/>
      <c r="P47" s="32"/>
      <c r="Q47" s="32"/>
      <c r="R47" s="32"/>
    </row>
    <row r="48" spans="1:18">
      <c r="A48" s="10">
        <v>35</v>
      </c>
      <c r="B48" s="24">
        <v>1911035</v>
      </c>
      <c r="C48" s="23" t="s">
        <v>47</v>
      </c>
      <c r="D48" s="240">
        <v>86</v>
      </c>
      <c r="E48" s="240">
        <v>75</v>
      </c>
      <c r="F48" s="240">
        <v>77</v>
      </c>
      <c r="G48" s="240">
        <v>84</v>
      </c>
      <c r="H48" s="240">
        <v>93</v>
      </c>
      <c r="I48" s="33"/>
      <c r="J48" s="33"/>
      <c r="K48" s="33"/>
      <c r="L48" s="33"/>
      <c r="M48" s="33"/>
      <c r="N48" s="32"/>
      <c r="O48" s="32"/>
      <c r="P48" s="32"/>
      <c r="Q48" s="32"/>
      <c r="R48" s="32"/>
    </row>
    <row r="49" spans="1:18">
      <c r="A49" s="10">
        <v>36</v>
      </c>
      <c r="B49" s="24">
        <v>1911036</v>
      </c>
      <c r="C49" s="23" t="s">
        <v>62</v>
      </c>
      <c r="D49" s="240">
        <v>67</v>
      </c>
      <c r="E49" s="240">
        <v>49</v>
      </c>
      <c r="F49" s="240">
        <v>66</v>
      </c>
      <c r="G49" s="240">
        <v>82</v>
      </c>
      <c r="H49" s="240">
        <v>64</v>
      </c>
      <c r="I49" s="33"/>
      <c r="J49" s="33"/>
      <c r="K49" s="33"/>
      <c r="L49" s="33"/>
      <c r="M49" s="33"/>
      <c r="N49" s="32"/>
      <c r="O49" s="32"/>
      <c r="P49" s="32"/>
      <c r="Q49" s="32"/>
      <c r="R49" s="32"/>
    </row>
    <row r="50" spans="1:18">
      <c r="A50" s="10">
        <v>37</v>
      </c>
      <c r="B50" s="24">
        <v>1911037</v>
      </c>
      <c r="C50" s="23" t="s">
        <v>104</v>
      </c>
      <c r="D50" s="240">
        <v>81</v>
      </c>
      <c r="E50" s="240">
        <v>54</v>
      </c>
      <c r="F50" s="240">
        <v>84</v>
      </c>
      <c r="G50" s="240">
        <v>96</v>
      </c>
      <c r="H50" s="240">
        <v>91</v>
      </c>
      <c r="I50" s="33"/>
      <c r="J50" s="33"/>
      <c r="K50" s="33"/>
      <c r="L50" s="33"/>
      <c r="M50" s="33"/>
      <c r="N50" s="32"/>
      <c r="O50" s="32"/>
      <c r="P50" s="32"/>
      <c r="Q50" s="32"/>
      <c r="R50" s="32"/>
    </row>
    <row r="51" spans="1:18">
      <c r="A51" s="10">
        <v>38</v>
      </c>
      <c r="B51" s="24">
        <v>1911038</v>
      </c>
      <c r="C51" s="23" t="s">
        <v>48</v>
      </c>
      <c r="D51" s="240">
        <v>73</v>
      </c>
      <c r="E51" s="240">
        <v>53</v>
      </c>
      <c r="F51" s="240">
        <v>69</v>
      </c>
      <c r="G51" s="240">
        <v>87</v>
      </c>
      <c r="H51" s="240">
        <v>55</v>
      </c>
      <c r="I51" s="33"/>
      <c r="J51" s="33"/>
      <c r="K51" s="33"/>
      <c r="L51" s="33"/>
      <c r="M51" s="33"/>
      <c r="N51" s="32"/>
      <c r="O51" s="32"/>
      <c r="P51" s="32"/>
      <c r="Q51" s="32"/>
      <c r="R51" s="32"/>
    </row>
    <row r="52" spans="1:18">
      <c r="A52" s="10">
        <v>39</v>
      </c>
      <c r="B52" s="24">
        <v>1911039</v>
      </c>
      <c r="C52" s="23" t="s">
        <v>105</v>
      </c>
      <c r="D52" s="240">
        <v>92</v>
      </c>
      <c r="E52" s="240">
        <v>93</v>
      </c>
      <c r="F52" s="240">
        <v>97</v>
      </c>
      <c r="G52" s="240">
        <v>64</v>
      </c>
      <c r="H52" s="240">
        <v>40</v>
      </c>
      <c r="I52" s="33"/>
      <c r="J52" s="33"/>
      <c r="K52" s="33"/>
      <c r="L52" s="33"/>
      <c r="M52" s="33"/>
      <c r="N52" s="32"/>
      <c r="O52" s="32"/>
      <c r="P52" s="32"/>
      <c r="Q52" s="32"/>
      <c r="R52" s="32"/>
    </row>
    <row r="53" spans="1:18">
      <c r="A53" s="10">
        <v>40</v>
      </c>
      <c r="B53" s="24">
        <v>1911040</v>
      </c>
      <c r="C53" s="23" t="s">
        <v>106</v>
      </c>
      <c r="D53" s="240">
        <v>60</v>
      </c>
      <c r="E53" s="240">
        <v>50</v>
      </c>
      <c r="F53" s="240">
        <v>73</v>
      </c>
      <c r="G53" s="240">
        <v>91</v>
      </c>
      <c r="H53" s="240">
        <v>73</v>
      </c>
      <c r="I53" s="33"/>
      <c r="J53" s="33"/>
      <c r="K53" s="33"/>
      <c r="L53" s="33"/>
      <c r="M53" s="33"/>
      <c r="N53" s="32"/>
      <c r="O53" s="32"/>
      <c r="P53" s="32"/>
      <c r="Q53" s="32"/>
      <c r="R53" s="32"/>
    </row>
    <row r="54" spans="1:18">
      <c r="A54" s="10">
        <v>41</v>
      </c>
      <c r="B54" s="24">
        <v>1911041</v>
      </c>
      <c r="C54" s="23" t="s">
        <v>63</v>
      </c>
      <c r="D54" s="240">
        <v>69</v>
      </c>
      <c r="E54" s="240">
        <v>88</v>
      </c>
      <c r="F54" s="240">
        <v>81</v>
      </c>
      <c r="G54" s="240">
        <v>86</v>
      </c>
      <c r="H54" s="240">
        <v>71</v>
      </c>
      <c r="I54" s="33"/>
      <c r="J54" s="33"/>
      <c r="K54" s="33"/>
      <c r="L54" s="33"/>
      <c r="M54" s="33"/>
      <c r="N54" s="32"/>
      <c r="O54" s="32"/>
      <c r="P54" s="32"/>
      <c r="Q54" s="32"/>
      <c r="R54" s="32"/>
    </row>
    <row r="55" spans="1:18">
      <c r="A55" s="10">
        <v>42</v>
      </c>
      <c r="B55" s="24">
        <v>1911042</v>
      </c>
      <c r="C55" s="23" t="s">
        <v>107</v>
      </c>
      <c r="D55" s="240">
        <v>69</v>
      </c>
      <c r="E55" s="240">
        <v>55</v>
      </c>
      <c r="F55" s="240">
        <v>86</v>
      </c>
      <c r="G55" s="240">
        <v>96</v>
      </c>
      <c r="H55" s="240">
        <v>91</v>
      </c>
      <c r="I55" s="33"/>
      <c r="J55" s="33"/>
      <c r="K55" s="33"/>
      <c r="L55" s="33"/>
      <c r="M55" s="33"/>
      <c r="N55" s="32"/>
      <c r="O55" s="32"/>
      <c r="P55" s="32"/>
      <c r="Q55" s="32"/>
      <c r="R55" s="32"/>
    </row>
    <row r="56" spans="1:18">
      <c r="A56" s="10">
        <v>43</v>
      </c>
      <c r="B56" s="24">
        <v>1911043</v>
      </c>
      <c r="C56" s="23" t="s">
        <v>108</v>
      </c>
      <c r="D56" s="240">
        <v>50</v>
      </c>
      <c r="E56" s="240">
        <v>51</v>
      </c>
      <c r="F56" s="240">
        <v>66</v>
      </c>
      <c r="G56" s="240">
        <v>73</v>
      </c>
      <c r="H56" s="240">
        <v>43</v>
      </c>
      <c r="I56" s="33"/>
      <c r="J56" s="33"/>
      <c r="K56" s="33"/>
      <c r="L56" s="33"/>
      <c r="M56" s="33"/>
      <c r="N56" s="32"/>
      <c r="O56" s="32"/>
      <c r="P56" s="32"/>
      <c r="Q56" s="32"/>
      <c r="R56" s="32"/>
    </row>
    <row r="57" spans="1:18">
      <c r="A57" s="10">
        <v>44</v>
      </c>
      <c r="B57" s="24">
        <v>1911044</v>
      </c>
      <c r="C57" s="23" t="s">
        <v>49</v>
      </c>
      <c r="D57" s="240">
        <v>59</v>
      </c>
      <c r="E57" s="240">
        <v>70</v>
      </c>
      <c r="F57" s="240">
        <v>85</v>
      </c>
      <c r="G57" s="240">
        <v>79</v>
      </c>
      <c r="H57" s="240">
        <v>85</v>
      </c>
      <c r="I57" s="33"/>
      <c r="J57" s="33"/>
      <c r="K57" s="33"/>
      <c r="L57" s="33"/>
      <c r="M57" s="33"/>
      <c r="N57" s="32"/>
      <c r="O57" s="32"/>
      <c r="P57" s="32"/>
      <c r="Q57" s="32"/>
      <c r="R57" s="32"/>
    </row>
    <row r="58" spans="1:18">
      <c r="A58" s="10">
        <v>45</v>
      </c>
      <c r="B58" s="24">
        <v>1911045</v>
      </c>
      <c r="C58" s="23" t="s">
        <v>109</v>
      </c>
      <c r="D58" s="240">
        <v>55</v>
      </c>
      <c r="E58" s="240">
        <v>54</v>
      </c>
      <c r="F58" s="240">
        <v>64</v>
      </c>
      <c r="G58" s="240">
        <v>64</v>
      </c>
      <c r="H58" s="240">
        <v>49</v>
      </c>
      <c r="I58" s="33"/>
      <c r="J58" s="33"/>
      <c r="K58" s="33"/>
      <c r="L58" s="33"/>
      <c r="M58" s="33"/>
      <c r="N58" s="32"/>
      <c r="O58" s="32"/>
      <c r="P58" s="32"/>
      <c r="Q58" s="32"/>
      <c r="R58" s="32"/>
    </row>
    <row r="59" spans="1:18">
      <c r="A59" s="10">
        <v>46</v>
      </c>
      <c r="B59" s="24">
        <v>1911046</v>
      </c>
      <c r="C59" s="23" t="s">
        <v>110</v>
      </c>
      <c r="D59" s="240">
        <v>96</v>
      </c>
      <c r="E59" s="240">
        <v>86</v>
      </c>
      <c r="F59" s="240">
        <v>85</v>
      </c>
      <c r="G59" s="240">
        <v>95</v>
      </c>
      <c r="H59" s="240">
        <v>83</v>
      </c>
      <c r="I59" s="33"/>
      <c r="J59" s="33"/>
      <c r="K59" s="33"/>
      <c r="L59" s="33"/>
      <c r="M59" s="33"/>
      <c r="N59" s="32"/>
      <c r="O59" s="32"/>
      <c r="P59" s="32"/>
      <c r="Q59" s="32"/>
      <c r="R59" s="32"/>
    </row>
    <row r="60" spans="1:18">
      <c r="A60" s="10">
        <v>47</v>
      </c>
      <c r="B60" s="24">
        <v>1911047</v>
      </c>
      <c r="C60" s="23" t="s">
        <v>111</v>
      </c>
      <c r="D60" s="240">
        <v>80</v>
      </c>
      <c r="E60" s="240">
        <v>81</v>
      </c>
      <c r="F60" s="240">
        <v>95</v>
      </c>
      <c r="G60" s="240">
        <v>96</v>
      </c>
      <c r="H60" s="240">
        <v>99</v>
      </c>
      <c r="I60" s="33"/>
      <c r="J60" s="33"/>
      <c r="K60" s="33"/>
      <c r="L60" s="33"/>
      <c r="M60" s="33"/>
      <c r="N60" s="32"/>
      <c r="O60" s="32"/>
      <c r="P60" s="32"/>
      <c r="Q60" s="32"/>
      <c r="R60" s="32"/>
    </row>
    <row r="61" spans="1:18">
      <c r="A61" s="10">
        <v>48</v>
      </c>
      <c r="B61" s="24">
        <v>1911048</v>
      </c>
      <c r="C61" s="23" t="s">
        <v>64</v>
      </c>
      <c r="D61" s="240">
        <v>56</v>
      </c>
      <c r="E61" s="240">
        <v>61</v>
      </c>
      <c r="F61" s="240">
        <v>66</v>
      </c>
      <c r="G61" s="240">
        <v>79</v>
      </c>
      <c r="H61" s="240">
        <v>57</v>
      </c>
      <c r="I61" s="33"/>
      <c r="J61" s="33"/>
      <c r="K61" s="33"/>
      <c r="L61" s="33"/>
      <c r="M61" s="33"/>
      <c r="N61" s="32"/>
      <c r="O61" s="32"/>
      <c r="P61" s="32"/>
      <c r="Q61" s="32"/>
      <c r="R61" s="32"/>
    </row>
    <row r="62" spans="1:18">
      <c r="A62" s="10">
        <v>49</v>
      </c>
      <c r="B62" s="24">
        <v>1911049</v>
      </c>
      <c r="C62" s="23" t="s">
        <v>112</v>
      </c>
      <c r="D62" s="240">
        <v>61</v>
      </c>
      <c r="E62" s="240">
        <v>54</v>
      </c>
      <c r="F62" s="240">
        <v>81</v>
      </c>
      <c r="G62" s="240">
        <v>96</v>
      </c>
      <c r="H62" s="240">
        <v>99</v>
      </c>
      <c r="I62" s="33"/>
      <c r="J62" s="33"/>
      <c r="K62" s="33"/>
      <c r="L62" s="33"/>
      <c r="M62" s="33"/>
      <c r="N62" s="32"/>
      <c r="O62" s="32"/>
      <c r="P62" s="32"/>
      <c r="Q62" s="32"/>
      <c r="R62" s="32"/>
    </row>
    <row r="63" spans="1:18">
      <c r="A63" s="10">
        <v>50</v>
      </c>
      <c r="B63" s="24">
        <v>1911050</v>
      </c>
      <c r="C63" s="23" t="s">
        <v>113</v>
      </c>
      <c r="D63" s="240">
        <v>65</v>
      </c>
      <c r="E63" s="240">
        <v>77</v>
      </c>
      <c r="F63" s="240">
        <v>83</v>
      </c>
      <c r="G63" s="240">
        <v>89</v>
      </c>
      <c r="H63" s="240">
        <v>77</v>
      </c>
      <c r="I63" s="33"/>
      <c r="J63" s="33"/>
      <c r="K63" s="33"/>
      <c r="L63" s="33"/>
      <c r="M63" s="33"/>
      <c r="N63" s="32"/>
      <c r="O63" s="32"/>
      <c r="P63" s="32"/>
      <c r="Q63" s="32"/>
      <c r="R63" s="32"/>
    </row>
    <row r="64" spans="1:18">
      <c r="A64" s="10">
        <v>51</v>
      </c>
      <c r="B64" s="24">
        <v>1911051</v>
      </c>
      <c r="C64" s="23" t="s">
        <v>114</v>
      </c>
      <c r="D64" s="240">
        <v>65</v>
      </c>
      <c r="E64" s="240">
        <v>56</v>
      </c>
      <c r="F64" s="240">
        <v>73</v>
      </c>
      <c r="G64" s="240">
        <v>79</v>
      </c>
      <c r="H64" s="240">
        <v>64</v>
      </c>
      <c r="I64" s="33"/>
      <c r="J64" s="33"/>
      <c r="K64" s="33"/>
      <c r="L64" s="33"/>
      <c r="M64" s="33"/>
      <c r="N64" s="32"/>
      <c r="O64" s="32"/>
      <c r="P64" s="32"/>
      <c r="Q64" s="32"/>
      <c r="R64" s="32"/>
    </row>
    <row r="65" spans="1:18">
      <c r="A65" s="10">
        <v>52</v>
      </c>
      <c r="B65" s="24">
        <v>1911052</v>
      </c>
      <c r="C65" s="23" t="s">
        <v>115</v>
      </c>
      <c r="D65" s="240">
        <v>87</v>
      </c>
      <c r="E65" s="240">
        <v>59</v>
      </c>
      <c r="F65" s="240">
        <v>55</v>
      </c>
      <c r="G65" s="240">
        <v>84</v>
      </c>
      <c r="H65" s="240">
        <v>66</v>
      </c>
      <c r="I65" s="33"/>
      <c r="J65" s="33"/>
      <c r="K65" s="33"/>
      <c r="L65" s="33"/>
      <c r="M65" s="33"/>
      <c r="N65" s="32"/>
      <c r="O65" s="32"/>
      <c r="P65" s="32"/>
      <c r="Q65" s="32"/>
      <c r="R65" s="32"/>
    </row>
    <row r="66" spans="1:18">
      <c r="A66" s="10">
        <v>53</v>
      </c>
      <c r="B66" s="24">
        <v>1911053</v>
      </c>
      <c r="C66" s="23" t="s">
        <v>50</v>
      </c>
      <c r="D66" s="240">
        <v>95</v>
      </c>
      <c r="E66" s="240">
        <v>83</v>
      </c>
      <c r="F66" s="240">
        <v>84</v>
      </c>
      <c r="G66" s="240">
        <v>90</v>
      </c>
      <c r="H66" s="240">
        <v>78</v>
      </c>
      <c r="I66" s="33"/>
      <c r="J66" s="33"/>
      <c r="K66" s="33"/>
      <c r="L66" s="33"/>
      <c r="M66" s="33"/>
      <c r="N66" s="32"/>
      <c r="O66" s="32"/>
      <c r="P66" s="32"/>
      <c r="Q66" s="32"/>
      <c r="R66" s="32"/>
    </row>
    <row r="67" spans="1:18">
      <c r="A67" s="10">
        <v>54</v>
      </c>
      <c r="B67" s="24">
        <v>1911054</v>
      </c>
      <c r="C67" s="23" t="s">
        <v>116</v>
      </c>
      <c r="D67" s="240">
        <v>58</v>
      </c>
      <c r="E67" s="240">
        <v>40</v>
      </c>
      <c r="F67" s="240">
        <v>66</v>
      </c>
      <c r="G67" s="240">
        <v>64</v>
      </c>
      <c r="H67" s="240">
        <v>63</v>
      </c>
      <c r="I67" s="33"/>
      <c r="J67" s="33"/>
      <c r="K67" s="33"/>
      <c r="L67" s="33"/>
      <c r="M67" s="33"/>
      <c r="N67" s="32"/>
      <c r="O67" s="32"/>
      <c r="P67" s="32"/>
      <c r="Q67" s="32"/>
      <c r="R67" s="32"/>
    </row>
    <row r="68" spans="1:18">
      <c r="A68" s="10">
        <v>55</v>
      </c>
      <c r="B68" s="24">
        <v>1911055</v>
      </c>
      <c r="C68" s="23" t="s">
        <v>117</v>
      </c>
      <c r="D68" s="240">
        <v>51</v>
      </c>
      <c r="E68" s="240">
        <v>48</v>
      </c>
      <c r="F68" s="240">
        <v>69</v>
      </c>
      <c r="G68" s="240">
        <v>90</v>
      </c>
      <c r="H68" s="240">
        <v>87</v>
      </c>
      <c r="I68" s="33"/>
      <c r="J68" s="33"/>
      <c r="K68" s="33"/>
      <c r="L68" s="33"/>
      <c r="M68" s="33"/>
      <c r="N68" s="32"/>
      <c r="O68" s="32"/>
      <c r="P68" s="32"/>
      <c r="Q68" s="32"/>
      <c r="R68" s="32"/>
    </row>
    <row r="69" spans="1:18">
      <c r="A69" s="10">
        <v>56</v>
      </c>
      <c r="B69" s="24">
        <v>1911056</v>
      </c>
      <c r="C69" s="23" t="s">
        <v>118</v>
      </c>
      <c r="D69" s="240">
        <v>92</v>
      </c>
      <c r="E69" s="240">
        <v>78</v>
      </c>
      <c r="F69" s="240">
        <v>85</v>
      </c>
      <c r="G69" s="240">
        <v>93</v>
      </c>
      <c r="H69" s="240">
        <v>99</v>
      </c>
      <c r="I69" s="33"/>
      <c r="J69" s="33"/>
      <c r="K69" s="33"/>
      <c r="L69" s="33"/>
      <c r="M69" s="33"/>
      <c r="N69" s="32"/>
      <c r="O69" s="32"/>
      <c r="P69" s="32"/>
      <c r="Q69" s="32"/>
      <c r="R69" s="32"/>
    </row>
    <row r="70" spans="1:18">
      <c r="A70" s="10">
        <v>57</v>
      </c>
      <c r="B70" s="24">
        <v>1911057</v>
      </c>
      <c r="C70" s="23" t="s">
        <v>119</v>
      </c>
      <c r="D70" s="240">
        <v>78</v>
      </c>
      <c r="E70" s="240">
        <v>51</v>
      </c>
      <c r="F70" s="240">
        <v>82</v>
      </c>
      <c r="G70" s="240">
        <v>85</v>
      </c>
      <c r="H70" s="240">
        <v>45</v>
      </c>
      <c r="I70" s="33"/>
      <c r="J70" s="33"/>
      <c r="K70" s="33"/>
      <c r="L70" s="33"/>
      <c r="M70" s="33"/>
      <c r="N70" s="32"/>
      <c r="O70" s="32"/>
      <c r="P70" s="32"/>
      <c r="Q70" s="32"/>
      <c r="R70" s="32"/>
    </row>
    <row r="71" spans="1:18">
      <c r="A71" s="10">
        <v>58</v>
      </c>
      <c r="B71" s="24">
        <v>1911058</v>
      </c>
      <c r="C71" s="23" t="s">
        <v>120</v>
      </c>
      <c r="D71" s="240">
        <v>70</v>
      </c>
      <c r="E71" s="240">
        <v>75</v>
      </c>
      <c r="F71" s="240">
        <v>86</v>
      </c>
      <c r="G71" s="240">
        <v>88</v>
      </c>
      <c r="H71" s="240">
        <v>85</v>
      </c>
      <c r="I71" s="33"/>
      <c r="J71" s="33"/>
      <c r="K71" s="33"/>
      <c r="L71" s="33"/>
      <c r="M71" s="33"/>
      <c r="N71" s="32"/>
      <c r="O71" s="32"/>
      <c r="P71" s="32"/>
      <c r="Q71" s="32"/>
      <c r="R71" s="32"/>
    </row>
    <row r="72" spans="1:18">
      <c r="A72" s="10">
        <v>59</v>
      </c>
      <c r="B72" s="24">
        <v>1911059</v>
      </c>
      <c r="C72" s="23" t="s">
        <v>65</v>
      </c>
      <c r="D72" s="240">
        <v>79</v>
      </c>
      <c r="E72" s="240">
        <v>65</v>
      </c>
      <c r="F72" s="240">
        <v>78</v>
      </c>
      <c r="G72" s="240">
        <v>90</v>
      </c>
      <c r="H72" s="240">
        <v>96</v>
      </c>
      <c r="I72" s="33"/>
      <c r="J72" s="33"/>
      <c r="K72" s="33"/>
      <c r="L72" s="33"/>
      <c r="M72" s="33"/>
      <c r="N72" s="32"/>
      <c r="O72" s="32"/>
      <c r="P72" s="32"/>
      <c r="Q72" s="32"/>
      <c r="R72" s="32"/>
    </row>
    <row r="73" spans="1:18">
      <c r="A73" s="10">
        <v>60</v>
      </c>
      <c r="B73" s="24">
        <v>1911060</v>
      </c>
      <c r="C73" s="23" t="s">
        <v>121</v>
      </c>
      <c r="D73" s="240">
        <v>88</v>
      </c>
      <c r="E73" s="240">
        <v>96</v>
      </c>
      <c r="F73" s="240">
        <v>93</v>
      </c>
      <c r="G73" s="240">
        <v>88</v>
      </c>
      <c r="H73" s="240">
        <v>85</v>
      </c>
      <c r="I73" s="33"/>
      <c r="J73" s="33"/>
      <c r="K73" s="33"/>
      <c r="L73" s="33"/>
      <c r="M73" s="33"/>
      <c r="N73" s="32"/>
      <c r="O73" s="32"/>
      <c r="P73" s="32"/>
      <c r="Q73" s="32"/>
      <c r="R73" s="32"/>
    </row>
    <row r="74" spans="1:18">
      <c r="A74" s="10">
        <v>61</v>
      </c>
      <c r="B74" s="24">
        <v>1911061</v>
      </c>
      <c r="C74" s="23" t="s">
        <v>122</v>
      </c>
      <c r="D74" s="240">
        <v>64</v>
      </c>
      <c r="E74" s="240">
        <v>72</v>
      </c>
      <c r="F74" s="240">
        <v>81</v>
      </c>
      <c r="G74" s="240">
        <v>90</v>
      </c>
      <c r="H74" s="240">
        <v>60</v>
      </c>
      <c r="I74" s="33"/>
      <c r="J74" s="33"/>
      <c r="K74" s="33"/>
      <c r="L74" s="33"/>
      <c r="M74" s="33"/>
      <c r="N74" s="32"/>
      <c r="O74" s="32"/>
      <c r="P74" s="32"/>
      <c r="Q74" s="32"/>
      <c r="R74" s="32"/>
    </row>
    <row r="75" spans="1:18">
      <c r="A75" s="10">
        <v>62</v>
      </c>
      <c r="B75" s="24">
        <v>1911062</v>
      </c>
      <c r="C75" s="23" t="s">
        <v>123</v>
      </c>
      <c r="D75" s="240">
        <v>80</v>
      </c>
      <c r="E75" s="240">
        <v>89</v>
      </c>
      <c r="F75" s="240">
        <v>86</v>
      </c>
      <c r="G75" s="240">
        <v>94</v>
      </c>
      <c r="H75" s="240">
        <v>93</v>
      </c>
      <c r="I75" s="33"/>
      <c r="J75" s="33"/>
      <c r="K75" s="33"/>
      <c r="L75" s="33"/>
      <c r="M75" s="33"/>
      <c r="N75" s="32"/>
      <c r="O75" s="32"/>
      <c r="P75" s="32"/>
      <c r="Q75" s="32"/>
      <c r="R75" s="32"/>
    </row>
    <row r="76" spans="1:18">
      <c r="A76" s="10">
        <v>63</v>
      </c>
      <c r="B76" s="24">
        <v>1911063</v>
      </c>
      <c r="C76" s="23" t="s">
        <v>51</v>
      </c>
      <c r="D76" s="240">
        <v>87</v>
      </c>
      <c r="E76" s="240">
        <v>96</v>
      </c>
      <c r="F76" s="240">
        <v>81</v>
      </c>
      <c r="G76" s="240">
        <v>94</v>
      </c>
      <c r="H76" s="240">
        <v>91</v>
      </c>
      <c r="I76" s="33"/>
      <c r="J76" s="33"/>
      <c r="K76" s="33"/>
      <c r="L76" s="33"/>
      <c r="M76" s="33"/>
      <c r="N76" s="32"/>
      <c r="O76" s="32"/>
      <c r="P76" s="32"/>
      <c r="Q76" s="32"/>
      <c r="R76" s="32"/>
    </row>
    <row r="77" spans="1:18">
      <c r="A77" s="10">
        <v>64</v>
      </c>
      <c r="B77" s="24">
        <v>1911064</v>
      </c>
      <c r="C77" s="23" t="s">
        <v>124</v>
      </c>
      <c r="D77" s="240">
        <v>67</v>
      </c>
      <c r="E77" s="240">
        <v>58</v>
      </c>
      <c r="F77" s="240">
        <v>84</v>
      </c>
      <c r="G77" s="240">
        <v>85</v>
      </c>
      <c r="H77" s="240">
        <v>85</v>
      </c>
      <c r="I77" s="33"/>
      <c r="J77" s="33"/>
      <c r="K77" s="33"/>
      <c r="L77" s="33"/>
      <c r="M77" s="33"/>
      <c r="N77" s="32"/>
      <c r="O77" s="32"/>
      <c r="P77" s="32"/>
      <c r="Q77" s="32"/>
      <c r="R77" s="32"/>
    </row>
    <row r="78" spans="1:18">
      <c r="A78" s="10">
        <v>65</v>
      </c>
      <c r="B78" s="24">
        <v>1911065</v>
      </c>
      <c r="C78" s="23" t="s">
        <v>52</v>
      </c>
      <c r="D78" s="240">
        <v>53</v>
      </c>
      <c r="E78" s="240">
        <v>58</v>
      </c>
      <c r="F78" s="240">
        <v>51</v>
      </c>
      <c r="G78" s="240">
        <v>87</v>
      </c>
      <c r="H78" s="240">
        <v>72</v>
      </c>
      <c r="I78" s="33"/>
      <c r="J78" s="33"/>
      <c r="K78" s="33"/>
      <c r="L78" s="33"/>
      <c r="M78" s="33"/>
      <c r="N78" s="32"/>
      <c r="O78" s="32"/>
      <c r="P78" s="32"/>
      <c r="Q78" s="32"/>
      <c r="R78" s="32"/>
    </row>
    <row r="79" spans="1:18">
      <c r="A79" s="10">
        <v>66</v>
      </c>
      <c r="B79" s="24">
        <v>1911066</v>
      </c>
      <c r="C79" s="23" t="s">
        <v>66</v>
      </c>
      <c r="D79" s="240">
        <v>84</v>
      </c>
      <c r="E79" s="240">
        <v>94</v>
      </c>
      <c r="F79" s="240">
        <v>90</v>
      </c>
      <c r="G79" s="240">
        <v>91</v>
      </c>
      <c r="H79" s="240">
        <v>93</v>
      </c>
      <c r="I79" s="33"/>
      <c r="J79" s="33"/>
      <c r="K79" s="33"/>
      <c r="L79" s="33"/>
      <c r="M79" s="33"/>
      <c r="N79" s="32"/>
      <c r="O79" s="32"/>
      <c r="P79" s="32"/>
      <c r="Q79" s="32"/>
      <c r="R79" s="32"/>
    </row>
    <row r="80" spans="1:18">
      <c r="A80" s="10">
        <v>67</v>
      </c>
      <c r="B80" s="24">
        <v>1911067</v>
      </c>
      <c r="C80" s="23" t="s">
        <v>125</v>
      </c>
      <c r="D80" s="240">
        <v>86</v>
      </c>
      <c r="E80" s="240">
        <v>66</v>
      </c>
      <c r="F80" s="240">
        <v>81</v>
      </c>
      <c r="G80" s="240">
        <v>93</v>
      </c>
      <c r="H80" s="240">
        <v>91</v>
      </c>
      <c r="I80" s="33"/>
      <c r="J80" s="33"/>
      <c r="K80" s="33"/>
      <c r="L80" s="33"/>
      <c r="M80" s="33"/>
      <c r="N80" s="32"/>
      <c r="O80" s="32"/>
      <c r="P80" s="32"/>
      <c r="Q80" s="32"/>
      <c r="R80" s="32"/>
    </row>
    <row r="81" spans="1:18">
      <c r="A81" s="10">
        <v>68</v>
      </c>
      <c r="B81" s="24">
        <v>1911068</v>
      </c>
      <c r="C81" s="23" t="s">
        <v>126</v>
      </c>
      <c r="D81" s="240">
        <v>61</v>
      </c>
      <c r="E81" s="240">
        <v>70</v>
      </c>
      <c r="F81" s="240">
        <v>78</v>
      </c>
      <c r="G81" s="240">
        <v>90</v>
      </c>
      <c r="H81" s="240">
        <v>81</v>
      </c>
      <c r="I81" s="33"/>
      <c r="J81" s="33"/>
      <c r="K81" s="33"/>
      <c r="L81" s="33"/>
      <c r="M81" s="33"/>
      <c r="N81" s="32"/>
      <c r="O81" s="32"/>
      <c r="P81" s="32"/>
      <c r="Q81" s="32"/>
      <c r="R81" s="32"/>
    </row>
    <row r="82" spans="1:18">
      <c r="A82" s="10">
        <v>69</v>
      </c>
      <c r="B82" s="24">
        <v>1911069</v>
      </c>
      <c r="C82" s="23" t="s">
        <v>67</v>
      </c>
      <c r="D82" s="240">
        <v>60</v>
      </c>
      <c r="E82" s="240">
        <v>39</v>
      </c>
      <c r="F82" s="240">
        <v>67</v>
      </c>
      <c r="G82" s="240">
        <v>81</v>
      </c>
      <c r="H82" s="240">
        <v>84</v>
      </c>
      <c r="I82" s="33"/>
      <c r="J82" s="33"/>
      <c r="K82" s="33"/>
      <c r="L82" s="33"/>
      <c r="M82" s="33"/>
      <c r="N82" s="32"/>
      <c r="O82" s="32"/>
      <c r="P82" s="32"/>
      <c r="Q82" s="32"/>
      <c r="R82" s="32"/>
    </row>
    <row r="83" spans="1:18">
      <c r="A83" s="10">
        <v>70</v>
      </c>
      <c r="B83" s="24">
        <v>1911070</v>
      </c>
      <c r="C83" s="23" t="s">
        <v>127</v>
      </c>
      <c r="D83" s="240">
        <v>87</v>
      </c>
      <c r="E83" s="240">
        <v>80</v>
      </c>
      <c r="F83" s="240">
        <v>71</v>
      </c>
      <c r="G83" s="240">
        <v>93</v>
      </c>
      <c r="H83" s="240">
        <v>69</v>
      </c>
      <c r="I83" s="33"/>
      <c r="J83" s="33"/>
      <c r="K83" s="33"/>
      <c r="L83" s="33"/>
      <c r="M83" s="33"/>
      <c r="N83" s="32"/>
      <c r="O83" s="32"/>
      <c r="P83" s="32"/>
      <c r="Q83" s="32"/>
      <c r="R83" s="32"/>
    </row>
    <row r="84" spans="1:18">
      <c r="A84" s="10">
        <v>71</v>
      </c>
      <c r="B84" s="24">
        <v>1911071</v>
      </c>
      <c r="C84" s="23" t="s">
        <v>128</v>
      </c>
      <c r="D84" s="240">
        <v>80</v>
      </c>
      <c r="E84" s="240">
        <v>69</v>
      </c>
      <c r="F84" s="240">
        <v>85</v>
      </c>
      <c r="G84" s="240">
        <v>93</v>
      </c>
      <c r="H84" s="240">
        <v>99</v>
      </c>
      <c r="I84" s="33"/>
      <c r="J84" s="33"/>
      <c r="K84" s="33"/>
      <c r="L84" s="33"/>
      <c r="M84" s="33"/>
      <c r="N84" s="32"/>
      <c r="O84" s="32"/>
      <c r="P84" s="32"/>
      <c r="Q84" s="32"/>
      <c r="R84" s="32"/>
    </row>
    <row r="85" spans="1:18">
      <c r="A85" s="10">
        <v>72</v>
      </c>
      <c r="B85" s="24">
        <v>1911072</v>
      </c>
      <c r="C85" s="23" t="s">
        <v>53</v>
      </c>
      <c r="D85" s="240">
        <v>64</v>
      </c>
      <c r="E85" s="240">
        <v>56</v>
      </c>
      <c r="F85" s="240">
        <v>51</v>
      </c>
      <c r="G85" s="240">
        <v>37</v>
      </c>
      <c r="H85" s="240">
        <v>55</v>
      </c>
      <c r="I85" s="33"/>
      <c r="J85" s="33"/>
      <c r="K85" s="33"/>
      <c r="L85" s="33"/>
      <c r="M85" s="33"/>
      <c r="N85" s="32"/>
      <c r="O85" s="32"/>
      <c r="P85" s="32"/>
      <c r="Q85" s="32"/>
      <c r="R85" s="32"/>
    </row>
    <row r="86" spans="1:18">
      <c r="A86" s="10">
        <v>73</v>
      </c>
      <c r="B86" s="24">
        <v>1911073</v>
      </c>
      <c r="C86" s="23" t="s">
        <v>54</v>
      </c>
      <c r="D86" s="240">
        <v>96</v>
      </c>
      <c r="E86" s="240">
        <v>97</v>
      </c>
      <c r="F86" s="240">
        <v>100</v>
      </c>
      <c r="G86" s="240">
        <v>100</v>
      </c>
      <c r="H86" s="240">
        <v>100</v>
      </c>
      <c r="I86" s="33"/>
      <c r="J86" s="33"/>
      <c r="K86" s="33"/>
      <c r="L86" s="33"/>
      <c r="M86" s="33"/>
      <c r="N86" s="32"/>
      <c r="O86" s="32"/>
      <c r="P86" s="32"/>
      <c r="Q86" s="32"/>
      <c r="R86" s="32"/>
    </row>
    <row r="87" spans="1:18">
      <c r="A87" s="10">
        <v>74</v>
      </c>
      <c r="B87" s="24">
        <v>1911074</v>
      </c>
      <c r="C87" s="23" t="s">
        <v>68</v>
      </c>
      <c r="D87" s="240">
        <v>75</v>
      </c>
      <c r="E87" s="240">
        <v>60</v>
      </c>
      <c r="F87" s="240">
        <v>88</v>
      </c>
      <c r="G87" s="240">
        <v>93</v>
      </c>
      <c r="H87" s="240">
        <v>84</v>
      </c>
      <c r="I87" s="33"/>
      <c r="J87" s="33"/>
      <c r="K87" s="33"/>
      <c r="L87" s="33"/>
      <c r="M87" s="33"/>
      <c r="N87" s="32"/>
      <c r="O87" s="32"/>
      <c r="P87" s="32"/>
      <c r="Q87" s="32"/>
      <c r="R87" s="32"/>
    </row>
    <row r="88" spans="1:18">
      <c r="A88" s="10">
        <v>75</v>
      </c>
      <c r="B88" s="24">
        <v>1911075</v>
      </c>
      <c r="C88" s="23" t="s">
        <v>55</v>
      </c>
      <c r="D88" s="240">
        <v>89</v>
      </c>
      <c r="E88" s="240">
        <v>50</v>
      </c>
      <c r="F88" s="240">
        <v>70</v>
      </c>
      <c r="G88" s="240">
        <v>87</v>
      </c>
      <c r="H88" s="240">
        <v>54</v>
      </c>
      <c r="I88" s="33"/>
      <c r="J88" s="33"/>
      <c r="K88" s="33"/>
      <c r="L88" s="33"/>
      <c r="M88" s="33"/>
      <c r="N88" s="32"/>
      <c r="O88" s="32"/>
      <c r="P88" s="32"/>
      <c r="Q88" s="32"/>
      <c r="R88" s="32"/>
    </row>
    <row r="89" spans="1:18">
      <c r="A89" s="10">
        <v>76</v>
      </c>
      <c r="B89" s="24">
        <v>1911076</v>
      </c>
      <c r="C89" s="23" t="s">
        <v>129</v>
      </c>
      <c r="D89" s="240">
        <v>56</v>
      </c>
      <c r="E89" s="240">
        <v>70</v>
      </c>
      <c r="F89" s="240">
        <v>63</v>
      </c>
      <c r="G89" s="240">
        <v>90</v>
      </c>
      <c r="H89" s="240">
        <v>78</v>
      </c>
      <c r="I89" s="33"/>
      <c r="J89" s="33"/>
      <c r="K89" s="33"/>
      <c r="L89" s="33"/>
      <c r="M89" s="33"/>
      <c r="N89" s="32"/>
      <c r="O89" s="32"/>
      <c r="P89" s="32"/>
      <c r="Q89" s="32"/>
      <c r="R89" s="32"/>
    </row>
    <row r="90" spans="1:18">
      <c r="A90" s="10">
        <v>77</v>
      </c>
      <c r="B90" s="24">
        <v>1911077</v>
      </c>
      <c r="C90" s="23" t="s">
        <v>56</v>
      </c>
      <c r="D90" s="240">
        <v>57</v>
      </c>
      <c r="E90" s="240">
        <v>57</v>
      </c>
      <c r="F90" s="240">
        <v>86</v>
      </c>
      <c r="G90" s="240">
        <v>93</v>
      </c>
      <c r="H90" s="240">
        <v>91</v>
      </c>
      <c r="I90" s="33"/>
      <c r="J90" s="33"/>
      <c r="K90" s="33"/>
      <c r="L90" s="33"/>
      <c r="M90" s="33"/>
      <c r="N90" s="32"/>
      <c r="O90" s="32"/>
      <c r="P90" s="32"/>
      <c r="Q90" s="32"/>
      <c r="R90" s="32"/>
    </row>
    <row r="91" spans="1:18">
      <c r="A91" s="10">
        <v>78</v>
      </c>
      <c r="B91" s="24">
        <v>1911078</v>
      </c>
      <c r="C91" s="23" t="s">
        <v>69</v>
      </c>
      <c r="D91" s="240">
        <v>95</v>
      </c>
      <c r="E91" s="240">
        <v>66</v>
      </c>
      <c r="F91" s="240">
        <v>93</v>
      </c>
      <c r="G91" s="240">
        <v>88</v>
      </c>
      <c r="H91" s="240">
        <v>93</v>
      </c>
      <c r="I91" s="33"/>
      <c r="J91" s="33"/>
      <c r="K91" s="33"/>
      <c r="L91" s="33"/>
      <c r="M91" s="33"/>
      <c r="N91" s="32"/>
      <c r="O91" s="32"/>
      <c r="P91" s="32"/>
      <c r="Q91" s="32"/>
      <c r="R91" s="32"/>
    </row>
    <row r="92" spans="1:18">
      <c r="A92" s="10">
        <v>79</v>
      </c>
      <c r="B92" s="24">
        <v>1911079</v>
      </c>
      <c r="C92" s="23" t="s">
        <v>130</v>
      </c>
      <c r="D92" s="240">
        <v>51</v>
      </c>
      <c r="E92" s="240">
        <v>45</v>
      </c>
      <c r="F92" s="240">
        <v>66</v>
      </c>
      <c r="G92" s="240">
        <v>92</v>
      </c>
      <c r="H92" s="240">
        <v>83</v>
      </c>
      <c r="I92" s="33"/>
      <c r="J92" s="33"/>
      <c r="K92" s="33"/>
      <c r="L92" s="33"/>
      <c r="M92" s="33"/>
      <c r="N92" s="32"/>
      <c r="O92" s="32"/>
      <c r="P92" s="32"/>
      <c r="Q92" s="32"/>
      <c r="R92" s="32"/>
    </row>
    <row r="93" spans="1:18">
      <c r="A93" s="10">
        <v>80</v>
      </c>
      <c r="B93" s="24">
        <v>1911080</v>
      </c>
      <c r="C93" s="23" t="s">
        <v>131</v>
      </c>
      <c r="D93" s="240">
        <v>42</v>
      </c>
      <c r="E93" s="240">
        <v>36</v>
      </c>
      <c r="F93" s="240">
        <v>64</v>
      </c>
      <c r="G93" s="240">
        <v>87</v>
      </c>
      <c r="H93" s="240">
        <v>72</v>
      </c>
      <c r="I93" s="33"/>
      <c r="J93" s="33"/>
      <c r="K93" s="33"/>
      <c r="L93" s="33"/>
      <c r="M93" s="33"/>
      <c r="N93" s="32"/>
      <c r="O93" s="32"/>
      <c r="P93" s="32"/>
      <c r="Q93" s="32"/>
      <c r="R93" s="32"/>
    </row>
    <row r="94" spans="1:18">
      <c r="A94" s="10">
        <v>81</v>
      </c>
      <c r="B94" s="24">
        <v>1911081</v>
      </c>
      <c r="C94" s="23" t="s">
        <v>70</v>
      </c>
      <c r="D94" s="240">
        <v>48</v>
      </c>
      <c r="E94" s="240">
        <v>38</v>
      </c>
      <c r="F94" s="240">
        <v>69</v>
      </c>
      <c r="G94" s="240">
        <v>46</v>
      </c>
      <c r="H94" s="240">
        <v>49</v>
      </c>
      <c r="I94" s="33"/>
      <c r="J94" s="33"/>
      <c r="K94" s="33"/>
      <c r="L94" s="33"/>
      <c r="M94" s="33"/>
      <c r="N94" s="32"/>
      <c r="O94" s="32"/>
      <c r="P94" s="32"/>
      <c r="Q94" s="32"/>
      <c r="R94" s="32"/>
    </row>
    <row r="95" spans="1:18">
      <c r="A95" s="10">
        <v>82</v>
      </c>
      <c r="B95" s="24">
        <v>1911082</v>
      </c>
      <c r="C95" s="23" t="s">
        <v>71</v>
      </c>
      <c r="D95" s="240">
        <v>86</v>
      </c>
      <c r="E95" s="240">
        <v>93</v>
      </c>
      <c r="F95" s="240">
        <v>96</v>
      </c>
      <c r="G95" s="240">
        <v>91</v>
      </c>
      <c r="H95" s="240">
        <v>48</v>
      </c>
      <c r="I95" s="33"/>
      <c r="J95" s="33"/>
      <c r="K95" s="33"/>
      <c r="L95" s="33"/>
      <c r="M95" s="33"/>
      <c r="N95" s="32"/>
      <c r="O95" s="32"/>
      <c r="P95" s="32"/>
      <c r="Q95" s="32"/>
      <c r="R95" s="32"/>
    </row>
    <row r="96" spans="1:18">
      <c r="A96" s="10">
        <v>83</v>
      </c>
      <c r="B96" s="24">
        <v>1911083</v>
      </c>
      <c r="C96" s="23" t="s">
        <v>132</v>
      </c>
      <c r="D96" s="240">
        <v>90</v>
      </c>
      <c r="E96" s="240">
        <v>93</v>
      </c>
      <c r="F96" s="240">
        <v>83</v>
      </c>
      <c r="G96" s="240">
        <v>73</v>
      </c>
      <c r="H96" s="240">
        <v>78</v>
      </c>
      <c r="I96" s="33"/>
      <c r="J96" s="33"/>
      <c r="K96" s="33"/>
      <c r="L96" s="33"/>
      <c r="M96" s="33"/>
      <c r="N96" s="32"/>
      <c r="O96" s="32"/>
      <c r="P96" s="32"/>
      <c r="Q96" s="32"/>
      <c r="R96" s="32"/>
    </row>
    <row r="97" spans="1:18">
      <c r="A97" s="10">
        <v>84</v>
      </c>
      <c r="B97" s="24">
        <v>1911084</v>
      </c>
      <c r="C97" s="23" t="s">
        <v>133</v>
      </c>
      <c r="D97" s="240">
        <v>84</v>
      </c>
      <c r="E97" s="240">
        <v>57</v>
      </c>
      <c r="F97" s="240">
        <v>77</v>
      </c>
      <c r="G97" s="240">
        <v>90</v>
      </c>
      <c r="H97" s="240">
        <v>75</v>
      </c>
      <c r="I97" s="33"/>
      <c r="J97" s="33"/>
      <c r="K97" s="33"/>
      <c r="L97" s="33"/>
      <c r="M97" s="33"/>
      <c r="N97" s="32"/>
      <c r="O97" s="32"/>
      <c r="P97" s="32"/>
      <c r="Q97" s="32"/>
      <c r="R97" s="32"/>
    </row>
    <row r="98" spans="1:18">
      <c r="A98" s="10">
        <v>85</v>
      </c>
      <c r="B98" s="24">
        <v>1911085</v>
      </c>
      <c r="C98" s="23" t="s">
        <v>134</v>
      </c>
      <c r="D98" s="240">
        <v>85</v>
      </c>
      <c r="E98" s="240">
        <v>86</v>
      </c>
      <c r="F98" s="240">
        <v>80</v>
      </c>
      <c r="G98" s="240">
        <v>93</v>
      </c>
      <c r="H98" s="240">
        <v>63</v>
      </c>
      <c r="I98" s="33"/>
      <c r="J98" s="33"/>
      <c r="K98" s="33"/>
      <c r="L98" s="33"/>
      <c r="M98" s="33"/>
      <c r="N98" s="32"/>
      <c r="O98" s="32"/>
      <c r="P98" s="32"/>
      <c r="Q98" s="32"/>
      <c r="R98" s="32"/>
    </row>
    <row r="99" spans="1:18">
      <c r="A99" s="10">
        <v>86</v>
      </c>
      <c r="B99" s="24">
        <v>1911086</v>
      </c>
      <c r="C99" s="23" t="s">
        <v>135</v>
      </c>
      <c r="D99" s="240">
        <v>51</v>
      </c>
      <c r="E99" s="240">
        <v>22</v>
      </c>
      <c r="F99" s="240">
        <v>51</v>
      </c>
      <c r="G99" s="240">
        <v>61</v>
      </c>
      <c r="H99" s="240">
        <v>70</v>
      </c>
      <c r="I99" s="33"/>
      <c r="J99" s="33"/>
      <c r="K99" s="33"/>
      <c r="L99" s="33"/>
      <c r="M99" s="33"/>
      <c r="N99" s="32"/>
      <c r="O99" s="32"/>
      <c r="P99" s="32"/>
      <c r="Q99" s="32"/>
      <c r="R99" s="32"/>
    </row>
    <row r="100" spans="1:18">
      <c r="A100" s="10">
        <v>87</v>
      </c>
      <c r="B100" s="24">
        <v>1911087</v>
      </c>
      <c r="C100" s="23" t="s">
        <v>136</v>
      </c>
      <c r="D100" s="240">
        <v>79</v>
      </c>
      <c r="E100" s="240">
        <v>77</v>
      </c>
      <c r="F100" s="240">
        <v>87</v>
      </c>
      <c r="G100" s="240">
        <v>94</v>
      </c>
      <c r="H100" s="240">
        <v>90</v>
      </c>
      <c r="I100" s="33"/>
      <c r="J100" s="33"/>
      <c r="K100" s="33"/>
      <c r="L100" s="33"/>
      <c r="M100" s="33"/>
      <c r="N100" s="32"/>
      <c r="O100" s="32"/>
      <c r="P100" s="32"/>
      <c r="Q100" s="32"/>
      <c r="R100" s="32"/>
    </row>
    <row r="101" spans="1:18">
      <c r="A101" s="10">
        <v>88</v>
      </c>
      <c r="B101" s="24">
        <v>1911088</v>
      </c>
      <c r="C101" s="23" t="s">
        <v>57</v>
      </c>
      <c r="D101" s="240">
        <v>58</v>
      </c>
      <c r="E101" s="240">
        <v>66</v>
      </c>
      <c r="F101" s="240">
        <v>81</v>
      </c>
      <c r="G101" s="240">
        <v>87</v>
      </c>
      <c r="H101" s="240">
        <v>63</v>
      </c>
      <c r="I101" s="33"/>
      <c r="J101" s="33"/>
      <c r="K101" s="33"/>
      <c r="L101" s="33"/>
      <c r="M101" s="33"/>
      <c r="N101" s="32"/>
      <c r="O101" s="32"/>
      <c r="P101" s="32"/>
      <c r="Q101" s="32"/>
      <c r="R101" s="32"/>
    </row>
    <row r="102" spans="1:18">
      <c r="A102" s="10">
        <v>89</v>
      </c>
      <c r="B102" s="24">
        <v>1911089</v>
      </c>
      <c r="C102" s="23" t="s">
        <v>137</v>
      </c>
      <c r="D102" s="240">
        <v>93</v>
      </c>
      <c r="E102" s="240">
        <v>82</v>
      </c>
      <c r="F102" s="240">
        <v>87</v>
      </c>
      <c r="G102" s="240">
        <v>91</v>
      </c>
      <c r="H102" s="240">
        <v>78</v>
      </c>
      <c r="I102" s="33"/>
      <c r="J102" s="33"/>
      <c r="K102" s="33"/>
      <c r="L102" s="33"/>
      <c r="M102" s="33"/>
      <c r="N102" s="32"/>
      <c r="O102" s="32"/>
      <c r="P102" s="32"/>
      <c r="Q102" s="32"/>
      <c r="R102" s="32"/>
    </row>
    <row r="103" spans="1:18">
      <c r="A103" s="10">
        <v>90</v>
      </c>
      <c r="B103" s="24">
        <v>1911090</v>
      </c>
      <c r="C103" s="23" t="s">
        <v>138</v>
      </c>
      <c r="D103" s="240">
        <v>66</v>
      </c>
      <c r="E103" s="240">
        <v>83</v>
      </c>
      <c r="F103" s="240">
        <v>89</v>
      </c>
      <c r="G103" s="240">
        <v>88</v>
      </c>
      <c r="H103" s="240">
        <v>78</v>
      </c>
      <c r="I103" s="33"/>
      <c r="J103" s="33"/>
      <c r="K103" s="33"/>
      <c r="L103" s="33"/>
      <c r="M103" s="33"/>
      <c r="N103" s="32"/>
      <c r="O103" s="32"/>
      <c r="P103" s="32"/>
      <c r="Q103" s="32"/>
      <c r="R103" s="32"/>
    </row>
    <row r="104" spans="1:18">
      <c r="A104" s="10">
        <v>91</v>
      </c>
      <c r="B104" s="24">
        <v>1911091</v>
      </c>
      <c r="C104" s="23" t="s">
        <v>139</v>
      </c>
      <c r="D104" s="240">
        <v>62</v>
      </c>
      <c r="E104" s="240">
        <v>85</v>
      </c>
      <c r="F104" s="240">
        <v>58</v>
      </c>
      <c r="G104" s="240">
        <v>75</v>
      </c>
      <c r="H104" s="240">
        <v>69</v>
      </c>
      <c r="I104" s="33"/>
      <c r="J104" s="33"/>
      <c r="K104" s="33"/>
      <c r="L104" s="33"/>
      <c r="M104" s="33"/>
      <c r="N104" s="32"/>
      <c r="O104" s="32"/>
      <c r="P104" s="32"/>
      <c r="Q104" s="32"/>
      <c r="R104" s="32"/>
    </row>
    <row r="105" spans="1:18">
      <c r="A105" s="10">
        <v>92</v>
      </c>
      <c r="B105" s="24">
        <v>1911092</v>
      </c>
      <c r="C105" s="23" t="s">
        <v>140</v>
      </c>
      <c r="D105" s="240">
        <v>67</v>
      </c>
      <c r="E105" s="240">
        <v>54</v>
      </c>
      <c r="F105" s="240">
        <v>86</v>
      </c>
      <c r="G105" s="240">
        <v>90</v>
      </c>
      <c r="H105" s="240">
        <v>91</v>
      </c>
      <c r="I105" s="33"/>
      <c r="J105" s="33"/>
      <c r="K105" s="33"/>
      <c r="L105" s="33"/>
      <c r="M105" s="33"/>
      <c r="N105" s="32"/>
      <c r="O105" s="32"/>
      <c r="P105" s="32"/>
      <c r="Q105" s="32"/>
      <c r="R105" s="32"/>
    </row>
    <row r="106" spans="1:18">
      <c r="A106" s="10">
        <v>93</v>
      </c>
      <c r="B106" s="24">
        <v>1911093</v>
      </c>
      <c r="C106" s="23" t="s">
        <v>141</v>
      </c>
      <c r="D106" s="240">
        <v>76</v>
      </c>
      <c r="E106" s="240">
        <v>83</v>
      </c>
      <c r="F106" s="240">
        <v>81</v>
      </c>
      <c r="G106" s="240">
        <v>82</v>
      </c>
      <c r="H106" s="240">
        <v>85</v>
      </c>
      <c r="I106" s="33"/>
      <c r="J106" s="33"/>
      <c r="K106" s="33"/>
      <c r="L106" s="33"/>
      <c r="M106" s="33"/>
      <c r="N106" s="32"/>
      <c r="O106" s="32"/>
      <c r="P106" s="32"/>
      <c r="Q106" s="32"/>
      <c r="R106" s="32"/>
    </row>
    <row r="107" spans="1:18">
      <c r="A107" s="10">
        <v>94</v>
      </c>
      <c r="B107" s="24">
        <v>1911094</v>
      </c>
      <c r="C107" s="23" t="s">
        <v>58</v>
      </c>
      <c r="D107" s="240">
        <v>92</v>
      </c>
      <c r="E107" s="240">
        <v>92</v>
      </c>
      <c r="F107" s="240">
        <v>87</v>
      </c>
      <c r="G107" s="240">
        <v>100</v>
      </c>
      <c r="H107" s="240">
        <v>91</v>
      </c>
      <c r="I107" s="33"/>
      <c r="J107" s="33"/>
      <c r="K107" s="33"/>
      <c r="L107" s="33"/>
      <c r="M107" s="33"/>
      <c r="N107" s="32"/>
      <c r="O107" s="32"/>
      <c r="P107" s="32"/>
      <c r="Q107" s="32"/>
      <c r="R107" s="32"/>
    </row>
    <row r="108" spans="1:18">
      <c r="A108" s="10">
        <v>95</v>
      </c>
      <c r="B108" s="24">
        <v>1911095</v>
      </c>
      <c r="C108" s="23" t="s">
        <v>142</v>
      </c>
      <c r="D108" s="240">
        <v>77</v>
      </c>
      <c r="E108" s="240">
        <v>59</v>
      </c>
      <c r="F108" s="240">
        <v>70</v>
      </c>
      <c r="G108" s="240">
        <v>81</v>
      </c>
      <c r="H108" s="240">
        <v>66</v>
      </c>
      <c r="I108" s="33"/>
      <c r="J108" s="33"/>
      <c r="K108" s="33"/>
      <c r="L108" s="33"/>
      <c r="M108" s="33"/>
      <c r="N108" s="32"/>
      <c r="O108" s="32"/>
      <c r="P108" s="32"/>
      <c r="Q108" s="32"/>
      <c r="R108" s="32"/>
    </row>
    <row r="109" spans="1:18">
      <c r="A109" s="10">
        <v>96</v>
      </c>
      <c r="B109" s="24">
        <v>1911096</v>
      </c>
      <c r="C109" s="23" t="s">
        <v>143</v>
      </c>
      <c r="D109" s="240">
        <v>93</v>
      </c>
      <c r="E109" s="240">
        <v>87</v>
      </c>
      <c r="F109" s="240">
        <v>87</v>
      </c>
      <c r="G109" s="240">
        <v>87</v>
      </c>
      <c r="H109" s="240">
        <v>91</v>
      </c>
      <c r="I109" s="33"/>
      <c r="J109" s="33"/>
      <c r="K109" s="33"/>
      <c r="L109" s="33"/>
      <c r="M109" s="33"/>
      <c r="N109" s="32"/>
      <c r="O109" s="32"/>
      <c r="P109" s="32"/>
      <c r="Q109" s="32"/>
      <c r="R109" s="32"/>
    </row>
    <row r="110" spans="1:18">
      <c r="A110" s="10">
        <v>97</v>
      </c>
      <c r="B110" s="24">
        <v>1911097</v>
      </c>
      <c r="C110" s="23" t="s">
        <v>144</v>
      </c>
      <c r="D110" s="240">
        <v>59</v>
      </c>
      <c r="E110" s="240">
        <v>52</v>
      </c>
      <c r="F110" s="240">
        <v>70</v>
      </c>
      <c r="G110" s="240">
        <v>93</v>
      </c>
      <c r="H110" s="240">
        <v>72</v>
      </c>
      <c r="I110" s="33"/>
      <c r="J110" s="33"/>
      <c r="K110" s="33"/>
      <c r="L110" s="33"/>
      <c r="M110" s="33"/>
      <c r="N110" s="32"/>
      <c r="O110" s="32"/>
      <c r="P110" s="32"/>
      <c r="Q110" s="32"/>
      <c r="R110" s="32"/>
    </row>
    <row r="111" spans="1:18">
      <c r="A111" s="10">
        <v>98</v>
      </c>
      <c r="B111" s="24">
        <v>1911098</v>
      </c>
      <c r="C111" s="23" t="s">
        <v>145</v>
      </c>
      <c r="D111" s="240">
        <v>68</v>
      </c>
      <c r="E111" s="240">
        <v>92</v>
      </c>
      <c r="F111" s="240">
        <v>81</v>
      </c>
      <c r="G111" s="240">
        <v>96</v>
      </c>
      <c r="H111" s="240">
        <v>78</v>
      </c>
      <c r="I111" s="33"/>
      <c r="J111" s="33"/>
      <c r="K111" s="33"/>
      <c r="L111" s="33"/>
      <c r="M111" s="33"/>
      <c r="N111" s="32"/>
      <c r="O111" s="32"/>
      <c r="P111" s="32"/>
      <c r="Q111" s="32"/>
      <c r="R111" s="32"/>
    </row>
    <row r="112" spans="1:18">
      <c r="A112" s="10">
        <v>99</v>
      </c>
      <c r="B112" s="24">
        <v>1911099</v>
      </c>
      <c r="C112" s="23" t="s">
        <v>146</v>
      </c>
      <c r="D112" s="240">
        <v>47</v>
      </c>
      <c r="E112" s="240">
        <v>45</v>
      </c>
      <c r="F112" s="240">
        <v>66</v>
      </c>
      <c r="G112" s="240">
        <v>81</v>
      </c>
      <c r="H112" s="240">
        <v>73</v>
      </c>
      <c r="I112" s="33"/>
      <c r="J112" s="33"/>
      <c r="K112" s="33"/>
      <c r="L112" s="33"/>
      <c r="M112" s="33"/>
      <c r="N112" s="32"/>
      <c r="O112" s="32"/>
      <c r="P112" s="32"/>
      <c r="Q112" s="32"/>
      <c r="R112" s="32"/>
    </row>
    <row r="113" spans="1:18">
      <c r="A113" s="10">
        <v>100</v>
      </c>
      <c r="B113" s="24">
        <v>1911100</v>
      </c>
      <c r="C113" s="23" t="s">
        <v>147</v>
      </c>
      <c r="D113" s="240">
        <v>81</v>
      </c>
      <c r="E113" s="240">
        <v>85</v>
      </c>
      <c r="F113" s="240">
        <v>79</v>
      </c>
      <c r="G113" s="240">
        <v>95</v>
      </c>
      <c r="H113" s="240">
        <v>65</v>
      </c>
      <c r="I113" s="33"/>
      <c r="J113" s="33"/>
      <c r="K113" s="33"/>
      <c r="L113" s="33"/>
      <c r="M113" s="33"/>
      <c r="N113" s="32"/>
      <c r="O113" s="32"/>
      <c r="P113" s="32"/>
      <c r="Q113" s="32"/>
      <c r="R113" s="32"/>
    </row>
    <row r="114" spans="1:18">
      <c r="A114" s="10">
        <v>101</v>
      </c>
      <c r="B114" s="24">
        <v>1911101</v>
      </c>
      <c r="C114" s="23" t="s">
        <v>148</v>
      </c>
      <c r="D114" s="240">
        <v>92</v>
      </c>
      <c r="E114" s="240">
        <v>76</v>
      </c>
      <c r="F114" s="240">
        <v>88</v>
      </c>
      <c r="G114" s="240">
        <v>88</v>
      </c>
      <c r="H114" s="240">
        <v>93</v>
      </c>
      <c r="I114" s="33"/>
      <c r="J114" s="33"/>
      <c r="K114" s="33"/>
      <c r="L114" s="33"/>
      <c r="M114" s="33"/>
      <c r="N114" s="32"/>
      <c r="O114" s="32"/>
      <c r="P114" s="32"/>
      <c r="Q114" s="32"/>
      <c r="R114" s="32"/>
    </row>
    <row r="115" spans="1:18">
      <c r="A115" s="10">
        <v>102</v>
      </c>
      <c r="B115" s="24">
        <v>1911102</v>
      </c>
      <c r="C115" s="23" t="s">
        <v>149</v>
      </c>
      <c r="D115" s="240">
        <v>63</v>
      </c>
      <c r="E115" s="240">
        <v>78</v>
      </c>
      <c r="F115" s="240">
        <v>87</v>
      </c>
      <c r="G115" s="240">
        <v>79</v>
      </c>
      <c r="H115" s="240">
        <v>63</v>
      </c>
      <c r="I115" s="33"/>
      <c r="J115" s="33"/>
      <c r="K115" s="33"/>
      <c r="L115" s="33"/>
      <c r="M115" s="33"/>
      <c r="N115" s="32"/>
      <c r="O115" s="32"/>
      <c r="P115" s="32"/>
      <c r="Q115" s="32"/>
      <c r="R115" s="32"/>
    </row>
    <row r="116" spans="1:18">
      <c r="A116" s="10">
        <v>103</v>
      </c>
      <c r="B116" s="24">
        <v>1911103</v>
      </c>
      <c r="C116" s="23" t="s">
        <v>72</v>
      </c>
      <c r="D116" s="240">
        <v>91</v>
      </c>
      <c r="E116" s="240">
        <v>84</v>
      </c>
      <c r="F116" s="240">
        <v>85</v>
      </c>
      <c r="G116" s="240">
        <v>79</v>
      </c>
      <c r="H116" s="240">
        <v>70</v>
      </c>
      <c r="I116" s="33"/>
      <c r="J116" s="33"/>
      <c r="K116" s="33"/>
      <c r="L116" s="33"/>
      <c r="M116" s="33"/>
      <c r="N116" s="32"/>
      <c r="O116" s="32"/>
      <c r="P116" s="32"/>
      <c r="Q116" s="32"/>
      <c r="R116" s="32"/>
    </row>
    <row r="117" spans="1:18">
      <c r="A117" s="10">
        <v>104</v>
      </c>
      <c r="B117" s="24">
        <v>1911104</v>
      </c>
      <c r="C117" s="23" t="s">
        <v>59</v>
      </c>
      <c r="D117" s="240">
        <v>94</v>
      </c>
      <c r="E117" s="240">
        <v>89</v>
      </c>
      <c r="F117" s="240">
        <v>96</v>
      </c>
      <c r="G117" s="240">
        <v>97</v>
      </c>
      <c r="H117" s="240">
        <v>94</v>
      </c>
      <c r="I117" s="33"/>
      <c r="J117" s="33"/>
      <c r="K117" s="33"/>
      <c r="L117" s="33"/>
      <c r="M117" s="33"/>
      <c r="N117" s="32"/>
      <c r="O117" s="32"/>
      <c r="P117" s="32"/>
      <c r="Q117" s="32"/>
      <c r="R117" s="32"/>
    </row>
    <row r="118" spans="1:18">
      <c r="A118" s="10">
        <v>105</v>
      </c>
      <c r="B118" s="24">
        <v>1911105</v>
      </c>
      <c r="C118" s="23" t="s">
        <v>60</v>
      </c>
      <c r="D118" s="240">
        <v>84</v>
      </c>
      <c r="E118" s="240">
        <v>65</v>
      </c>
      <c r="F118" s="240">
        <v>78</v>
      </c>
      <c r="G118" s="240">
        <v>91</v>
      </c>
      <c r="H118" s="240">
        <v>88</v>
      </c>
      <c r="I118" s="33"/>
      <c r="J118" s="33"/>
      <c r="K118" s="33"/>
      <c r="L118" s="33"/>
      <c r="M118" s="33"/>
      <c r="N118" s="32"/>
      <c r="O118" s="32"/>
      <c r="P118" s="32"/>
      <c r="Q118" s="32"/>
      <c r="R118" s="32"/>
    </row>
    <row r="119" spans="1:18">
      <c r="A119" s="10">
        <v>106</v>
      </c>
      <c r="B119" s="24">
        <v>1911106</v>
      </c>
      <c r="C119" s="23" t="s">
        <v>150</v>
      </c>
      <c r="D119" s="240">
        <v>69</v>
      </c>
      <c r="E119" s="240">
        <v>87</v>
      </c>
      <c r="F119" s="240">
        <v>85</v>
      </c>
      <c r="G119" s="240">
        <v>96</v>
      </c>
      <c r="H119" s="240">
        <v>91</v>
      </c>
      <c r="I119" s="33"/>
      <c r="J119" s="33"/>
      <c r="K119" s="33"/>
      <c r="L119" s="33"/>
      <c r="M119" s="33"/>
      <c r="N119" s="32"/>
      <c r="O119" s="32"/>
      <c r="P119" s="32"/>
      <c r="Q119" s="32"/>
      <c r="R119" s="32"/>
    </row>
    <row r="120" spans="1:18">
      <c r="A120" s="10">
        <v>107</v>
      </c>
      <c r="B120" s="24">
        <v>1911107</v>
      </c>
      <c r="C120" s="23" t="s">
        <v>151</v>
      </c>
      <c r="D120" s="240">
        <v>71</v>
      </c>
      <c r="E120" s="240">
        <v>56</v>
      </c>
      <c r="F120" s="240">
        <v>85</v>
      </c>
      <c r="G120" s="240">
        <v>92</v>
      </c>
      <c r="H120" s="240">
        <v>89</v>
      </c>
      <c r="I120" s="33"/>
      <c r="J120" s="33"/>
      <c r="K120" s="33"/>
      <c r="L120" s="33"/>
      <c r="M120" s="33"/>
      <c r="N120" s="32"/>
      <c r="O120" s="32"/>
      <c r="P120" s="32"/>
      <c r="Q120" s="32"/>
      <c r="R120" s="32"/>
    </row>
    <row r="121" spans="1:18">
      <c r="A121" s="10">
        <v>108</v>
      </c>
      <c r="B121" s="24">
        <v>1911108</v>
      </c>
      <c r="C121" s="23" t="s">
        <v>152</v>
      </c>
      <c r="D121" s="240">
        <v>65</v>
      </c>
      <c r="E121" s="240">
        <v>44</v>
      </c>
      <c r="F121" s="240">
        <v>69</v>
      </c>
      <c r="G121" s="240">
        <v>46</v>
      </c>
      <c r="H121" s="240">
        <v>49</v>
      </c>
      <c r="I121" s="33"/>
      <c r="J121" s="33"/>
      <c r="K121" s="33"/>
      <c r="L121" s="33"/>
      <c r="M121" s="33"/>
      <c r="N121" s="32"/>
      <c r="O121" s="32"/>
      <c r="P121" s="32"/>
      <c r="Q121" s="32"/>
      <c r="R121" s="32"/>
    </row>
    <row r="122" spans="1:18">
      <c r="A122" s="10">
        <v>109</v>
      </c>
      <c r="B122" s="24">
        <v>1911109</v>
      </c>
      <c r="C122" s="23" t="s">
        <v>153</v>
      </c>
      <c r="D122" s="240">
        <v>70</v>
      </c>
      <c r="E122" s="240">
        <v>84</v>
      </c>
      <c r="F122" s="240">
        <v>78</v>
      </c>
      <c r="G122" s="240">
        <v>95</v>
      </c>
      <c r="H122" s="240">
        <v>90</v>
      </c>
      <c r="I122" s="33"/>
      <c r="J122" s="33"/>
      <c r="K122" s="33"/>
      <c r="L122" s="33"/>
      <c r="M122" s="33"/>
      <c r="N122" s="32"/>
      <c r="O122" s="32"/>
      <c r="P122" s="32"/>
      <c r="Q122" s="32"/>
      <c r="R122" s="32"/>
    </row>
    <row r="123" spans="1:18">
      <c r="A123" s="10">
        <v>110</v>
      </c>
      <c r="B123" s="24">
        <v>1911110</v>
      </c>
      <c r="C123" s="23" t="s">
        <v>154</v>
      </c>
      <c r="D123" s="240">
        <v>90</v>
      </c>
      <c r="E123" s="240">
        <v>96</v>
      </c>
      <c r="F123" s="240">
        <v>99</v>
      </c>
      <c r="G123" s="240">
        <v>100</v>
      </c>
      <c r="H123" s="240">
        <v>87</v>
      </c>
      <c r="I123" s="33"/>
      <c r="J123" s="33"/>
      <c r="K123" s="33"/>
      <c r="L123" s="33"/>
      <c r="M123" s="33"/>
      <c r="N123" s="32"/>
      <c r="O123" s="32"/>
      <c r="P123" s="32"/>
      <c r="Q123" s="32"/>
      <c r="R123" s="32"/>
    </row>
    <row r="124" spans="1:18">
      <c r="A124" s="10">
        <v>111</v>
      </c>
      <c r="B124" s="24">
        <v>1911111</v>
      </c>
      <c r="C124" s="23" t="s">
        <v>73</v>
      </c>
      <c r="D124" s="240">
        <v>92</v>
      </c>
      <c r="E124" s="240">
        <v>97</v>
      </c>
      <c r="F124" s="240">
        <v>93</v>
      </c>
      <c r="G124" s="240">
        <v>97</v>
      </c>
      <c r="H124" s="240">
        <v>97</v>
      </c>
      <c r="I124" s="33"/>
      <c r="J124" s="33"/>
      <c r="K124" s="33"/>
      <c r="L124" s="33"/>
      <c r="M124" s="33"/>
      <c r="N124" s="32"/>
      <c r="O124" s="32"/>
      <c r="P124" s="32"/>
      <c r="Q124" s="32"/>
      <c r="R124" s="32"/>
    </row>
    <row r="125" spans="1:18">
      <c r="A125" s="10">
        <v>112</v>
      </c>
      <c r="B125" s="24">
        <v>1911112</v>
      </c>
      <c r="C125" s="23" t="s">
        <v>155</v>
      </c>
      <c r="D125" s="240">
        <v>67</v>
      </c>
      <c r="E125" s="240">
        <v>56</v>
      </c>
      <c r="F125" s="240">
        <v>83</v>
      </c>
      <c r="G125" s="240">
        <v>58</v>
      </c>
      <c r="H125" s="240">
        <v>58</v>
      </c>
      <c r="I125" s="33"/>
      <c r="J125" s="33"/>
      <c r="K125" s="33"/>
      <c r="L125" s="33"/>
      <c r="M125" s="33"/>
      <c r="N125" s="32"/>
      <c r="O125" s="32"/>
      <c r="P125" s="32"/>
      <c r="Q125" s="32"/>
      <c r="R125" s="32"/>
    </row>
    <row r="126" spans="1:18">
      <c r="A126" s="10">
        <v>113</v>
      </c>
      <c r="B126" s="24">
        <v>1911113</v>
      </c>
      <c r="C126" s="23" t="s">
        <v>156</v>
      </c>
      <c r="D126" s="240">
        <v>53</v>
      </c>
      <c r="E126" s="240">
        <v>66</v>
      </c>
      <c r="F126" s="240">
        <v>78</v>
      </c>
      <c r="G126" s="240">
        <v>93</v>
      </c>
      <c r="H126" s="240">
        <v>90</v>
      </c>
      <c r="I126" s="33"/>
      <c r="J126" s="33"/>
      <c r="K126" s="33"/>
      <c r="L126" s="33"/>
      <c r="M126" s="33"/>
      <c r="N126" s="32"/>
      <c r="O126" s="32"/>
      <c r="P126" s="32"/>
      <c r="Q126" s="32"/>
      <c r="R126" s="32"/>
    </row>
    <row r="127" spans="1:18">
      <c r="A127" s="10">
        <v>114</v>
      </c>
      <c r="B127" s="24">
        <v>1911114</v>
      </c>
      <c r="C127" s="23" t="s">
        <v>157</v>
      </c>
      <c r="D127" s="240">
        <v>62</v>
      </c>
      <c r="E127" s="240">
        <v>78</v>
      </c>
      <c r="F127" s="240">
        <v>62</v>
      </c>
      <c r="G127" s="240">
        <v>87</v>
      </c>
      <c r="H127" s="240">
        <v>75</v>
      </c>
      <c r="I127" s="33"/>
      <c r="J127" s="33"/>
      <c r="K127" s="33"/>
      <c r="L127" s="33"/>
      <c r="M127" s="33"/>
      <c r="N127" s="32"/>
      <c r="O127" s="32"/>
      <c r="P127" s="32"/>
      <c r="Q127" s="32"/>
      <c r="R127" s="32"/>
    </row>
    <row r="128" spans="1:18">
      <c r="A128" s="10">
        <v>115</v>
      </c>
      <c r="B128" s="24">
        <v>1911115</v>
      </c>
      <c r="C128" s="23" t="s">
        <v>74</v>
      </c>
      <c r="D128" s="240">
        <v>92</v>
      </c>
      <c r="E128" s="240">
        <v>52</v>
      </c>
      <c r="F128" s="240">
        <v>81</v>
      </c>
      <c r="G128" s="240">
        <v>85</v>
      </c>
      <c r="H128" s="240">
        <v>70</v>
      </c>
      <c r="I128" s="33"/>
      <c r="J128" s="33"/>
      <c r="K128" s="33"/>
      <c r="L128" s="33"/>
      <c r="M128" s="33"/>
      <c r="N128" s="32"/>
      <c r="O128" s="32"/>
      <c r="P128" s="32"/>
      <c r="Q128" s="32"/>
      <c r="R128" s="32"/>
    </row>
    <row r="129" spans="1:18">
      <c r="A129" s="10">
        <v>116</v>
      </c>
      <c r="B129" s="24">
        <v>1911116</v>
      </c>
      <c r="C129" s="23" t="s">
        <v>158</v>
      </c>
      <c r="D129" s="240">
        <v>61</v>
      </c>
      <c r="E129" s="240">
        <v>45</v>
      </c>
      <c r="F129" s="240">
        <v>41</v>
      </c>
      <c r="G129" s="240">
        <v>55</v>
      </c>
      <c r="H129" s="240">
        <v>72</v>
      </c>
      <c r="I129" s="33"/>
      <c r="J129" s="33"/>
      <c r="K129" s="33"/>
      <c r="L129" s="33"/>
      <c r="M129" s="33"/>
      <c r="N129" s="32"/>
      <c r="O129" s="32"/>
      <c r="P129" s="32"/>
      <c r="Q129" s="32"/>
      <c r="R129" s="32"/>
    </row>
    <row r="130" spans="1:18">
      <c r="A130" s="10">
        <v>117</v>
      </c>
      <c r="B130" s="24">
        <v>1911117</v>
      </c>
      <c r="C130" s="23" t="s">
        <v>159</v>
      </c>
      <c r="D130" s="240">
        <v>80</v>
      </c>
      <c r="E130" s="240">
        <v>57</v>
      </c>
      <c r="F130" s="240">
        <v>83</v>
      </c>
      <c r="G130" s="240">
        <v>90</v>
      </c>
      <c r="H130" s="240">
        <v>61</v>
      </c>
      <c r="I130" s="33"/>
      <c r="J130" s="33"/>
      <c r="K130" s="33"/>
      <c r="L130" s="33"/>
      <c r="M130" s="33"/>
      <c r="N130" s="32"/>
      <c r="O130" s="32"/>
      <c r="P130" s="32"/>
      <c r="Q130" s="32"/>
      <c r="R130" s="32"/>
    </row>
    <row r="131" spans="1:18">
      <c r="A131" s="10">
        <v>118</v>
      </c>
      <c r="B131" s="24">
        <v>1911118</v>
      </c>
      <c r="C131" s="25" t="s">
        <v>160</v>
      </c>
      <c r="D131" s="240">
        <v>55</v>
      </c>
      <c r="E131" s="240">
        <v>49</v>
      </c>
      <c r="F131" s="240">
        <v>69</v>
      </c>
      <c r="G131" s="240">
        <v>72</v>
      </c>
      <c r="H131" s="240">
        <v>63</v>
      </c>
      <c r="I131" s="33"/>
      <c r="J131" s="33"/>
      <c r="K131" s="33"/>
      <c r="L131" s="33"/>
      <c r="M131" s="33"/>
      <c r="N131" s="32"/>
      <c r="O131" s="32"/>
      <c r="P131" s="32"/>
      <c r="Q131" s="32"/>
      <c r="R131" s="32"/>
    </row>
    <row r="132" spans="1:18">
      <c r="A132" s="10">
        <v>119</v>
      </c>
      <c r="B132" s="24">
        <v>1911119</v>
      </c>
      <c r="C132" s="23" t="s">
        <v>161</v>
      </c>
      <c r="D132" s="240">
        <v>83</v>
      </c>
      <c r="E132" s="240">
        <v>81</v>
      </c>
      <c r="F132" s="240">
        <v>83</v>
      </c>
      <c r="G132" s="240">
        <v>61</v>
      </c>
      <c r="H132" s="240">
        <v>79</v>
      </c>
      <c r="I132" s="33"/>
      <c r="J132" s="33"/>
      <c r="K132" s="33"/>
      <c r="L132" s="33"/>
      <c r="M132" s="33"/>
      <c r="N132" s="32"/>
      <c r="O132" s="32"/>
      <c r="P132" s="32"/>
      <c r="Q132" s="32"/>
      <c r="R132" s="32"/>
    </row>
    <row r="133" spans="1:18">
      <c r="A133" s="10">
        <v>120</v>
      </c>
      <c r="B133" s="24">
        <v>1911120</v>
      </c>
      <c r="C133" s="27" t="s">
        <v>162</v>
      </c>
      <c r="D133" s="240">
        <v>74</v>
      </c>
      <c r="E133" s="240">
        <v>51</v>
      </c>
      <c r="F133" s="240">
        <v>88</v>
      </c>
      <c r="G133" s="240">
        <v>96</v>
      </c>
      <c r="H133" s="240">
        <v>84</v>
      </c>
      <c r="I133" s="80"/>
      <c r="J133" s="80"/>
      <c r="K133" s="80"/>
      <c r="L133" s="80"/>
      <c r="M133" s="80"/>
      <c r="N133" s="81"/>
      <c r="O133" s="81"/>
      <c r="P133" s="81"/>
      <c r="Q133" s="81"/>
      <c r="R133" s="81"/>
    </row>
    <row r="134" spans="1:18">
      <c r="A134" s="21"/>
      <c r="B134" s="28"/>
      <c r="C134" s="29"/>
      <c r="D134" s="30">
        <v>75</v>
      </c>
      <c r="E134" s="30">
        <v>69</v>
      </c>
      <c r="F134" s="30">
        <v>79</v>
      </c>
      <c r="G134" s="30">
        <v>85</v>
      </c>
      <c r="H134" s="30">
        <v>78</v>
      </c>
      <c r="I134" s="520"/>
      <c r="J134" s="520"/>
      <c r="K134" s="520"/>
      <c r="L134" s="520"/>
      <c r="M134" s="520"/>
      <c r="N134" s="82"/>
      <c r="O134" s="82"/>
      <c r="P134" s="82"/>
      <c r="Q134" s="82"/>
      <c r="R134" s="82"/>
    </row>
    <row r="135" spans="1:18">
      <c r="A135" s="21"/>
      <c r="B135" s="28"/>
      <c r="C135" s="3"/>
      <c r="D135" s="3" t="s">
        <v>5</v>
      </c>
      <c r="E135" s="3" t="s">
        <v>6</v>
      </c>
      <c r="F135" s="3" t="s">
        <v>7</v>
      </c>
      <c r="G135" s="3" t="s">
        <v>8</v>
      </c>
      <c r="H135" s="78" t="s">
        <v>9</v>
      </c>
      <c r="I135" s="521"/>
      <c r="J135" s="521"/>
      <c r="K135" s="521"/>
      <c r="L135" s="521"/>
      <c r="M135" s="521"/>
      <c r="N135" s="82"/>
      <c r="O135" s="30"/>
      <c r="P135" s="30"/>
      <c r="Q135" s="30"/>
      <c r="R135" s="30"/>
    </row>
    <row r="136" spans="1:18">
      <c r="A136" s="21"/>
      <c r="B136" s="28"/>
      <c r="C136" s="3" t="s">
        <v>4</v>
      </c>
      <c r="D136" s="136">
        <f>D134*60%</f>
        <v>45</v>
      </c>
      <c r="E136" s="136">
        <f t="shared" ref="E136:H136" si="0">E134*60%</f>
        <v>41.4</v>
      </c>
      <c r="F136" s="136">
        <f t="shared" si="0"/>
        <v>47.4</v>
      </c>
      <c r="G136" s="136">
        <f t="shared" si="0"/>
        <v>51</v>
      </c>
      <c r="H136" s="136">
        <f t="shared" si="0"/>
        <v>46.8</v>
      </c>
      <c r="I136" s="523"/>
      <c r="J136" s="523"/>
      <c r="K136" s="523"/>
      <c r="L136" s="523"/>
      <c r="M136" s="523"/>
      <c r="N136" s="83"/>
      <c r="O136" s="84"/>
      <c r="P136" s="84"/>
      <c r="Q136" s="84"/>
      <c r="R136" s="84"/>
    </row>
    <row r="137" spans="1:18" ht="15" customHeight="1">
      <c r="A137" s="21"/>
      <c r="B137" s="28"/>
      <c r="C137" s="3" t="s">
        <v>28</v>
      </c>
      <c r="D137" s="136">
        <v>80</v>
      </c>
      <c r="E137" s="136">
        <v>70</v>
      </c>
      <c r="F137" s="136">
        <v>70</v>
      </c>
      <c r="G137" s="136">
        <v>65</v>
      </c>
      <c r="H137" s="233">
        <v>70</v>
      </c>
      <c r="I137" s="522"/>
      <c r="J137" s="522"/>
      <c r="K137" s="522"/>
      <c r="L137" s="522"/>
      <c r="M137" s="522"/>
      <c r="N137" s="85"/>
      <c r="O137" s="85"/>
      <c r="P137" s="85"/>
      <c r="Q137" s="85"/>
      <c r="R137" s="85"/>
    </row>
    <row r="138" spans="1:18">
      <c r="A138" s="21"/>
      <c r="B138" s="28"/>
      <c r="C138" s="3" t="s">
        <v>187</v>
      </c>
      <c r="D138" s="137">
        <f>COUNTIF(D14:D133,"&gt;="&amp;D136)</f>
        <v>119</v>
      </c>
      <c r="E138" s="137">
        <f t="shared" ref="E138:H138" si="1">COUNTIF(E14:E133,"&gt;="&amp;E136)</f>
        <v>112</v>
      </c>
      <c r="F138" s="137">
        <f t="shared" si="1"/>
        <v>119</v>
      </c>
      <c r="G138" s="137">
        <f t="shared" si="1"/>
        <v>117</v>
      </c>
      <c r="H138" s="137">
        <f t="shared" si="1"/>
        <v>116</v>
      </c>
      <c r="I138" s="521"/>
      <c r="J138" s="521"/>
      <c r="K138" s="521"/>
      <c r="L138" s="521"/>
      <c r="M138" s="521"/>
      <c r="N138" s="83"/>
      <c r="O138" s="83"/>
      <c r="P138" s="83"/>
      <c r="Q138" s="83"/>
      <c r="R138" s="83"/>
    </row>
    <row r="139" spans="1:18">
      <c r="C139" s="3" t="s">
        <v>29</v>
      </c>
      <c r="D139" s="137">
        <f>D138/120*100</f>
        <v>99.166666666666671</v>
      </c>
      <c r="E139" s="137">
        <f t="shared" ref="E139:H139" si="2">E138/120*100</f>
        <v>93.333333333333329</v>
      </c>
      <c r="F139" s="137">
        <f t="shared" si="2"/>
        <v>99.166666666666671</v>
      </c>
      <c r="G139" s="137">
        <f t="shared" si="2"/>
        <v>97.5</v>
      </c>
      <c r="H139" s="137">
        <f t="shared" si="2"/>
        <v>96.666666666666671</v>
      </c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6" spans="3:19" ht="15" thickBot="1">
      <c r="C146" s="3" t="s">
        <v>26</v>
      </c>
      <c r="D146" s="3" t="s">
        <v>12</v>
      </c>
      <c r="E146" s="3" t="s">
        <v>13</v>
      </c>
      <c r="F146" s="3" t="s">
        <v>14</v>
      </c>
      <c r="G146" s="3" t="s">
        <v>15</v>
      </c>
      <c r="H146" s="3" t="s">
        <v>16</v>
      </c>
      <c r="I146" s="3" t="s">
        <v>17</v>
      </c>
      <c r="J146" s="3" t="s">
        <v>18</v>
      </c>
      <c r="K146" s="3" t="s">
        <v>19</v>
      </c>
      <c r="L146" s="3" t="s">
        <v>20</v>
      </c>
      <c r="M146" s="3" t="s">
        <v>21</v>
      </c>
      <c r="N146" s="3" t="s">
        <v>22</v>
      </c>
      <c r="O146" s="3" t="s">
        <v>23</v>
      </c>
      <c r="P146" s="3" t="s">
        <v>24</v>
      </c>
      <c r="Q146" s="3" t="s">
        <v>25</v>
      </c>
      <c r="R146" s="3"/>
      <c r="S146" s="3" t="s">
        <v>33</v>
      </c>
    </row>
    <row r="147" spans="3:19" ht="15" thickBot="1">
      <c r="C147" s="3" t="s">
        <v>5</v>
      </c>
      <c r="D147" s="11"/>
      <c r="E147" s="12"/>
      <c r="F147" s="12"/>
      <c r="G147" s="12"/>
      <c r="H147" s="12"/>
      <c r="I147" s="12"/>
      <c r="J147" s="12"/>
      <c r="K147" s="12"/>
      <c r="L147" s="2"/>
      <c r="M147" s="2"/>
      <c r="N147" s="12"/>
      <c r="O147" s="12"/>
      <c r="P147" s="12"/>
      <c r="Q147" s="12"/>
      <c r="R147" s="2"/>
      <c r="S147" s="9" t="e">
        <f>#REF!</f>
        <v>#REF!</v>
      </c>
    </row>
    <row r="148" spans="3:19" ht="15" thickBot="1">
      <c r="C148" s="3" t="s">
        <v>6</v>
      </c>
      <c r="D148" s="13"/>
      <c r="E148" s="14"/>
      <c r="F148" s="14"/>
      <c r="G148" s="14"/>
      <c r="H148" s="14"/>
      <c r="I148" s="14"/>
      <c r="J148" s="14"/>
      <c r="K148" s="14"/>
      <c r="L148" s="2"/>
      <c r="M148" s="2"/>
      <c r="N148" s="14"/>
      <c r="O148" s="14"/>
      <c r="P148" s="12"/>
      <c r="Q148" s="14"/>
      <c r="R148" s="2"/>
      <c r="S148" s="9" t="e">
        <f>#REF!</f>
        <v>#REF!</v>
      </c>
    </row>
    <row r="149" spans="3:19" ht="15" thickBot="1">
      <c r="C149" s="3" t="s">
        <v>7</v>
      </c>
      <c r="D149" s="13"/>
      <c r="E149" s="14"/>
      <c r="F149" s="14"/>
      <c r="G149" s="14"/>
      <c r="H149" s="14"/>
      <c r="I149" s="14"/>
      <c r="J149" s="14"/>
      <c r="K149" s="14"/>
      <c r="L149" s="2"/>
      <c r="M149" s="2"/>
      <c r="N149" s="14"/>
      <c r="O149" s="14"/>
      <c r="P149" s="12"/>
      <c r="Q149" s="14"/>
      <c r="R149" s="2"/>
      <c r="S149" s="9" t="e">
        <f>#REF!</f>
        <v>#REF!</v>
      </c>
    </row>
    <row r="150" spans="3:19" ht="15" thickBot="1">
      <c r="C150" s="3" t="s">
        <v>8</v>
      </c>
      <c r="D150" s="13"/>
      <c r="E150" s="14"/>
      <c r="F150" s="14"/>
      <c r="G150" s="14"/>
      <c r="H150" s="14"/>
      <c r="I150" s="14"/>
      <c r="J150" s="14"/>
      <c r="K150" s="14"/>
      <c r="L150" s="2"/>
      <c r="M150" s="2"/>
      <c r="N150" s="14"/>
      <c r="O150" s="14"/>
      <c r="P150" s="12"/>
      <c r="Q150" s="14"/>
      <c r="R150" s="2"/>
      <c r="S150" s="9" t="e">
        <f>#REF!</f>
        <v>#REF!</v>
      </c>
    </row>
    <row r="151" spans="3:19" ht="15" thickBot="1">
      <c r="C151" s="3" t="s">
        <v>9</v>
      </c>
      <c r="D151" s="212"/>
      <c r="E151" s="210"/>
      <c r="F151" s="210"/>
      <c r="G151" s="210"/>
      <c r="H151" s="210"/>
      <c r="I151" s="210"/>
      <c r="J151" s="210"/>
      <c r="K151" s="210"/>
      <c r="L151" s="211"/>
      <c r="M151" s="211"/>
      <c r="N151" s="210"/>
      <c r="O151" s="210"/>
      <c r="P151" s="12"/>
      <c r="Q151" s="210"/>
      <c r="R151" s="2"/>
      <c r="S151" s="9" t="e">
        <f>#REF!</f>
        <v>#REF!</v>
      </c>
    </row>
    <row r="152" spans="3:19">
      <c r="C152" s="3" t="s">
        <v>30</v>
      </c>
      <c r="D152" s="1">
        <f t="shared" ref="D152:Q152" si="3">COUNTIF(D147:D151,"=3")</f>
        <v>0</v>
      </c>
      <c r="E152" s="1">
        <f t="shared" si="3"/>
        <v>0</v>
      </c>
      <c r="F152" s="1">
        <f t="shared" si="3"/>
        <v>0</v>
      </c>
      <c r="G152" s="1">
        <f t="shared" si="3"/>
        <v>0</v>
      </c>
      <c r="H152" s="1">
        <f t="shared" si="3"/>
        <v>0</v>
      </c>
      <c r="I152" s="1">
        <f t="shared" si="3"/>
        <v>0</v>
      </c>
      <c r="J152" s="1">
        <f t="shared" si="3"/>
        <v>0</v>
      </c>
      <c r="K152" s="1">
        <f t="shared" si="3"/>
        <v>0</v>
      </c>
      <c r="L152" s="1">
        <f t="shared" si="3"/>
        <v>0</v>
      </c>
      <c r="M152" s="1">
        <f t="shared" si="3"/>
        <v>0</v>
      </c>
      <c r="N152" s="1">
        <f t="shared" si="3"/>
        <v>0</v>
      </c>
      <c r="O152" s="1">
        <f t="shared" si="3"/>
        <v>0</v>
      </c>
      <c r="P152" s="1">
        <f t="shared" si="3"/>
        <v>0</v>
      </c>
      <c r="Q152" s="1">
        <f t="shared" si="3"/>
        <v>0</v>
      </c>
      <c r="R152" s="1">
        <f>COUNTIF(R147:R151,"=3")</f>
        <v>0</v>
      </c>
    </row>
    <row r="153" spans="3:19">
      <c r="C153" s="3" t="s">
        <v>31</v>
      </c>
      <c r="D153" s="1">
        <f t="shared" ref="D153:Q153" si="4">COUNTIF(D147:D151,"=2")</f>
        <v>0</v>
      </c>
      <c r="E153" s="1">
        <f t="shared" si="4"/>
        <v>0</v>
      </c>
      <c r="F153" s="1">
        <f t="shared" si="4"/>
        <v>0</v>
      </c>
      <c r="G153" s="1">
        <f t="shared" si="4"/>
        <v>0</v>
      </c>
      <c r="H153" s="1">
        <f t="shared" si="4"/>
        <v>0</v>
      </c>
      <c r="I153" s="1">
        <f t="shared" si="4"/>
        <v>0</v>
      </c>
      <c r="J153" s="1">
        <f t="shared" si="4"/>
        <v>0</v>
      </c>
      <c r="K153" s="1">
        <f t="shared" si="4"/>
        <v>0</v>
      </c>
      <c r="L153" s="1">
        <f t="shared" si="4"/>
        <v>0</v>
      </c>
      <c r="M153" s="1">
        <f t="shared" si="4"/>
        <v>0</v>
      </c>
      <c r="N153" s="1">
        <f t="shared" si="4"/>
        <v>0</v>
      </c>
      <c r="O153" s="1">
        <f t="shared" si="4"/>
        <v>0</v>
      </c>
      <c r="P153" s="1">
        <f t="shared" si="4"/>
        <v>0</v>
      </c>
      <c r="Q153" s="1">
        <f t="shared" si="4"/>
        <v>0</v>
      </c>
      <c r="R153" s="1">
        <f>COUNTIF(R147:R151,"=2")</f>
        <v>0</v>
      </c>
    </row>
    <row r="154" spans="3:19">
      <c r="C154" s="3" t="s">
        <v>32</v>
      </c>
      <c r="D154" s="1">
        <f t="shared" ref="D154:Q154" si="5">COUNTIF(D147:D151,"=1")</f>
        <v>0</v>
      </c>
      <c r="E154" s="1">
        <f t="shared" si="5"/>
        <v>0</v>
      </c>
      <c r="F154" s="1">
        <f t="shared" si="5"/>
        <v>0</v>
      </c>
      <c r="G154" s="1">
        <f t="shared" si="5"/>
        <v>0</v>
      </c>
      <c r="H154" s="1">
        <f t="shared" si="5"/>
        <v>0</v>
      </c>
      <c r="I154" s="1">
        <f t="shared" si="5"/>
        <v>0</v>
      </c>
      <c r="J154" s="1">
        <f t="shared" si="5"/>
        <v>0</v>
      </c>
      <c r="K154" s="1">
        <f t="shared" si="5"/>
        <v>0</v>
      </c>
      <c r="L154" s="1">
        <f t="shared" si="5"/>
        <v>0</v>
      </c>
      <c r="M154" s="1">
        <f t="shared" si="5"/>
        <v>0</v>
      </c>
      <c r="N154" s="1">
        <f t="shared" si="5"/>
        <v>0</v>
      </c>
      <c r="O154" s="1">
        <f t="shared" si="5"/>
        <v>0</v>
      </c>
      <c r="P154" s="1">
        <f t="shared" si="5"/>
        <v>0</v>
      </c>
      <c r="Q154" s="1">
        <f t="shared" si="5"/>
        <v>0</v>
      </c>
      <c r="R154" s="1">
        <f>COUNTIF(R147:R151,"=1")</f>
        <v>0</v>
      </c>
    </row>
    <row r="155" spans="3:19">
      <c r="C155" s="3" t="s">
        <v>34</v>
      </c>
      <c r="D155" s="6">
        <f t="shared" ref="D155:Q155" si="6">3/3*IF(D152=0,0,(ROUND(AVERAGEIF(D147:D151,"=3",$S$147:$S$151),2)))</f>
        <v>0</v>
      </c>
      <c r="E155" s="6">
        <f t="shared" si="6"/>
        <v>0</v>
      </c>
      <c r="F155" s="6">
        <f t="shared" si="6"/>
        <v>0</v>
      </c>
      <c r="G155" s="6">
        <f t="shared" si="6"/>
        <v>0</v>
      </c>
      <c r="H155" s="6">
        <f t="shared" si="6"/>
        <v>0</v>
      </c>
      <c r="I155" s="6">
        <f t="shared" si="6"/>
        <v>0</v>
      </c>
      <c r="J155" s="6">
        <f t="shared" si="6"/>
        <v>0</v>
      </c>
      <c r="K155" s="6">
        <f t="shared" si="6"/>
        <v>0</v>
      </c>
      <c r="L155" s="6">
        <f t="shared" si="6"/>
        <v>0</v>
      </c>
      <c r="M155" s="6">
        <f t="shared" si="6"/>
        <v>0</v>
      </c>
      <c r="N155" s="6">
        <f t="shared" si="6"/>
        <v>0</v>
      </c>
      <c r="O155" s="6">
        <f t="shared" si="6"/>
        <v>0</v>
      </c>
      <c r="P155" s="6">
        <f t="shared" si="6"/>
        <v>0</v>
      </c>
      <c r="Q155" s="6">
        <f t="shared" si="6"/>
        <v>0</v>
      </c>
      <c r="R155" s="6">
        <f>3/3*IF(R152=0,0,(ROUND(AVERAGEIF(R147:R151,"=3",$S$147:$S$151),2)))</f>
        <v>0</v>
      </c>
    </row>
    <row r="156" spans="3:19">
      <c r="C156" s="3" t="s">
        <v>35</v>
      </c>
      <c r="D156" s="6">
        <f t="shared" ref="D156:Q156" si="7">2/3*IF(D153=0,0,(ROUND(AVERAGEIF(D147:D151,"=2",$S$147:$S$151),2)))</f>
        <v>0</v>
      </c>
      <c r="E156" s="6">
        <f t="shared" si="7"/>
        <v>0</v>
      </c>
      <c r="F156" s="6">
        <f t="shared" si="7"/>
        <v>0</v>
      </c>
      <c r="G156" s="6">
        <f t="shared" si="7"/>
        <v>0</v>
      </c>
      <c r="H156" s="6">
        <f t="shared" si="7"/>
        <v>0</v>
      </c>
      <c r="I156" s="6">
        <f t="shared" si="7"/>
        <v>0</v>
      </c>
      <c r="J156" s="6">
        <f t="shared" si="7"/>
        <v>0</v>
      </c>
      <c r="K156" s="6">
        <f t="shared" si="7"/>
        <v>0</v>
      </c>
      <c r="L156" s="6">
        <f t="shared" si="7"/>
        <v>0</v>
      </c>
      <c r="M156" s="6">
        <f t="shared" si="7"/>
        <v>0</v>
      </c>
      <c r="N156" s="6">
        <f t="shared" si="7"/>
        <v>0</v>
      </c>
      <c r="O156" s="6">
        <f t="shared" si="7"/>
        <v>0</v>
      </c>
      <c r="P156" s="6">
        <f t="shared" si="7"/>
        <v>0</v>
      </c>
      <c r="Q156" s="6">
        <f t="shared" si="7"/>
        <v>0</v>
      </c>
      <c r="R156" s="6">
        <f>2/3*IF(R153=0,0,(ROUND(AVERAGEIF(R147:R151,"=2",$S$147:$S$151),2)))</f>
        <v>0</v>
      </c>
    </row>
    <row r="157" spans="3:19">
      <c r="C157" s="3" t="s">
        <v>36</v>
      </c>
      <c r="D157" s="6">
        <f>1/3*IF(D154=0,0,(ROUND(AVERAGEIF(D147:D151,"=1",$S$147:$S$151),2)))</f>
        <v>0</v>
      </c>
      <c r="E157" s="6">
        <f t="shared" ref="E157:Q157" si="8">1/3*IF(E154=0,0,(ROUND(AVERAGEIF(E147:E151,"=1",$S$147:$S$151),2)))</f>
        <v>0</v>
      </c>
      <c r="F157" s="6">
        <f t="shared" si="8"/>
        <v>0</v>
      </c>
      <c r="G157" s="6">
        <f t="shared" si="8"/>
        <v>0</v>
      </c>
      <c r="H157" s="6">
        <f t="shared" si="8"/>
        <v>0</v>
      </c>
      <c r="I157" s="6">
        <f t="shared" si="8"/>
        <v>0</v>
      </c>
      <c r="J157" s="6">
        <f t="shared" si="8"/>
        <v>0</v>
      </c>
      <c r="K157" s="6">
        <f t="shared" si="8"/>
        <v>0</v>
      </c>
      <c r="L157" s="6">
        <f t="shared" si="8"/>
        <v>0</v>
      </c>
      <c r="M157" s="6">
        <f t="shared" si="8"/>
        <v>0</v>
      </c>
      <c r="N157" s="6">
        <f t="shared" si="8"/>
        <v>0</v>
      </c>
      <c r="O157" s="6">
        <f t="shared" si="8"/>
        <v>0</v>
      </c>
      <c r="P157" s="6">
        <f t="shared" si="8"/>
        <v>0</v>
      </c>
      <c r="Q157" s="6">
        <f t="shared" si="8"/>
        <v>0</v>
      </c>
      <c r="R157" s="6">
        <f>1/3*IF(R154=0,0,(ROUND(AVERAGEIF(R147:R151,"=1",$S$147:$S$151),2)))</f>
        <v>0</v>
      </c>
    </row>
    <row r="160" spans="3:19" ht="17.5">
      <c r="C160" s="7" t="s">
        <v>37</v>
      </c>
      <c r="D160" s="8">
        <f t="shared" ref="D160:R160" si="9">SUM(D155:D157)</f>
        <v>0</v>
      </c>
      <c r="E160" s="8">
        <f t="shared" si="9"/>
        <v>0</v>
      </c>
      <c r="F160" s="8">
        <f t="shared" si="9"/>
        <v>0</v>
      </c>
      <c r="G160" s="8">
        <f t="shared" si="9"/>
        <v>0</v>
      </c>
      <c r="H160" s="8">
        <f t="shared" si="9"/>
        <v>0</v>
      </c>
      <c r="I160" s="8">
        <f t="shared" si="9"/>
        <v>0</v>
      </c>
      <c r="J160" s="8">
        <f t="shared" si="9"/>
        <v>0</v>
      </c>
      <c r="K160" s="8">
        <f t="shared" si="9"/>
        <v>0</v>
      </c>
      <c r="L160" s="8">
        <f t="shared" si="9"/>
        <v>0</v>
      </c>
      <c r="M160" s="8">
        <f t="shared" si="9"/>
        <v>0</v>
      </c>
      <c r="N160" s="8">
        <f t="shared" si="9"/>
        <v>0</v>
      </c>
      <c r="O160" s="8">
        <f t="shared" si="9"/>
        <v>0</v>
      </c>
      <c r="P160" s="8">
        <f t="shared" si="9"/>
        <v>0</v>
      </c>
      <c r="Q160" s="8">
        <f t="shared" si="9"/>
        <v>0</v>
      </c>
      <c r="R160" s="8">
        <f t="shared" si="9"/>
        <v>0</v>
      </c>
    </row>
    <row r="163" spans="2:18">
      <c r="B163" s="491" t="s">
        <v>179</v>
      </c>
      <c r="C163" s="491"/>
      <c r="D163" s="491"/>
      <c r="E163" s="491"/>
      <c r="F163" s="491"/>
      <c r="G163" s="491"/>
      <c r="H163" s="491"/>
      <c r="I163" s="98"/>
      <c r="J163" s="98"/>
      <c r="K163" s="98"/>
      <c r="L163" s="98"/>
      <c r="M163" s="98"/>
      <c r="N163" s="98"/>
      <c r="O163" s="98"/>
    </row>
    <row r="165" spans="2:18" ht="15.5" thickBot="1">
      <c r="D165" s="99" t="s">
        <v>26</v>
      </c>
      <c r="E165" s="99" t="s">
        <v>12</v>
      </c>
      <c r="F165" s="99" t="s">
        <v>13</v>
      </c>
      <c r="G165" s="99" t="s">
        <v>14</v>
      </c>
      <c r="H165" s="100" t="s">
        <v>15</v>
      </c>
      <c r="I165" s="99" t="s">
        <v>16</v>
      </c>
      <c r="J165" s="101" t="s">
        <v>17</v>
      </c>
      <c r="K165" s="99" t="s">
        <v>18</v>
      </c>
      <c r="L165" s="99" t="s">
        <v>19</v>
      </c>
      <c r="M165" s="99" t="s">
        <v>20</v>
      </c>
      <c r="N165" s="99" t="s">
        <v>21</v>
      </c>
      <c r="O165" s="99" t="s">
        <v>22</v>
      </c>
      <c r="P165" s="99" t="s">
        <v>23</v>
      </c>
      <c r="Q165" s="92" t="s">
        <v>24</v>
      </c>
      <c r="R165" s="92" t="s">
        <v>25</v>
      </c>
    </row>
    <row r="166" spans="2:18" ht="15.5" thickBot="1">
      <c r="D166" s="99" t="s">
        <v>5</v>
      </c>
      <c r="E166" s="11">
        <v>3</v>
      </c>
      <c r="F166" s="12">
        <v>2</v>
      </c>
      <c r="G166" s="12"/>
      <c r="H166" s="12"/>
      <c r="I166" s="12"/>
      <c r="J166" s="12"/>
      <c r="K166" s="12"/>
      <c r="L166" s="12"/>
      <c r="M166" s="126" t="s">
        <v>271</v>
      </c>
      <c r="N166" s="126"/>
      <c r="O166" s="12"/>
      <c r="P166" s="12"/>
      <c r="Q166" s="12">
        <v>2</v>
      </c>
      <c r="R166" s="12"/>
    </row>
    <row r="167" spans="2:18" ht="15.5" thickBot="1">
      <c r="D167" s="99" t="s">
        <v>6</v>
      </c>
      <c r="E167" s="13">
        <v>2</v>
      </c>
      <c r="F167" s="14"/>
      <c r="G167" s="14"/>
      <c r="H167" s="14"/>
      <c r="I167" s="14"/>
      <c r="J167" s="14"/>
      <c r="K167" s="14"/>
      <c r="L167" s="14"/>
      <c r="M167" s="126"/>
      <c r="N167" s="126"/>
      <c r="O167" s="14"/>
      <c r="P167" s="14"/>
      <c r="Q167" s="12">
        <v>2</v>
      </c>
      <c r="R167" s="14"/>
    </row>
    <row r="168" spans="2:18" ht="15.5" thickBot="1">
      <c r="D168" s="99" t="s">
        <v>7</v>
      </c>
      <c r="E168" s="13">
        <v>2</v>
      </c>
      <c r="F168" s="14"/>
      <c r="G168" s="14">
        <v>2</v>
      </c>
      <c r="H168" s="14"/>
      <c r="I168" s="14">
        <v>2</v>
      </c>
      <c r="J168" s="14"/>
      <c r="K168" s="14"/>
      <c r="L168" s="14"/>
      <c r="M168" s="126"/>
      <c r="N168" s="126"/>
      <c r="O168" s="14"/>
      <c r="P168" s="14"/>
      <c r="Q168" s="12">
        <v>2</v>
      </c>
      <c r="R168" s="14"/>
    </row>
    <row r="169" spans="2:18" ht="15.5" thickBot="1">
      <c r="D169" s="99" t="s">
        <v>8</v>
      </c>
      <c r="E169" s="13">
        <v>2</v>
      </c>
      <c r="F169" s="14"/>
      <c r="G169" s="14"/>
      <c r="H169" s="14"/>
      <c r="I169" s="14">
        <v>1</v>
      </c>
      <c r="J169" s="14"/>
      <c r="K169" s="14"/>
      <c r="L169" s="14"/>
      <c r="M169" s="126"/>
      <c r="N169" s="126"/>
      <c r="O169" s="14"/>
      <c r="P169" s="14"/>
      <c r="Q169" s="12">
        <v>2</v>
      </c>
      <c r="R169" s="14"/>
    </row>
    <row r="170" spans="2:18" ht="15.5" thickBot="1">
      <c r="D170" s="99" t="s">
        <v>9</v>
      </c>
      <c r="E170" s="212">
        <v>2</v>
      </c>
      <c r="F170" s="210"/>
      <c r="G170" s="210"/>
      <c r="H170" s="210"/>
      <c r="I170" s="210">
        <v>1</v>
      </c>
      <c r="J170" s="210"/>
      <c r="K170" s="210"/>
      <c r="L170" s="210"/>
      <c r="M170" s="241"/>
      <c r="N170" s="241"/>
      <c r="O170" s="210"/>
      <c r="P170" s="210"/>
      <c r="Q170" s="12">
        <v>2</v>
      </c>
      <c r="R170" s="210"/>
    </row>
    <row r="171" spans="2:18" ht="15.5">
      <c r="C171" s="105"/>
      <c r="D171" s="106" t="s">
        <v>180</v>
      </c>
      <c r="E171" s="120">
        <v>2.2000000000000002</v>
      </c>
      <c r="F171" s="120">
        <v>2</v>
      </c>
      <c r="G171" s="138">
        <v>2</v>
      </c>
      <c r="H171" s="138"/>
      <c r="I171" s="138">
        <v>1.3</v>
      </c>
      <c r="J171" s="138"/>
      <c r="K171" s="138"/>
      <c r="L171" s="138"/>
      <c r="M171" s="109"/>
      <c r="N171" s="109"/>
      <c r="O171" s="138"/>
      <c r="P171" s="138"/>
      <c r="Q171" s="109">
        <v>2</v>
      </c>
      <c r="R171" s="109"/>
    </row>
    <row r="172" spans="2:18" ht="15.5">
      <c r="C172" s="110"/>
      <c r="D172" s="111"/>
      <c r="E172" s="111"/>
      <c r="F172" s="112"/>
      <c r="G172" s="112"/>
      <c r="H172" s="112"/>
      <c r="I172" s="112"/>
      <c r="J172" s="112"/>
      <c r="K172" s="112"/>
      <c r="L172" s="113"/>
      <c r="M172" s="113"/>
      <c r="N172" s="112"/>
      <c r="O172" s="112"/>
    </row>
    <row r="173" spans="2:18" ht="15.5">
      <c r="B173" s="110"/>
      <c r="C173" s="111"/>
      <c r="D173" s="111"/>
      <c r="E173" s="112"/>
      <c r="F173" s="112"/>
      <c r="G173" s="112"/>
      <c r="H173" s="112"/>
      <c r="I173" s="112"/>
      <c r="J173" s="112"/>
      <c r="K173" s="113"/>
      <c r="L173" s="113"/>
      <c r="M173" s="112"/>
      <c r="N173" s="112"/>
    </row>
    <row r="174" spans="2:18" ht="15.5">
      <c r="B174" s="110"/>
      <c r="C174" s="111"/>
      <c r="D174" s="111"/>
      <c r="E174" s="114" t="s">
        <v>5</v>
      </c>
      <c r="F174" s="114" t="s">
        <v>6</v>
      </c>
      <c r="G174" s="114" t="s">
        <v>7</v>
      </c>
      <c r="H174" s="114" t="s">
        <v>8</v>
      </c>
      <c r="I174" s="114" t="s">
        <v>9</v>
      </c>
      <c r="J174" s="112"/>
      <c r="K174" s="113"/>
      <c r="L174" s="113"/>
      <c r="M174" s="112"/>
      <c r="N174" s="112"/>
    </row>
    <row r="175" spans="2:18" ht="15.5">
      <c r="B175" s="88"/>
      <c r="C175" s="93"/>
      <c r="D175" s="94"/>
      <c r="E175" s="115">
        <v>99.166666666666671</v>
      </c>
      <c r="F175" s="115">
        <v>93.333333333333329</v>
      </c>
      <c r="G175" s="115">
        <v>99.166666666666671</v>
      </c>
      <c r="H175" s="115">
        <v>97.5</v>
      </c>
      <c r="I175" s="115">
        <v>96.666666666666671</v>
      </c>
      <c r="J175" s="95"/>
      <c r="K175" s="95"/>
      <c r="L175" s="95"/>
      <c r="M175" s="95"/>
      <c r="N175" s="95"/>
      <c r="O175" s="95"/>
      <c r="P175" s="95"/>
      <c r="Q175" s="95"/>
    </row>
    <row r="176" spans="2:18" ht="15.5">
      <c r="B176" s="88"/>
      <c r="C176" s="93"/>
      <c r="D176" s="94"/>
      <c r="E176" s="116"/>
      <c r="F176" s="116"/>
      <c r="G176" s="116"/>
      <c r="H176" s="116"/>
      <c r="I176" s="116"/>
      <c r="J176" s="95"/>
      <c r="K176" s="95"/>
      <c r="L176" s="95"/>
      <c r="M176" s="95"/>
      <c r="N176" s="95"/>
      <c r="O176" s="95"/>
      <c r="P176" s="95"/>
      <c r="Q176" s="95"/>
    </row>
    <row r="177" spans="2:18">
      <c r="B177" s="491" t="s">
        <v>181</v>
      </c>
      <c r="C177" s="491"/>
      <c r="D177" s="491"/>
      <c r="E177" s="491"/>
      <c r="F177" s="491"/>
      <c r="G177" s="491"/>
      <c r="H177" s="98"/>
      <c r="I177" s="98"/>
      <c r="J177" s="98"/>
      <c r="K177" s="98"/>
      <c r="L177" s="98"/>
      <c r="M177" s="98"/>
      <c r="N177" s="98"/>
      <c r="O177" s="98"/>
    </row>
    <row r="179" spans="2:18" ht="15">
      <c r="D179" s="99" t="s">
        <v>26</v>
      </c>
      <c r="E179" s="99" t="s">
        <v>12</v>
      </c>
      <c r="F179" s="99" t="s">
        <v>13</v>
      </c>
      <c r="G179" s="99" t="s">
        <v>14</v>
      </c>
      <c r="H179" s="100" t="s">
        <v>15</v>
      </c>
      <c r="I179" s="99" t="s">
        <v>16</v>
      </c>
      <c r="J179" s="101" t="s">
        <v>17</v>
      </c>
      <c r="K179" s="99" t="s">
        <v>18</v>
      </c>
      <c r="L179" s="99" t="s">
        <v>19</v>
      </c>
      <c r="M179" s="99" t="s">
        <v>20</v>
      </c>
      <c r="N179" s="99" t="s">
        <v>21</v>
      </c>
      <c r="O179" s="99" t="s">
        <v>22</v>
      </c>
      <c r="P179" s="99" t="s">
        <v>23</v>
      </c>
      <c r="Q179" s="92" t="s">
        <v>24</v>
      </c>
      <c r="R179" s="92" t="s">
        <v>25</v>
      </c>
    </row>
    <row r="180" spans="2:18" ht="15.5">
      <c r="C180">
        <v>2.97</v>
      </c>
      <c r="D180" s="99" t="s">
        <v>5</v>
      </c>
      <c r="E180" s="117">
        <v>1.99</v>
      </c>
      <c r="F180" s="102">
        <v>1.98</v>
      </c>
      <c r="G180" s="102"/>
      <c r="H180" s="103"/>
      <c r="I180" s="102"/>
      <c r="J180" s="104"/>
      <c r="K180" s="102"/>
      <c r="L180" s="102"/>
      <c r="M180" s="117"/>
      <c r="N180" s="117"/>
      <c r="O180" s="102"/>
      <c r="P180" s="102"/>
      <c r="Q180" s="2">
        <v>1.98</v>
      </c>
      <c r="R180" s="2"/>
    </row>
    <row r="181" spans="2:18" ht="15.5">
      <c r="D181" s="99" t="s">
        <v>6</v>
      </c>
      <c r="E181" s="117">
        <f>PRODUCT(E167,F175)/100</f>
        <v>1.8666666666666665</v>
      </c>
      <c r="F181" s="102"/>
      <c r="G181" s="102"/>
      <c r="H181" s="103"/>
      <c r="I181" s="102"/>
      <c r="J181" s="104"/>
      <c r="K181" s="102"/>
      <c r="L181" s="102"/>
      <c r="M181" s="117"/>
      <c r="N181" s="117"/>
      <c r="O181" s="102"/>
      <c r="P181" s="102"/>
      <c r="Q181" s="2">
        <v>1.8666666666666665</v>
      </c>
      <c r="R181" s="2"/>
    </row>
    <row r="182" spans="2:18" ht="15.5">
      <c r="C182">
        <v>1.98</v>
      </c>
      <c r="D182" s="99" t="s">
        <v>7</v>
      </c>
      <c r="E182" s="117">
        <f>PRODUCT(E168,G175)/100</f>
        <v>1.9833333333333334</v>
      </c>
      <c r="F182" s="102"/>
      <c r="G182" s="102">
        <v>1.98</v>
      </c>
      <c r="H182" s="103"/>
      <c r="I182" s="102">
        <v>0.99</v>
      </c>
      <c r="J182" s="104"/>
      <c r="K182" s="102"/>
      <c r="L182" s="102"/>
      <c r="M182" s="117"/>
      <c r="N182" s="117"/>
      <c r="O182" s="102"/>
      <c r="P182" s="102"/>
      <c r="Q182" s="2">
        <v>1.9833333333333334</v>
      </c>
      <c r="R182" s="2"/>
    </row>
    <row r="183" spans="2:18" ht="15.5">
      <c r="D183" s="99" t="s">
        <v>8</v>
      </c>
      <c r="E183" s="117">
        <f>PRODUCT(E169,H175)/100</f>
        <v>1.95</v>
      </c>
      <c r="F183" s="102"/>
      <c r="G183" s="102"/>
      <c r="H183" s="103"/>
      <c r="I183" s="102">
        <v>0.98</v>
      </c>
      <c r="J183" s="104"/>
      <c r="K183" s="102"/>
      <c r="L183" s="102"/>
      <c r="M183" s="117"/>
      <c r="N183" s="117"/>
      <c r="O183" s="102"/>
      <c r="P183" s="102"/>
      <c r="Q183" s="2">
        <v>1.95</v>
      </c>
      <c r="R183" s="2"/>
    </row>
    <row r="184" spans="2:18" ht="15.5">
      <c r="D184" s="99" t="s">
        <v>9</v>
      </c>
      <c r="E184" s="117">
        <f>PRODUCT(E170,I175)/100</f>
        <v>1.9333333333333333</v>
      </c>
      <c r="F184" s="102"/>
      <c r="G184" s="102"/>
      <c r="H184" s="103"/>
      <c r="I184" s="102">
        <v>0.97</v>
      </c>
      <c r="J184" s="104"/>
      <c r="K184" s="102"/>
      <c r="L184" s="102"/>
      <c r="M184" s="117"/>
      <c r="N184" s="117"/>
      <c r="O184" s="102"/>
      <c r="P184" s="102"/>
      <c r="Q184" s="2">
        <v>1.9333333333333333</v>
      </c>
      <c r="R184" s="2"/>
    </row>
    <row r="185" spans="2:18" ht="15.5">
      <c r="D185" s="106" t="s">
        <v>180</v>
      </c>
      <c r="E185" s="175">
        <v>1.94</v>
      </c>
      <c r="F185" s="175">
        <v>1.98</v>
      </c>
      <c r="G185" s="175">
        <v>1.98</v>
      </c>
      <c r="H185" s="175"/>
      <c r="I185" s="175">
        <v>0.98</v>
      </c>
      <c r="J185" s="175"/>
      <c r="K185" s="175"/>
      <c r="L185" s="175"/>
      <c r="M185" s="118"/>
      <c r="N185" s="144"/>
      <c r="O185" s="107"/>
      <c r="P185" s="175"/>
      <c r="Q185" s="1">
        <v>1.94</v>
      </c>
      <c r="R185" s="1"/>
    </row>
  </sheetData>
  <mergeCells count="22">
    <mergeCell ref="B163:H163"/>
    <mergeCell ref="B177:G177"/>
    <mergeCell ref="N12:R12"/>
    <mergeCell ref="I134:M134"/>
    <mergeCell ref="I135:M135"/>
    <mergeCell ref="I136:M136"/>
    <mergeCell ref="I137:M137"/>
    <mergeCell ref="I138:M138"/>
    <mergeCell ref="A9:M9"/>
    <mergeCell ref="A10:M10"/>
    <mergeCell ref="A11:M11"/>
    <mergeCell ref="A12:A13"/>
    <mergeCell ref="B12:B13"/>
    <mergeCell ref="C12:C13"/>
    <mergeCell ref="D12:G12"/>
    <mergeCell ref="I12:L12"/>
    <mergeCell ref="A8:M8"/>
    <mergeCell ref="A1:M1"/>
    <mergeCell ref="A2:M2"/>
    <mergeCell ref="A3:M3"/>
    <mergeCell ref="A4:M4"/>
    <mergeCell ref="A7:M7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opLeftCell="A172" workbookViewId="0">
      <selection activeCell="E184" sqref="E184:R184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8.4531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7265625" customWidth="1"/>
    <col min="12" max="12" width="6.453125" customWidth="1"/>
    <col min="13" max="13" width="6.54296875" customWidth="1"/>
    <col min="14" max="14" width="9.453125" bestFit="1" customWidth="1"/>
    <col min="15" max="17" width="6.453125" bestFit="1" customWidth="1"/>
    <col min="18" max="18" width="6.453125" customWidth="1"/>
    <col min="19" max="19" width="19.26953125" customWidth="1"/>
  </cols>
  <sheetData>
    <row r="1" spans="1:2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0">
      <c r="A2" s="511" t="s">
        <v>77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20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0">
      <c r="A4" s="509" t="s">
        <v>272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0">
      <c r="A5" s="35" t="s">
        <v>76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20">
      <c r="A6" s="35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20" ht="15" customHeight="1">
      <c r="A7" s="504" t="s">
        <v>273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20">
      <c r="A8" s="513" t="s">
        <v>274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20" ht="15" customHeight="1">
      <c r="A9" s="504" t="s">
        <v>275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20" ht="15" customHeight="1">
      <c r="A10" s="504" t="s">
        <v>276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20">
      <c r="A11" s="497" t="s">
        <v>277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20">
      <c r="A12" s="498" t="s">
        <v>1</v>
      </c>
      <c r="B12" s="500" t="s">
        <v>2</v>
      </c>
      <c r="C12" s="500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  <c r="S12" s="31" t="s">
        <v>164</v>
      </c>
      <c r="T12" s="31">
        <v>120</v>
      </c>
    </row>
    <row r="13" spans="1:20">
      <c r="A13" s="499"/>
      <c r="B13" s="501"/>
      <c r="C13" s="501"/>
      <c r="D13" s="34" t="s">
        <v>5</v>
      </c>
      <c r="E13" s="34" t="s">
        <v>6</v>
      </c>
      <c r="F13" s="34" t="s">
        <v>7</v>
      </c>
      <c r="G13" s="34" t="s">
        <v>8</v>
      </c>
      <c r="H13" s="34" t="s">
        <v>9</v>
      </c>
      <c r="I13" s="34" t="s">
        <v>5</v>
      </c>
      <c r="J13" s="34" t="s">
        <v>6</v>
      </c>
      <c r="K13" s="34" t="s">
        <v>7</v>
      </c>
      <c r="L13" s="34" t="s">
        <v>8</v>
      </c>
      <c r="M13" s="34" t="s">
        <v>9</v>
      </c>
      <c r="N13" s="34" t="s">
        <v>5</v>
      </c>
      <c r="O13" s="34" t="s">
        <v>6</v>
      </c>
      <c r="P13" s="34" t="s">
        <v>7</v>
      </c>
      <c r="Q13" s="34" t="s">
        <v>8</v>
      </c>
      <c r="R13" s="34" t="s">
        <v>9</v>
      </c>
    </row>
    <row r="14" spans="1:20">
      <c r="A14" s="10">
        <v>1</v>
      </c>
      <c r="B14" s="22">
        <v>1911001</v>
      </c>
      <c r="C14" s="23" t="s">
        <v>79</v>
      </c>
      <c r="D14" s="161">
        <v>83</v>
      </c>
      <c r="E14" s="161">
        <v>89</v>
      </c>
      <c r="F14" s="161">
        <v>67</v>
      </c>
      <c r="G14" s="161">
        <v>42</v>
      </c>
      <c r="H14" s="161">
        <v>67</v>
      </c>
      <c r="I14" s="33"/>
      <c r="J14" s="33"/>
      <c r="K14" s="33"/>
      <c r="L14" s="33"/>
      <c r="M14" s="33"/>
      <c r="N14" s="32"/>
      <c r="O14" s="32"/>
      <c r="P14" s="32"/>
      <c r="Q14" s="32"/>
      <c r="R14" s="32"/>
    </row>
    <row r="15" spans="1:20">
      <c r="A15" s="10">
        <v>2</v>
      </c>
      <c r="B15" s="24">
        <v>1911002</v>
      </c>
      <c r="C15" s="23" t="s">
        <v>80</v>
      </c>
      <c r="D15" s="161">
        <v>97</v>
      </c>
      <c r="E15" s="161">
        <v>100</v>
      </c>
      <c r="F15" s="161">
        <v>99</v>
      </c>
      <c r="G15" s="161">
        <v>95</v>
      </c>
      <c r="H15" s="161">
        <v>100</v>
      </c>
      <c r="I15" s="33"/>
      <c r="J15" s="33"/>
      <c r="K15" s="33"/>
      <c r="L15" s="33"/>
      <c r="M15" s="33"/>
      <c r="N15" s="32"/>
      <c r="O15" s="32"/>
      <c r="P15" s="32"/>
      <c r="Q15" s="32"/>
      <c r="R15" s="32"/>
    </row>
    <row r="16" spans="1:20">
      <c r="A16" s="10">
        <v>3</v>
      </c>
      <c r="B16" s="24">
        <v>1911003</v>
      </c>
      <c r="C16" s="23" t="s">
        <v>81</v>
      </c>
      <c r="D16" s="161">
        <v>93</v>
      </c>
      <c r="E16" s="161">
        <v>100</v>
      </c>
      <c r="F16" s="161">
        <v>99</v>
      </c>
      <c r="G16" s="161">
        <v>100</v>
      </c>
      <c r="H16" s="161">
        <v>93</v>
      </c>
      <c r="I16" s="33"/>
      <c r="J16" s="33"/>
      <c r="K16" s="33"/>
      <c r="L16" s="33"/>
      <c r="M16" s="33"/>
      <c r="N16" s="32"/>
      <c r="O16" s="32"/>
      <c r="P16" s="32"/>
      <c r="Q16" s="32"/>
      <c r="R16" s="32"/>
    </row>
    <row r="17" spans="1:18">
      <c r="A17" s="10">
        <v>4</v>
      </c>
      <c r="B17" s="24">
        <v>1911004</v>
      </c>
      <c r="C17" s="23" t="s">
        <v>39</v>
      </c>
      <c r="D17" s="161">
        <v>99</v>
      </c>
      <c r="E17" s="161">
        <v>99</v>
      </c>
      <c r="F17" s="161">
        <v>97</v>
      </c>
      <c r="G17" s="161">
        <v>89</v>
      </c>
      <c r="H17" s="161">
        <v>100</v>
      </c>
      <c r="I17" s="33"/>
      <c r="J17" s="33"/>
      <c r="K17" s="33"/>
      <c r="L17" s="33"/>
      <c r="M17" s="33"/>
      <c r="N17" s="32"/>
      <c r="O17" s="32"/>
      <c r="P17" s="32"/>
      <c r="Q17" s="32"/>
      <c r="R17" s="32"/>
    </row>
    <row r="18" spans="1:18">
      <c r="A18" s="10">
        <v>5</v>
      </c>
      <c r="B18" s="24">
        <v>1911005</v>
      </c>
      <c r="C18" s="23" t="s">
        <v>40</v>
      </c>
      <c r="D18" s="161">
        <v>90</v>
      </c>
      <c r="E18" s="161">
        <v>100</v>
      </c>
      <c r="F18" s="161">
        <v>91</v>
      </c>
      <c r="G18" s="161">
        <v>91</v>
      </c>
      <c r="H18" s="161">
        <v>94</v>
      </c>
      <c r="I18" s="33"/>
      <c r="J18" s="33"/>
      <c r="K18" s="33"/>
      <c r="L18" s="33"/>
      <c r="M18" s="33"/>
      <c r="N18" s="32"/>
      <c r="O18" s="32"/>
      <c r="P18" s="32"/>
      <c r="Q18" s="32"/>
      <c r="R18" s="32"/>
    </row>
    <row r="19" spans="1:18">
      <c r="A19" s="10">
        <v>6</v>
      </c>
      <c r="B19" s="24">
        <v>1911006</v>
      </c>
      <c r="C19" s="23" t="s">
        <v>82</v>
      </c>
      <c r="D19" s="161">
        <v>100</v>
      </c>
      <c r="E19" s="161">
        <v>97</v>
      </c>
      <c r="F19" s="161">
        <v>94</v>
      </c>
      <c r="G19" s="161">
        <v>100</v>
      </c>
      <c r="H19" s="161">
        <v>100</v>
      </c>
      <c r="I19" s="33"/>
      <c r="J19" s="33"/>
      <c r="K19" s="33"/>
      <c r="L19" s="33"/>
      <c r="M19" s="33"/>
      <c r="N19" s="32"/>
      <c r="O19" s="32"/>
      <c r="P19" s="32"/>
      <c r="Q19" s="32"/>
      <c r="R19" s="32"/>
    </row>
    <row r="20" spans="1:18">
      <c r="A20" s="10">
        <v>7</v>
      </c>
      <c r="B20" s="24">
        <v>1911007</v>
      </c>
      <c r="C20" s="23" t="s">
        <v>83</v>
      </c>
      <c r="D20" s="161">
        <v>99</v>
      </c>
      <c r="E20" s="161">
        <v>97</v>
      </c>
      <c r="F20" s="161">
        <v>100</v>
      </c>
      <c r="G20" s="161">
        <v>97</v>
      </c>
      <c r="H20" s="161">
        <v>99</v>
      </c>
      <c r="I20" s="33"/>
      <c r="J20" s="33"/>
      <c r="K20" s="33"/>
      <c r="L20" s="33"/>
      <c r="M20" s="33"/>
      <c r="N20" s="32"/>
      <c r="O20" s="32"/>
      <c r="P20" s="32"/>
      <c r="Q20" s="32"/>
      <c r="R20" s="32"/>
    </row>
    <row r="21" spans="1:18">
      <c r="A21" s="10">
        <v>8</v>
      </c>
      <c r="B21" s="24">
        <v>1911008</v>
      </c>
      <c r="C21" s="23" t="s">
        <v>84</v>
      </c>
      <c r="D21" s="161">
        <v>97</v>
      </c>
      <c r="E21" s="161">
        <v>91</v>
      </c>
      <c r="F21" s="161">
        <v>84</v>
      </c>
      <c r="G21" s="161">
        <v>100</v>
      </c>
      <c r="H21" s="161">
        <v>100</v>
      </c>
      <c r="I21" s="33"/>
      <c r="J21" s="33"/>
      <c r="K21" s="33"/>
      <c r="L21" s="33"/>
      <c r="M21" s="33"/>
      <c r="N21" s="32"/>
      <c r="O21" s="32"/>
      <c r="P21" s="32"/>
      <c r="Q21" s="32"/>
      <c r="R21" s="32"/>
    </row>
    <row r="22" spans="1:18">
      <c r="A22" s="10">
        <v>9</v>
      </c>
      <c r="B22" s="24">
        <v>1911009</v>
      </c>
      <c r="C22" s="23" t="s">
        <v>85</v>
      </c>
      <c r="D22" s="161">
        <v>86</v>
      </c>
      <c r="E22" s="161">
        <v>72</v>
      </c>
      <c r="F22" s="161">
        <v>47</v>
      </c>
      <c r="G22" s="161">
        <v>62</v>
      </c>
      <c r="H22" s="161">
        <v>65</v>
      </c>
      <c r="I22" s="33"/>
      <c r="J22" s="33"/>
      <c r="K22" s="33"/>
      <c r="L22" s="33"/>
      <c r="M22" s="33"/>
      <c r="N22" s="32"/>
      <c r="O22" s="32"/>
      <c r="P22" s="32"/>
      <c r="Q22" s="32"/>
      <c r="R22" s="32"/>
    </row>
    <row r="23" spans="1:18">
      <c r="A23" s="10">
        <v>10</v>
      </c>
      <c r="B23" s="24">
        <v>1911010</v>
      </c>
      <c r="C23" s="23" t="s">
        <v>86</v>
      </c>
      <c r="D23" s="161">
        <v>90</v>
      </c>
      <c r="E23" s="161">
        <v>80</v>
      </c>
      <c r="F23" s="161">
        <v>91</v>
      </c>
      <c r="G23" s="161">
        <v>88</v>
      </c>
      <c r="H23" s="161">
        <v>99</v>
      </c>
      <c r="I23" s="33"/>
      <c r="J23" s="33"/>
      <c r="K23" s="33"/>
      <c r="L23" s="33"/>
      <c r="M23" s="33"/>
      <c r="N23" s="32"/>
      <c r="O23" s="32"/>
      <c r="P23" s="32"/>
      <c r="Q23" s="32"/>
      <c r="R23" s="32"/>
    </row>
    <row r="24" spans="1:18">
      <c r="A24" s="10">
        <v>11</v>
      </c>
      <c r="B24" s="24">
        <v>1911011</v>
      </c>
      <c r="C24" s="23" t="s">
        <v>87</v>
      </c>
      <c r="D24" s="161">
        <v>94</v>
      </c>
      <c r="E24" s="161">
        <v>97</v>
      </c>
      <c r="F24" s="161">
        <v>88</v>
      </c>
      <c r="G24" s="161">
        <v>72</v>
      </c>
      <c r="H24" s="161">
        <v>99</v>
      </c>
      <c r="I24" s="33"/>
      <c r="J24" s="33"/>
      <c r="K24" s="33"/>
      <c r="L24" s="33"/>
      <c r="M24" s="33"/>
      <c r="N24" s="32"/>
      <c r="O24" s="32"/>
      <c r="P24" s="32"/>
      <c r="Q24" s="32"/>
      <c r="R24" s="32"/>
    </row>
    <row r="25" spans="1:18">
      <c r="A25" s="10">
        <v>12</v>
      </c>
      <c r="B25" s="24">
        <v>1911012</v>
      </c>
      <c r="C25" s="23" t="s">
        <v>88</v>
      </c>
      <c r="D25" s="161">
        <v>93</v>
      </c>
      <c r="E25" s="161">
        <v>91</v>
      </c>
      <c r="F25" s="161">
        <v>69</v>
      </c>
      <c r="G25" s="161">
        <v>57</v>
      </c>
      <c r="H25" s="161">
        <v>80</v>
      </c>
      <c r="I25" s="33"/>
      <c r="J25" s="33"/>
      <c r="K25" s="33"/>
      <c r="L25" s="33"/>
      <c r="M25" s="33"/>
      <c r="N25" s="32"/>
      <c r="O25" s="32"/>
      <c r="P25" s="32"/>
      <c r="Q25" s="32"/>
      <c r="R25" s="32"/>
    </row>
    <row r="26" spans="1:18">
      <c r="A26" s="10">
        <v>13</v>
      </c>
      <c r="B26" s="24">
        <v>1911013</v>
      </c>
      <c r="C26" s="23" t="s">
        <v>89</v>
      </c>
      <c r="D26" s="161">
        <v>92</v>
      </c>
      <c r="E26" s="161">
        <v>100</v>
      </c>
      <c r="F26" s="161">
        <v>94</v>
      </c>
      <c r="G26" s="161">
        <v>97</v>
      </c>
      <c r="H26" s="161">
        <v>100</v>
      </c>
      <c r="I26" s="33"/>
      <c r="J26" s="33"/>
      <c r="K26" s="33"/>
      <c r="L26" s="33"/>
      <c r="M26" s="33"/>
      <c r="N26" s="32"/>
      <c r="O26" s="32"/>
      <c r="P26" s="32"/>
      <c r="Q26" s="32"/>
      <c r="R26" s="32"/>
    </row>
    <row r="27" spans="1:18">
      <c r="A27" s="10">
        <v>14</v>
      </c>
      <c r="B27" s="24">
        <v>1911014</v>
      </c>
      <c r="C27" s="23" t="s">
        <v>90</v>
      </c>
      <c r="D27" s="161">
        <v>82</v>
      </c>
      <c r="E27" s="161">
        <v>81</v>
      </c>
      <c r="F27" s="161">
        <v>95</v>
      </c>
      <c r="G27" s="161">
        <v>98</v>
      </c>
      <c r="H27" s="161">
        <v>97</v>
      </c>
      <c r="I27" s="33"/>
      <c r="J27" s="33"/>
      <c r="K27" s="33"/>
      <c r="L27" s="33"/>
      <c r="M27" s="33"/>
      <c r="N27" s="32"/>
      <c r="O27" s="32"/>
      <c r="P27" s="32"/>
      <c r="Q27" s="32"/>
      <c r="R27" s="32"/>
    </row>
    <row r="28" spans="1:18">
      <c r="A28" s="10">
        <v>15</v>
      </c>
      <c r="B28" s="24">
        <v>1911015</v>
      </c>
      <c r="C28" s="23" t="s">
        <v>91</v>
      </c>
      <c r="D28" s="161">
        <v>93</v>
      </c>
      <c r="E28" s="161">
        <v>100</v>
      </c>
      <c r="F28" s="161">
        <v>94</v>
      </c>
      <c r="G28" s="161">
        <v>100</v>
      </c>
      <c r="H28" s="161">
        <v>100</v>
      </c>
      <c r="I28" s="33"/>
      <c r="J28" s="33"/>
      <c r="K28" s="33"/>
      <c r="L28" s="33"/>
      <c r="M28" s="33"/>
      <c r="N28" s="32"/>
      <c r="O28" s="32"/>
      <c r="P28" s="32"/>
      <c r="Q28" s="32"/>
      <c r="R28" s="32"/>
    </row>
    <row r="29" spans="1:18">
      <c r="A29" s="10">
        <v>16</v>
      </c>
      <c r="B29" s="24">
        <v>1911016</v>
      </c>
      <c r="C29" s="23" t="s">
        <v>41</v>
      </c>
      <c r="D29" s="161">
        <v>85</v>
      </c>
      <c r="E29" s="161">
        <v>93</v>
      </c>
      <c r="F29" s="161">
        <v>97</v>
      </c>
      <c r="G29" s="161">
        <v>88</v>
      </c>
      <c r="H29" s="161">
        <v>100</v>
      </c>
      <c r="I29" s="33"/>
      <c r="J29" s="33"/>
      <c r="K29" s="33"/>
      <c r="L29" s="33"/>
      <c r="M29" s="33"/>
      <c r="N29" s="32"/>
      <c r="O29" s="32"/>
      <c r="P29" s="32"/>
      <c r="Q29" s="32"/>
      <c r="R29" s="32"/>
    </row>
    <row r="30" spans="1:18">
      <c r="A30" s="10">
        <v>17</v>
      </c>
      <c r="B30" s="24">
        <v>1911017</v>
      </c>
      <c r="C30" s="23" t="s">
        <v>92</v>
      </c>
      <c r="D30" s="161">
        <v>72</v>
      </c>
      <c r="E30" s="161">
        <v>79</v>
      </c>
      <c r="F30" s="161">
        <v>67</v>
      </c>
      <c r="G30" s="161">
        <v>70</v>
      </c>
      <c r="H30" s="161">
        <v>80</v>
      </c>
      <c r="I30" s="33"/>
      <c r="J30" s="33"/>
      <c r="K30" s="33"/>
      <c r="L30" s="33"/>
      <c r="M30" s="33"/>
      <c r="N30" s="32"/>
      <c r="O30" s="32"/>
      <c r="P30" s="32"/>
      <c r="Q30" s="32"/>
      <c r="R30" s="32"/>
    </row>
    <row r="31" spans="1:18">
      <c r="A31" s="10">
        <v>18</v>
      </c>
      <c r="B31" s="24">
        <v>1911018</v>
      </c>
      <c r="C31" s="23" t="s">
        <v>42</v>
      </c>
      <c r="D31" s="161">
        <v>96</v>
      </c>
      <c r="E31" s="161">
        <v>91</v>
      </c>
      <c r="F31" s="161">
        <v>96</v>
      </c>
      <c r="G31" s="161">
        <v>95</v>
      </c>
      <c r="H31" s="161">
        <v>96</v>
      </c>
      <c r="I31" s="33"/>
      <c r="J31" s="33"/>
      <c r="K31" s="33"/>
      <c r="L31" s="33"/>
      <c r="M31" s="33"/>
      <c r="N31" s="32"/>
      <c r="O31" s="32"/>
      <c r="P31" s="32"/>
      <c r="Q31" s="32"/>
      <c r="R31" s="32"/>
    </row>
    <row r="32" spans="1:18">
      <c r="A32" s="10">
        <v>19</v>
      </c>
      <c r="B32" s="24">
        <v>1911019</v>
      </c>
      <c r="C32" s="23" t="s">
        <v>93</v>
      </c>
      <c r="D32" s="161">
        <v>92</v>
      </c>
      <c r="E32" s="161">
        <v>81</v>
      </c>
      <c r="F32" s="161">
        <v>92</v>
      </c>
      <c r="G32" s="161">
        <v>97</v>
      </c>
      <c r="H32" s="161">
        <v>100</v>
      </c>
      <c r="I32" s="33"/>
      <c r="J32" s="33"/>
      <c r="K32" s="33"/>
      <c r="L32" s="33"/>
      <c r="M32" s="33"/>
      <c r="N32" s="32"/>
      <c r="O32" s="32"/>
      <c r="P32" s="32"/>
      <c r="Q32" s="32"/>
      <c r="R32" s="32"/>
    </row>
    <row r="33" spans="1:18">
      <c r="A33" s="10">
        <v>20</v>
      </c>
      <c r="B33" s="24">
        <v>1911020</v>
      </c>
      <c r="C33" s="23" t="s">
        <v>94</v>
      </c>
      <c r="D33" s="161">
        <v>100</v>
      </c>
      <c r="E33" s="161">
        <v>97</v>
      </c>
      <c r="F33" s="161">
        <v>97</v>
      </c>
      <c r="G33" s="161">
        <v>99</v>
      </c>
      <c r="H33" s="161">
        <v>100</v>
      </c>
      <c r="I33" s="33"/>
      <c r="J33" s="33"/>
      <c r="K33" s="33"/>
      <c r="L33" s="33"/>
      <c r="M33" s="33"/>
      <c r="N33" s="32"/>
      <c r="O33" s="32"/>
      <c r="P33" s="32"/>
      <c r="Q33" s="32"/>
      <c r="R33" s="32"/>
    </row>
    <row r="34" spans="1:18">
      <c r="A34" s="10">
        <v>21</v>
      </c>
      <c r="B34" s="24">
        <v>1911021</v>
      </c>
      <c r="C34" s="23" t="s">
        <v>43</v>
      </c>
      <c r="D34" s="161">
        <v>99</v>
      </c>
      <c r="E34" s="161">
        <v>100</v>
      </c>
      <c r="F34" s="161">
        <v>93</v>
      </c>
      <c r="G34" s="161">
        <v>99</v>
      </c>
      <c r="H34" s="161">
        <v>100</v>
      </c>
      <c r="I34" s="33"/>
      <c r="J34" s="33"/>
      <c r="K34" s="33"/>
      <c r="L34" s="33"/>
      <c r="M34" s="33"/>
      <c r="N34" s="32"/>
      <c r="O34" s="32"/>
      <c r="P34" s="32"/>
      <c r="Q34" s="32"/>
      <c r="R34" s="32"/>
    </row>
    <row r="35" spans="1:18">
      <c r="A35" s="10">
        <v>22</v>
      </c>
      <c r="B35" s="24">
        <v>1911022</v>
      </c>
      <c r="C35" s="23" t="s">
        <v>95</v>
      </c>
      <c r="D35" s="161">
        <v>92</v>
      </c>
      <c r="E35" s="161">
        <v>99</v>
      </c>
      <c r="F35" s="161">
        <v>94</v>
      </c>
      <c r="G35" s="161">
        <v>96</v>
      </c>
      <c r="H35" s="161">
        <v>72</v>
      </c>
      <c r="I35" s="33"/>
      <c r="J35" s="33"/>
      <c r="K35" s="33"/>
      <c r="L35" s="33"/>
      <c r="M35" s="33"/>
      <c r="N35" s="32"/>
      <c r="O35" s="32"/>
      <c r="P35" s="32"/>
      <c r="Q35" s="32"/>
      <c r="R35" s="32"/>
    </row>
    <row r="36" spans="1:18">
      <c r="A36" s="10">
        <v>23</v>
      </c>
      <c r="B36" s="24">
        <v>1911023</v>
      </c>
      <c r="C36" s="23" t="s">
        <v>44</v>
      </c>
      <c r="D36" s="161">
        <v>93</v>
      </c>
      <c r="E36" s="161">
        <v>94</v>
      </c>
      <c r="F36" s="161">
        <v>91</v>
      </c>
      <c r="G36" s="161">
        <v>63</v>
      </c>
      <c r="H36" s="161">
        <v>95</v>
      </c>
      <c r="I36" s="33"/>
      <c r="J36" s="33"/>
      <c r="K36" s="33"/>
      <c r="L36" s="33"/>
      <c r="M36" s="33"/>
      <c r="N36" s="32"/>
      <c r="O36" s="32"/>
      <c r="P36" s="32"/>
      <c r="Q36" s="32"/>
      <c r="R36" s="32"/>
    </row>
    <row r="37" spans="1:18">
      <c r="A37" s="10">
        <v>24</v>
      </c>
      <c r="B37" s="24">
        <v>1911024</v>
      </c>
      <c r="C37" s="23" t="s">
        <v>45</v>
      </c>
      <c r="D37" s="161">
        <v>87</v>
      </c>
      <c r="E37" s="161">
        <v>74</v>
      </c>
      <c r="F37" s="161">
        <v>88</v>
      </c>
      <c r="G37" s="161">
        <v>84</v>
      </c>
      <c r="H37" s="161">
        <v>99</v>
      </c>
      <c r="I37" s="33"/>
      <c r="J37" s="33"/>
      <c r="K37" s="33"/>
      <c r="L37" s="33"/>
      <c r="M37" s="33"/>
      <c r="N37" s="32"/>
      <c r="O37" s="32"/>
      <c r="P37" s="32"/>
      <c r="Q37" s="32"/>
      <c r="R37" s="32"/>
    </row>
    <row r="38" spans="1:18">
      <c r="A38" s="10">
        <v>25</v>
      </c>
      <c r="B38" s="24">
        <v>1911025</v>
      </c>
      <c r="C38" s="23" t="s">
        <v>96</v>
      </c>
      <c r="D38" s="161">
        <v>92</v>
      </c>
      <c r="E38" s="161">
        <v>84</v>
      </c>
      <c r="F38" s="161">
        <v>65</v>
      </c>
      <c r="G38" s="161">
        <v>68</v>
      </c>
      <c r="H38" s="161">
        <v>89</v>
      </c>
      <c r="I38" s="33"/>
      <c r="J38" s="33"/>
      <c r="K38" s="33"/>
      <c r="L38" s="33"/>
      <c r="M38" s="33"/>
      <c r="N38" s="32"/>
      <c r="O38" s="32"/>
      <c r="P38" s="32"/>
      <c r="Q38" s="32"/>
      <c r="R38" s="32"/>
    </row>
    <row r="39" spans="1:18">
      <c r="A39" s="10">
        <v>26</v>
      </c>
      <c r="B39" s="24">
        <v>1911026</v>
      </c>
      <c r="C39" s="23" t="s">
        <v>97</v>
      </c>
      <c r="D39" s="161">
        <v>99</v>
      </c>
      <c r="E39" s="161">
        <v>96</v>
      </c>
      <c r="F39" s="161">
        <v>95</v>
      </c>
      <c r="G39" s="161">
        <v>95</v>
      </c>
      <c r="H39" s="161">
        <v>100</v>
      </c>
      <c r="I39" s="33"/>
      <c r="J39" s="33"/>
      <c r="K39" s="33"/>
      <c r="L39" s="33"/>
      <c r="M39" s="33"/>
      <c r="N39" s="32"/>
      <c r="O39" s="32"/>
      <c r="P39" s="32"/>
      <c r="Q39" s="32"/>
      <c r="R39" s="32"/>
    </row>
    <row r="40" spans="1:18">
      <c r="A40" s="10">
        <v>27</v>
      </c>
      <c r="B40" s="24">
        <v>1911027</v>
      </c>
      <c r="C40" s="23" t="s">
        <v>98</v>
      </c>
      <c r="D40" s="161">
        <v>93</v>
      </c>
      <c r="E40" s="161">
        <v>71</v>
      </c>
      <c r="F40" s="161">
        <v>46</v>
      </c>
      <c r="G40" s="161">
        <v>45</v>
      </c>
      <c r="H40" s="161">
        <v>85</v>
      </c>
      <c r="I40" s="33"/>
      <c r="J40" s="33"/>
      <c r="K40" s="33"/>
      <c r="L40" s="33"/>
      <c r="M40" s="33"/>
      <c r="N40" s="32"/>
      <c r="O40" s="32"/>
      <c r="P40" s="32"/>
      <c r="Q40" s="32"/>
      <c r="R40" s="32"/>
    </row>
    <row r="41" spans="1:18">
      <c r="A41" s="10">
        <v>28</v>
      </c>
      <c r="B41" s="24">
        <v>1911028</v>
      </c>
      <c r="C41" s="23" t="s">
        <v>46</v>
      </c>
      <c r="D41" s="161">
        <v>98</v>
      </c>
      <c r="E41" s="161">
        <v>100</v>
      </c>
      <c r="F41" s="161">
        <v>93</v>
      </c>
      <c r="G41" s="161">
        <v>96</v>
      </c>
      <c r="H41" s="161">
        <v>83</v>
      </c>
      <c r="I41" s="33"/>
      <c r="J41" s="33"/>
      <c r="K41" s="33"/>
      <c r="L41" s="33"/>
      <c r="M41" s="33"/>
      <c r="N41" s="32"/>
      <c r="O41" s="32"/>
      <c r="P41" s="32"/>
      <c r="Q41" s="32"/>
      <c r="R41" s="32"/>
    </row>
    <row r="42" spans="1:18">
      <c r="A42" s="10">
        <v>29</v>
      </c>
      <c r="B42" s="24">
        <v>1911029</v>
      </c>
      <c r="C42" s="23" t="s">
        <v>99</v>
      </c>
      <c r="D42" s="161">
        <v>99</v>
      </c>
      <c r="E42" s="161">
        <v>94</v>
      </c>
      <c r="F42" s="161">
        <v>96</v>
      </c>
      <c r="G42" s="161">
        <v>96</v>
      </c>
      <c r="H42" s="161">
        <v>100</v>
      </c>
      <c r="I42" s="33"/>
      <c r="J42" s="33"/>
      <c r="K42" s="33"/>
      <c r="L42" s="33"/>
      <c r="M42" s="33"/>
      <c r="N42" s="32"/>
      <c r="O42" s="32"/>
      <c r="P42" s="32"/>
      <c r="Q42" s="32"/>
      <c r="R42" s="32"/>
    </row>
    <row r="43" spans="1:18">
      <c r="A43" s="10">
        <v>30</v>
      </c>
      <c r="B43" s="24">
        <v>1911030</v>
      </c>
      <c r="C43" s="23" t="s">
        <v>100</v>
      </c>
      <c r="D43" s="161">
        <v>94</v>
      </c>
      <c r="E43" s="161">
        <v>86</v>
      </c>
      <c r="F43" s="161">
        <v>67</v>
      </c>
      <c r="G43" s="161">
        <v>89</v>
      </c>
      <c r="H43" s="161">
        <v>99</v>
      </c>
      <c r="I43" s="33"/>
      <c r="J43" s="33"/>
      <c r="K43" s="33"/>
      <c r="L43" s="33"/>
      <c r="M43" s="33"/>
      <c r="N43" s="32"/>
      <c r="O43" s="32"/>
      <c r="P43" s="32"/>
      <c r="Q43" s="32"/>
      <c r="R43" s="32"/>
    </row>
    <row r="44" spans="1:18">
      <c r="A44" s="10">
        <v>31</v>
      </c>
      <c r="B44" s="24">
        <v>1911031</v>
      </c>
      <c r="C44" s="23" t="s">
        <v>101</v>
      </c>
      <c r="D44" s="161">
        <v>93</v>
      </c>
      <c r="E44" s="161">
        <v>96</v>
      </c>
      <c r="F44" s="161">
        <v>87</v>
      </c>
      <c r="G44" s="161">
        <v>95</v>
      </c>
      <c r="H44" s="161">
        <v>98</v>
      </c>
      <c r="I44" s="33"/>
      <c r="J44" s="33"/>
      <c r="K44" s="33"/>
      <c r="L44" s="33"/>
      <c r="M44" s="33"/>
      <c r="N44" s="32"/>
      <c r="O44" s="32"/>
      <c r="P44" s="32"/>
      <c r="Q44" s="32"/>
      <c r="R44" s="32"/>
    </row>
    <row r="45" spans="1:18">
      <c r="A45" s="10">
        <v>32</v>
      </c>
      <c r="B45" s="24">
        <v>1911032</v>
      </c>
      <c r="C45" s="23" t="s">
        <v>102</v>
      </c>
      <c r="D45" s="161">
        <v>99</v>
      </c>
      <c r="E45" s="161">
        <v>91</v>
      </c>
      <c r="F45" s="161">
        <v>89</v>
      </c>
      <c r="G45" s="161">
        <v>95</v>
      </c>
      <c r="H45" s="161">
        <v>93</v>
      </c>
      <c r="I45" s="33"/>
      <c r="J45" s="33"/>
      <c r="K45" s="33"/>
      <c r="L45" s="33"/>
      <c r="M45" s="33"/>
      <c r="N45" s="32"/>
      <c r="O45" s="32"/>
      <c r="P45" s="32"/>
      <c r="Q45" s="32"/>
      <c r="R45" s="32"/>
    </row>
    <row r="46" spans="1:18">
      <c r="A46" s="10">
        <v>33</v>
      </c>
      <c r="B46" s="24">
        <v>1911033</v>
      </c>
      <c r="C46" s="23" t="s">
        <v>61</v>
      </c>
      <c r="D46" s="161">
        <v>88</v>
      </c>
      <c r="E46" s="161">
        <v>72</v>
      </c>
      <c r="F46" s="161">
        <v>58</v>
      </c>
      <c r="G46" s="161">
        <v>46</v>
      </c>
      <c r="H46" s="161">
        <v>80</v>
      </c>
      <c r="I46" s="33"/>
      <c r="J46" s="33"/>
      <c r="K46" s="33"/>
      <c r="L46" s="33"/>
      <c r="M46" s="33"/>
      <c r="N46" s="32"/>
      <c r="O46" s="32"/>
      <c r="P46" s="32"/>
      <c r="Q46" s="32"/>
      <c r="R46" s="32"/>
    </row>
    <row r="47" spans="1:18">
      <c r="A47" s="10">
        <v>34</v>
      </c>
      <c r="B47" s="24">
        <v>1911034</v>
      </c>
      <c r="C47" s="23" t="s">
        <v>103</v>
      </c>
      <c r="D47" s="161">
        <v>94</v>
      </c>
      <c r="E47" s="161">
        <v>81</v>
      </c>
      <c r="F47" s="161">
        <v>86</v>
      </c>
      <c r="G47" s="161">
        <v>100</v>
      </c>
      <c r="H47" s="161">
        <v>74</v>
      </c>
      <c r="I47" s="33"/>
      <c r="J47" s="33"/>
      <c r="K47" s="33"/>
      <c r="L47" s="33"/>
      <c r="M47" s="33"/>
      <c r="N47" s="32"/>
      <c r="O47" s="32"/>
      <c r="P47" s="32"/>
      <c r="Q47" s="32"/>
      <c r="R47" s="32"/>
    </row>
    <row r="48" spans="1:18">
      <c r="A48" s="10">
        <v>35</v>
      </c>
      <c r="B48" s="24">
        <v>1911035</v>
      </c>
      <c r="C48" s="23" t="s">
        <v>47</v>
      </c>
      <c r="D48" s="161">
        <v>100</v>
      </c>
      <c r="E48" s="161">
        <v>80</v>
      </c>
      <c r="F48" s="161">
        <v>72</v>
      </c>
      <c r="G48" s="161">
        <v>61</v>
      </c>
      <c r="H48" s="161">
        <v>87</v>
      </c>
      <c r="I48" s="33"/>
      <c r="J48" s="33"/>
      <c r="K48" s="33"/>
      <c r="L48" s="33"/>
      <c r="M48" s="33"/>
      <c r="N48" s="32"/>
      <c r="O48" s="32"/>
      <c r="P48" s="32"/>
      <c r="Q48" s="32"/>
      <c r="R48" s="32"/>
    </row>
    <row r="49" spans="1:18">
      <c r="A49" s="10">
        <v>36</v>
      </c>
      <c r="B49" s="24">
        <v>1911036</v>
      </c>
      <c r="C49" s="23" t="s">
        <v>62</v>
      </c>
      <c r="D49" s="161">
        <v>97</v>
      </c>
      <c r="E49" s="161">
        <v>73</v>
      </c>
      <c r="F49" s="161">
        <v>68</v>
      </c>
      <c r="G49" s="161">
        <v>93</v>
      </c>
      <c r="H49" s="161">
        <v>99</v>
      </c>
      <c r="I49" s="33"/>
      <c r="J49" s="33"/>
      <c r="K49" s="33"/>
      <c r="L49" s="33"/>
      <c r="M49" s="33"/>
      <c r="N49" s="32"/>
      <c r="O49" s="32"/>
      <c r="P49" s="32"/>
      <c r="Q49" s="32"/>
      <c r="R49" s="32"/>
    </row>
    <row r="50" spans="1:18">
      <c r="A50" s="10">
        <v>37</v>
      </c>
      <c r="B50" s="24">
        <v>1911037</v>
      </c>
      <c r="C50" s="23" t="s">
        <v>104</v>
      </c>
      <c r="D50" s="161">
        <v>100</v>
      </c>
      <c r="E50" s="161">
        <v>90</v>
      </c>
      <c r="F50" s="161">
        <v>95</v>
      </c>
      <c r="G50" s="161">
        <v>96</v>
      </c>
      <c r="H50" s="161">
        <v>97</v>
      </c>
      <c r="I50" s="33"/>
      <c r="J50" s="33"/>
      <c r="K50" s="33"/>
      <c r="L50" s="33"/>
      <c r="M50" s="33"/>
      <c r="N50" s="32"/>
      <c r="O50" s="32"/>
      <c r="P50" s="32"/>
      <c r="Q50" s="32"/>
      <c r="R50" s="32"/>
    </row>
    <row r="51" spans="1:18">
      <c r="A51" s="10">
        <v>38</v>
      </c>
      <c r="B51" s="24">
        <v>1911038</v>
      </c>
      <c r="C51" s="23" t="s">
        <v>48</v>
      </c>
      <c r="D51" s="161">
        <v>93</v>
      </c>
      <c r="E51" s="161">
        <v>94</v>
      </c>
      <c r="F51" s="161">
        <v>84</v>
      </c>
      <c r="G51" s="161">
        <v>97</v>
      </c>
      <c r="H51" s="161">
        <v>99</v>
      </c>
      <c r="I51" s="33"/>
      <c r="J51" s="33"/>
      <c r="K51" s="33"/>
      <c r="L51" s="33"/>
      <c r="M51" s="33"/>
      <c r="N51" s="32"/>
      <c r="O51" s="32"/>
      <c r="P51" s="32"/>
      <c r="Q51" s="32"/>
      <c r="R51" s="32"/>
    </row>
    <row r="52" spans="1:18">
      <c r="A52" s="10">
        <v>39</v>
      </c>
      <c r="B52" s="24">
        <v>1911039</v>
      </c>
      <c r="C52" s="23" t="s">
        <v>105</v>
      </c>
      <c r="D52" s="161">
        <v>90</v>
      </c>
      <c r="E52" s="161">
        <v>95</v>
      </c>
      <c r="F52" s="161">
        <v>66</v>
      </c>
      <c r="G52" s="161">
        <v>42</v>
      </c>
      <c r="H52" s="161">
        <v>95</v>
      </c>
      <c r="I52" s="33"/>
      <c r="J52" s="33"/>
      <c r="K52" s="33"/>
      <c r="L52" s="33"/>
      <c r="M52" s="33"/>
      <c r="N52" s="32"/>
      <c r="O52" s="32"/>
      <c r="P52" s="32"/>
      <c r="Q52" s="32"/>
      <c r="R52" s="32"/>
    </row>
    <row r="53" spans="1:18">
      <c r="A53" s="10">
        <v>40</v>
      </c>
      <c r="B53" s="24">
        <v>1911040</v>
      </c>
      <c r="C53" s="23" t="s">
        <v>106</v>
      </c>
      <c r="D53" s="161">
        <v>89</v>
      </c>
      <c r="E53" s="161">
        <v>91</v>
      </c>
      <c r="F53" s="161">
        <v>73</v>
      </c>
      <c r="G53" s="161">
        <v>83</v>
      </c>
      <c r="H53" s="161">
        <v>73</v>
      </c>
      <c r="I53" s="33"/>
      <c r="J53" s="33"/>
      <c r="K53" s="33"/>
      <c r="L53" s="33"/>
      <c r="M53" s="33"/>
      <c r="N53" s="32"/>
      <c r="O53" s="32"/>
      <c r="P53" s="32"/>
      <c r="Q53" s="32"/>
      <c r="R53" s="32"/>
    </row>
    <row r="54" spans="1:18">
      <c r="A54" s="10">
        <v>41</v>
      </c>
      <c r="B54" s="24">
        <v>1911041</v>
      </c>
      <c r="C54" s="23" t="s">
        <v>63</v>
      </c>
      <c r="D54" s="161">
        <v>100</v>
      </c>
      <c r="E54" s="161">
        <v>97</v>
      </c>
      <c r="F54" s="161">
        <v>91</v>
      </c>
      <c r="G54" s="161">
        <v>86</v>
      </c>
      <c r="H54" s="161">
        <v>99</v>
      </c>
      <c r="I54" s="33"/>
      <c r="J54" s="33"/>
      <c r="K54" s="33"/>
      <c r="L54" s="33"/>
      <c r="M54" s="33"/>
      <c r="N54" s="32"/>
      <c r="O54" s="32"/>
      <c r="P54" s="32"/>
      <c r="Q54" s="32"/>
      <c r="R54" s="32"/>
    </row>
    <row r="55" spans="1:18">
      <c r="A55" s="10">
        <v>42</v>
      </c>
      <c r="B55" s="24">
        <v>1911042</v>
      </c>
      <c r="C55" s="23" t="s">
        <v>107</v>
      </c>
      <c r="D55" s="161">
        <v>92</v>
      </c>
      <c r="E55" s="161">
        <v>81</v>
      </c>
      <c r="F55" s="161">
        <v>86</v>
      </c>
      <c r="G55" s="161">
        <v>89</v>
      </c>
      <c r="H55" s="161">
        <v>99</v>
      </c>
      <c r="I55" s="33"/>
      <c r="J55" s="33"/>
      <c r="K55" s="33"/>
      <c r="L55" s="33"/>
      <c r="M55" s="33"/>
      <c r="N55" s="32"/>
      <c r="O55" s="32"/>
      <c r="P55" s="32"/>
      <c r="Q55" s="32"/>
      <c r="R55" s="32"/>
    </row>
    <row r="56" spans="1:18">
      <c r="A56" s="10">
        <v>43</v>
      </c>
      <c r="B56" s="24">
        <v>1911043</v>
      </c>
      <c r="C56" s="23" t="s">
        <v>108</v>
      </c>
      <c r="D56" s="161">
        <v>92</v>
      </c>
      <c r="E56" s="161">
        <v>80</v>
      </c>
      <c r="F56" s="161">
        <v>58</v>
      </c>
      <c r="G56" s="161">
        <v>87</v>
      </c>
      <c r="H56" s="161">
        <v>100</v>
      </c>
      <c r="I56" s="33"/>
      <c r="J56" s="33"/>
      <c r="K56" s="33"/>
      <c r="L56" s="33"/>
      <c r="M56" s="33"/>
      <c r="N56" s="32"/>
      <c r="O56" s="32"/>
      <c r="P56" s="32"/>
      <c r="Q56" s="32"/>
      <c r="R56" s="32"/>
    </row>
    <row r="57" spans="1:18">
      <c r="A57" s="10">
        <v>44</v>
      </c>
      <c r="B57" s="24">
        <v>1911044</v>
      </c>
      <c r="C57" s="23" t="s">
        <v>49</v>
      </c>
      <c r="D57" s="161">
        <v>92</v>
      </c>
      <c r="E57" s="161">
        <v>97</v>
      </c>
      <c r="F57" s="161">
        <v>97</v>
      </c>
      <c r="G57" s="161">
        <v>97</v>
      </c>
      <c r="H57" s="161">
        <v>99</v>
      </c>
      <c r="I57" s="33"/>
      <c r="J57" s="33"/>
      <c r="K57" s="33"/>
      <c r="L57" s="33"/>
      <c r="M57" s="33"/>
      <c r="N57" s="32"/>
      <c r="O57" s="32"/>
      <c r="P57" s="32"/>
      <c r="Q57" s="32"/>
      <c r="R57" s="32"/>
    </row>
    <row r="58" spans="1:18">
      <c r="A58" s="10">
        <v>45</v>
      </c>
      <c r="B58" s="24">
        <v>1911045</v>
      </c>
      <c r="C58" s="23" t="s">
        <v>109</v>
      </c>
      <c r="D58" s="161">
        <v>89</v>
      </c>
      <c r="E58" s="161">
        <v>95</v>
      </c>
      <c r="F58" s="161">
        <v>80</v>
      </c>
      <c r="G58" s="161">
        <v>59</v>
      </c>
      <c r="H58" s="161">
        <v>80</v>
      </c>
      <c r="I58" s="33"/>
      <c r="J58" s="33"/>
      <c r="K58" s="33"/>
      <c r="L58" s="33"/>
      <c r="M58" s="33"/>
      <c r="N58" s="32"/>
      <c r="O58" s="32"/>
      <c r="P58" s="32"/>
      <c r="Q58" s="32"/>
      <c r="R58" s="32"/>
    </row>
    <row r="59" spans="1:18">
      <c r="A59" s="10">
        <v>46</v>
      </c>
      <c r="B59" s="24">
        <v>1911046</v>
      </c>
      <c r="C59" s="23" t="s">
        <v>110</v>
      </c>
      <c r="D59" s="161">
        <v>92</v>
      </c>
      <c r="E59" s="161">
        <v>86</v>
      </c>
      <c r="F59" s="161">
        <v>92</v>
      </c>
      <c r="G59" s="161">
        <v>100</v>
      </c>
      <c r="H59" s="161">
        <v>73</v>
      </c>
      <c r="I59" s="33"/>
      <c r="J59" s="33"/>
      <c r="K59" s="33"/>
      <c r="L59" s="33"/>
      <c r="M59" s="33"/>
      <c r="N59" s="32"/>
      <c r="O59" s="32"/>
      <c r="P59" s="32"/>
      <c r="Q59" s="32"/>
      <c r="R59" s="32"/>
    </row>
    <row r="60" spans="1:18">
      <c r="A60" s="10">
        <v>47</v>
      </c>
      <c r="B60" s="24">
        <v>1911047</v>
      </c>
      <c r="C60" s="23" t="s">
        <v>111</v>
      </c>
      <c r="D60" s="161">
        <v>98</v>
      </c>
      <c r="E60" s="161">
        <v>74</v>
      </c>
      <c r="F60" s="161">
        <v>93</v>
      </c>
      <c r="G60" s="161">
        <v>91</v>
      </c>
      <c r="H60" s="161">
        <v>99</v>
      </c>
      <c r="I60" s="33"/>
      <c r="J60" s="33"/>
      <c r="K60" s="33"/>
      <c r="L60" s="33"/>
      <c r="M60" s="33"/>
      <c r="N60" s="32"/>
      <c r="O60" s="32"/>
      <c r="P60" s="32"/>
      <c r="Q60" s="32"/>
      <c r="R60" s="32"/>
    </row>
    <row r="61" spans="1:18">
      <c r="A61" s="10">
        <v>48</v>
      </c>
      <c r="B61" s="24">
        <v>1911048</v>
      </c>
      <c r="C61" s="23" t="s">
        <v>64</v>
      </c>
      <c r="D61" s="161">
        <v>86</v>
      </c>
      <c r="E61" s="161">
        <v>94</v>
      </c>
      <c r="F61" s="161">
        <v>93</v>
      </c>
      <c r="G61" s="161">
        <v>97</v>
      </c>
      <c r="H61" s="161">
        <v>100</v>
      </c>
      <c r="I61" s="33"/>
      <c r="J61" s="33"/>
      <c r="K61" s="33"/>
      <c r="L61" s="33"/>
      <c r="M61" s="33"/>
      <c r="N61" s="32"/>
      <c r="O61" s="32"/>
      <c r="P61" s="32"/>
      <c r="Q61" s="32"/>
      <c r="R61" s="32"/>
    </row>
    <row r="62" spans="1:18">
      <c r="A62" s="10">
        <v>49</v>
      </c>
      <c r="B62" s="24">
        <v>1911049</v>
      </c>
      <c r="C62" s="23" t="s">
        <v>112</v>
      </c>
      <c r="D62" s="161">
        <v>93</v>
      </c>
      <c r="E62" s="161">
        <v>100</v>
      </c>
      <c r="F62" s="161">
        <v>92</v>
      </c>
      <c r="G62" s="161">
        <v>99</v>
      </c>
      <c r="H62" s="161">
        <v>99</v>
      </c>
      <c r="I62" s="33"/>
      <c r="J62" s="33"/>
      <c r="K62" s="33"/>
      <c r="L62" s="33"/>
      <c r="M62" s="33"/>
      <c r="N62" s="32"/>
      <c r="O62" s="32"/>
      <c r="P62" s="32"/>
      <c r="Q62" s="32"/>
      <c r="R62" s="32"/>
    </row>
    <row r="63" spans="1:18">
      <c r="A63" s="10">
        <v>50</v>
      </c>
      <c r="B63" s="24">
        <v>1911050</v>
      </c>
      <c r="C63" s="23" t="s">
        <v>113</v>
      </c>
      <c r="D63" s="161">
        <v>100</v>
      </c>
      <c r="E63" s="161">
        <v>100</v>
      </c>
      <c r="F63" s="161">
        <v>93</v>
      </c>
      <c r="G63" s="161">
        <v>97</v>
      </c>
      <c r="H63" s="161">
        <v>100</v>
      </c>
      <c r="I63" s="33"/>
      <c r="J63" s="33"/>
      <c r="K63" s="33"/>
      <c r="L63" s="33"/>
      <c r="M63" s="33"/>
      <c r="N63" s="32"/>
      <c r="O63" s="32"/>
      <c r="P63" s="32"/>
      <c r="Q63" s="32"/>
      <c r="R63" s="32"/>
    </row>
    <row r="64" spans="1:18">
      <c r="A64" s="10">
        <v>51</v>
      </c>
      <c r="B64" s="24">
        <v>1911051</v>
      </c>
      <c r="C64" s="23" t="s">
        <v>114</v>
      </c>
      <c r="D64" s="161">
        <v>93</v>
      </c>
      <c r="E64" s="161">
        <v>90</v>
      </c>
      <c r="F64" s="161">
        <v>81</v>
      </c>
      <c r="G64" s="161">
        <v>94</v>
      </c>
      <c r="H64" s="161">
        <v>89</v>
      </c>
      <c r="I64" s="33"/>
      <c r="J64" s="33"/>
      <c r="K64" s="33"/>
      <c r="L64" s="33"/>
      <c r="M64" s="33"/>
      <c r="N64" s="32"/>
      <c r="O64" s="32"/>
      <c r="P64" s="32"/>
      <c r="Q64" s="32"/>
      <c r="R64" s="32"/>
    </row>
    <row r="65" spans="1:18">
      <c r="A65" s="10">
        <v>52</v>
      </c>
      <c r="B65" s="24">
        <v>1911052</v>
      </c>
      <c r="C65" s="23" t="s">
        <v>115</v>
      </c>
      <c r="D65" s="161">
        <v>86</v>
      </c>
      <c r="E65" s="161">
        <v>86</v>
      </c>
      <c r="F65" s="161">
        <v>87</v>
      </c>
      <c r="G65" s="161">
        <v>57</v>
      </c>
      <c r="H65" s="161">
        <v>85</v>
      </c>
      <c r="I65" s="33"/>
      <c r="J65" s="33"/>
      <c r="K65" s="33"/>
      <c r="L65" s="33"/>
      <c r="M65" s="33"/>
      <c r="N65" s="32"/>
      <c r="O65" s="32"/>
      <c r="P65" s="32"/>
      <c r="Q65" s="32"/>
      <c r="R65" s="32"/>
    </row>
    <row r="66" spans="1:18">
      <c r="A66" s="10">
        <v>53</v>
      </c>
      <c r="B66" s="24">
        <v>1911053</v>
      </c>
      <c r="C66" s="23" t="s">
        <v>50</v>
      </c>
      <c r="D66" s="161">
        <v>95.7</v>
      </c>
      <c r="E66" s="161">
        <v>92.2</v>
      </c>
      <c r="F66" s="161">
        <v>92.3</v>
      </c>
      <c r="G66" s="161">
        <v>90.4</v>
      </c>
      <c r="H66" s="161">
        <v>92.5</v>
      </c>
      <c r="I66" s="33"/>
      <c r="J66" s="33"/>
      <c r="K66" s="33"/>
      <c r="L66" s="33"/>
      <c r="M66" s="33"/>
      <c r="N66" s="32"/>
      <c r="O66" s="32"/>
      <c r="P66" s="32"/>
      <c r="Q66" s="32"/>
      <c r="R66" s="32"/>
    </row>
    <row r="67" spans="1:18">
      <c r="A67" s="10">
        <v>54</v>
      </c>
      <c r="B67" s="24">
        <v>1911054</v>
      </c>
      <c r="C67" s="23" t="s">
        <v>116</v>
      </c>
      <c r="D67" s="161">
        <v>90</v>
      </c>
      <c r="E67" s="161">
        <v>90</v>
      </c>
      <c r="F67" s="161">
        <v>67</v>
      </c>
      <c r="G67" s="161">
        <v>85</v>
      </c>
      <c r="H67" s="161">
        <v>62</v>
      </c>
      <c r="I67" s="33"/>
      <c r="J67" s="33"/>
      <c r="K67" s="33"/>
      <c r="L67" s="33"/>
      <c r="M67" s="33"/>
      <c r="N67" s="32"/>
      <c r="O67" s="32"/>
      <c r="P67" s="32"/>
      <c r="Q67" s="32"/>
      <c r="R67" s="32"/>
    </row>
    <row r="68" spans="1:18">
      <c r="A68" s="10">
        <v>55</v>
      </c>
      <c r="B68" s="24">
        <v>1911055</v>
      </c>
      <c r="C68" s="23" t="s">
        <v>117</v>
      </c>
      <c r="D68" s="161">
        <v>79</v>
      </c>
      <c r="E68" s="161">
        <v>82</v>
      </c>
      <c r="F68" s="161">
        <v>80</v>
      </c>
      <c r="G68" s="161">
        <v>68</v>
      </c>
      <c r="H68" s="161">
        <v>66</v>
      </c>
      <c r="I68" s="33"/>
      <c r="J68" s="33"/>
      <c r="K68" s="33"/>
      <c r="L68" s="33"/>
      <c r="M68" s="33"/>
      <c r="N68" s="32"/>
      <c r="O68" s="32"/>
      <c r="P68" s="32"/>
      <c r="Q68" s="32"/>
      <c r="R68" s="32"/>
    </row>
    <row r="69" spans="1:18">
      <c r="A69" s="10">
        <v>56</v>
      </c>
      <c r="B69" s="24">
        <v>1911056</v>
      </c>
      <c r="C69" s="23" t="s">
        <v>118</v>
      </c>
      <c r="D69" s="161">
        <v>97</v>
      </c>
      <c r="E69" s="161">
        <v>94</v>
      </c>
      <c r="F69" s="161">
        <v>89</v>
      </c>
      <c r="G69" s="161">
        <v>96</v>
      </c>
      <c r="H69" s="161">
        <v>97</v>
      </c>
      <c r="I69" s="33"/>
      <c r="J69" s="33"/>
      <c r="K69" s="33"/>
      <c r="L69" s="33"/>
      <c r="M69" s="33"/>
      <c r="N69" s="32"/>
      <c r="O69" s="32"/>
      <c r="P69" s="32"/>
      <c r="Q69" s="32"/>
      <c r="R69" s="32"/>
    </row>
    <row r="70" spans="1:18">
      <c r="A70" s="10">
        <v>57</v>
      </c>
      <c r="B70" s="24">
        <v>1911057</v>
      </c>
      <c r="C70" s="23" t="s">
        <v>119</v>
      </c>
      <c r="D70" s="161">
        <v>76</v>
      </c>
      <c r="E70" s="161">
        <v>77</v>
      </c>
      <c r="F70" s="161">
        <v>80</v>
      </c>
      <c r="G70" s="161">
        <v>63</v>
      </c>
      <c r="H70" s="161">
        <v>82</v>
      </c>
      <c r="I70" s="33"/>
      <c r="J70" s="33"/>
      <c r="K70" s="33"/>
      <c r="L70" s="33"/>
      <c r="M70" s="33"/>
      <c r="N70" s="32"/>
      <c r="O70" s="32"/>
      <c r="P70" s="32"/>
      <c r="Q70" s="32"/>
      <c r="R70" s="32"/>
    </row>
    <row r="71" spans="1:18">
      <c r="A71" s="10">
        <v>58</v>
      </c>
      <c r="B71" s="24">
        <v>1911058</v>
      </c>
      <c r="C71" s="23" t="s">
        <v>120</v>
      </c>
      <c r="D71" s="161">
        <v>87.5</v>
      </c>
      <c r="E71" s="161">
        <v>90.5</v>
      </c>
      <c r="F71" s="161">
        <v>89</v>
      </c>
      <c r="G71" s="161">
        <v>89.5</v>
      </c>
      <c r="H71" s="161">
        <v>95</v>
      </c>
      <c r="I71" s="33"/>
      <c r="J71" s="33"/>
      <c r="K71" s="33"/>
      <c r="L71" s="33"/>
      <c r="M71" s="33"/>
      <c r="N71" s="32"/>
      <c r="O71" s="32"/>
      <c r="P71" s="32"/>
      <c r="Q71" s="32"/>
      <c r="R71" s="32"/>
    </row>
    <row r="72" spans="1:18">
      <c r="A72" s="10">
        <v>59</v>
      </c>
      <c r="B72" s="24">
        <v>1911059</v>
      </c>
      <c r="C72" s="23" t="s">
        <v>65</v>
      </c>
      <c r="D72" s="161">
        <v>98</v>
      </c>
      <c r="E72" s="161">
        <v>97</v>
      </c>
      <c r="F72" s="161">
        <v>97</v>
      </c>
      <c r="G72" s="161">
        <v>85</v>
      </c>
      <c r="H72" s="161">
        <v>91</v>
      </c>
      <c r="I72" s="33"/>
      <c r="J72" s="33"/>
      <c r="K72" s="33"/>
      <c r="L72" s="33"/>
      <c r="M72" s="33"/>
      <c r="N72" s="32"/>
      <c r="O72" s="32"/>
      <c r="P72" s="32"/>
      <c r="Q72" s="32"/>
      <c r="R72" s="32"/>
    </row>
    <row r="73" spans="1:18">
      <c r="A73" s="10">
        <v>60</v>
      </c>
      <c r="B73" s="24">
        <v>1911060</v>
      </c>
      <c r="C73" s="23" t="s">
        <v>121</v>
      </c>
      <c r="D73" s="161">
        <v>99.5</v>
      </c>
      <c r="E73" s="161">
        <v>92.7</v>
      </c>
      <c r="F73" s="161">
        <v>96.3</v>
      </c>
      <c r="G73" s="161">
        <v>100</v>
      </c>
      <c r="H73" s="161">
        <v>100</v>
      </c>
      <c r="I73" s="33"/>
      <c r="J73" s="33"/>
      <c r="K73" s="33"/>
      <c r="L73" s="33"/>
      <c r="M73" s="33"/>
      <c r="N73" s="32"/>
      <c r="O73" s="32"/>
      <c r="P73" s="32"/>
      <c r="Q73" s="32"/>
      <c r="R73" s="32"/>
    </row>
    <row r="74" spans="1:18">
      <c r="A74" s="10">
        <v>61</v>
      </c>
      <c r="B74" s="24">
        <v>1911061</v>
      </c>
      <c r="C74" s="23" t="s">
        <v>122</v>
      </c>
      <c r="D74" s="161">
        <v>98</v>
      </c>
      <c r="E74" s="161">
        <v>96</v>
      </c>
      <c r="F74" s="161">
        <v>82</v>
      </c>
      <c r="G74" s="161">
        <v>91</v>
      </c>
      <c r="H74" s="161">
        <v>89</v>
      </c>
      <c r="I74" s="33"/>
      <c r="J74" s="33"/>
      <c r="K74" s="33"/>
      <c r="L74" s="33"/>
      <c r="M74" s="33"/>
      <c r="N74" s="32"/>
      <c r="O74" s="32"/>
      <c r="P74" s="32"/>
      <c r="Q74" s="32"/>
      <c r="R74" s="32"/>
    </row>
    <row r="75" spans="1:18">
      <c r="A75" s="10">
        <v>62</v>
      </c>
      <c r="B75" s="24">
        <v>1911062</v>
      </c>
      <c r="C75" s="23" t="s">
        <v>123</v>
      </c>
      <c r="D75" s="161">
        <v>89.7</v>
      </c>
      <c r="E75" s="161">
        <v>90.2</v>
      </c>
      <c r="F75" s="161">
        <v>84.8</v>
      </c>
      <c r="G75" s="161">
        <v>92.3</v>
      </c>
      <c r="H75" s="161">
        <v>86.7</v>
      </c>
      <c r="I75" s="33"/>
      <c r="J75" s="33"/>
      <c r="K75" s="33"/>
      <c r="L75" s="33"/>
      <c r="M75" s="33"/>
      <c r="N75" s="32"/>
      <c r="O75" s="32"/>
      <c r="P75" s="32"/>
      <c r="Q75" s="32"/>
      <c r="R75" s="32"/>
    </row>
    <row r="76" spans="1:18">
      <c r="A76" s="10">
        <v>63</v>
      </c>
      <c r="B76" s="24">
        <v>1911063</v>
      </c>
      <c r="C76" s="23" t="s">
        <v>51</v>
      </c>
      <c r="D76" s="161">
        <v>94</v>
      </c>
      <c r="E76" s="161">
        <v>89</v>
      </c>
      <c r="F76" s="161">
        <v>96</v>
      </c>
      <c r="G76" s="161">
        <v>94</v>
      </c>
      <c r="H76" s="161">
        <v>100</v>
      </c>
      <c r="I76" s="33"/>
      <c r="J76" s="33"/>
      <c r="K76" s="33"/>
      <c r="L76" s="33"/>
      <c r="M76" s="33"/>
      <c r="N76" s="32"/>
      <c r="O76" s="32"/>
      <c r="P76" s="32"/>
      <c r="Q76" s="32"/>
      <c r="R76" s="32"/>
    </row>
    <row r="77" spans="1:18">
      <c r="A77" s="10">
        <v>64</v>
      </c>
      <c r="B77" s="24">
        <v>1911064</v>
      </c>
      <c r="C77" s="23" t="s">
        <v>124</v>
      </c>
      <c r="D77" s="161">
        <v>100</v>
      </c>
      <c r="E77" s="161">
        <v>98</v>
      </c>
      <c r="F77" s="161">
        <v>92</v>
      </c>
      <c r="G77" s="161">
        <v>97</v>
      </c>
      <c r="H77" s="161">
        <v>97</v>
      </c>
      <c r="I77" s="33"/>
      <c r="J77" s="33"/>
      <c r="K77" s="33"/>
      <c r="L77" s="33"/>
      <c r="M77" s="33"/>
      <c r="N77" s="32"/>
      <c r="O77" s="32"/>
      <c r="P77" s="32"/>
      <c r="Q77" s="32"/>
      <c r="R77" s="32"/>
    </row>
    <row r="78" spans="1:18">
      <c r="A78" s="10">
        <v>65</v>
      </c>
      <c r="B78" s="24">
        <v>1911065</v>
      </c>
      <c r="C78" s="23" t="s">
        <v>52</v>
      </c>
      <c r="D78" s="161">
        <v>81</v>
      </c>
      <c r="E78" s="161">
        <v>85</v>
      </c>
      <c r="F78" s="161">
        <v>75</v>
      </c>
      <c r="G78" s="161">
        <v>64</v>
      </c>
      <c r="H78" s="161">
        <v>59</v>
      </c>
      <c r="I78" s="33"/>
      <c r="J78" s="33"/>
      <c r="K78" s="33"/>
      <c r="L78" s="33"/>
      <c r="M78" s="33"/>
      <c r="N78" s="32"/>
      <c r="O78" s="32"/>
      <c r="P78" s="32"/>
      <c r="Q78" s="32"/>
      <c r="R78" s="32"/>
    </row>
    <row r="79" spans="1:18">
      <c r="A79" s="10">
        <v>66</v>
      </c>
      <c r="B79" s="24">
        <v>1911066</v>
      </c>
      <c r="C79" s="23" t="s">
        <v>66</v>
      </c>
      <c r="D79" s="161">
        <v>95.5</v>
      </c>
      <c r="E79" s="161">
        <v>93.4</v>
      </c>
      <c r="F79" s="161">
        <v>93</v>
      </c>
      <c r="G79" s="161">
        <v>90.5</v>
      </c>
      <c r="H79" s="161">
        <v>95</v>
      </c>
      <c r="I79" s="33"/>
      <c r="J79" s="33"/>
      <c r="K79" s="33"/>
      <c r="L79" s="33"/>
      <c r="M79" s="33"/>
      <c r="N79" s="32"/>
      <c r="O79" s="32"/>
      <c r="P79" s="32"/>
      <c r="Q79" s="32"/>
      <c r="R79" s="32"/>
    </row>
    <row r="80" spans="1:18">
      <c r="A80" s="10">
        <v>67</v>
      </c>
      <c r="B80" s="24">
        <v>1911067</v>
      </c>
      <c r="C80" s="23" t="s">
        <v>125</v>
      </c>
      <c r="D80" s="161">
        <v>90.3</v>
      </c>
      <c r="E80" s="161">
        <v>91.5</v>
      </c>
      <c r="F80" s="161">
        <v>92</v>
      </c>
      <c r="G80" s="161">
        <v>93.2</v>
      </c>
      <c r="H80" s="161">
        <v>85</v>
      </c>
      <c r="I80" s="33"/>
      <c r="J80" s="33"/>
      <c r="K80" s="33"/>
      <c r="L80" s="33"/>
      <c r="M80" s="33"/>
      <c r="N80" s="32"/>
      <c r="O80" s="32"/>
      <c r="P80" s="32"/>
      <c r="Q80" s="32"/>
      <c r="R80" s="32"/>
    </row>
    <row r="81" spans="1:18">
      <c r="A81" s="10">
        <v>68</v>
      </c>
      <c r="B81" s="24">
        <v>1911068</v>
      </c>
      <c r="C81" s="23" t="s">
        <v>126</v>
      </c>
      <c r="D81" s="161">
        <v>100</v>
      </c>
      <c r="E81" s="161">
        <v>97</v>
      </c>
      <c r="F81" s="161">
        <v>92</v>
      </c>
      <c r="G81" s="161">
        <v>83</v>
      </c>
      <c r="H81" s="161">
        <v>97</v>
      </c>
      <c r="I81" s="33"/>
      <c r="J81" s="33"/>
      <c r="K81" s="33"/>
      <c r="L81" s="33"/>
      <c r="M81" s="33"/>
      <c r="N81" s="32"/>
      <c r="O81" s="32"/>
      <c r="P81" s="32"/>
      <c r="Q81" s="32"/>
      <c r="R81" s="32"/>
    </row>
    <row r="82" spans="1:18">
      <c r="A82" s="10">
        <v>69</v>
      </c>
      <c r="B82" s="24">
        <v>1911069</v>
      </c>
      <c r="C82" s="23" t="s">
        <v>67</v>
      </c>
      <c r="D82" s="161">
        <v>86</v>
      </c>
      <c r="E82" s="161">
        <v>79</v>
      </c>
      <c r="F82" s="161">
        <v>83</v>
      </c>
      <c r="G82" s="161">
        <v>86</v>
      </c>
      <c r="H82" s="161">
        <v>84</v>
      </c>
      <c r="I82" s="33"/>
      <c r="J82" s="33"/>
      <c r="K82" s="33"/>
      <c r="L82" s="33"/>
      <c r="M82" s="33"/>
      <c r="N82" s="32"/>
      <c r="O82" s="32"/>
      <c r="P82" s="32"/>
      <c r="Q82" s="32"/>
      <c r="R82" s="32"/>
    </row>
    <row r="83" spans="1:18">
      <c r="A83" s="10">
        <v>70</v>
      </c>
      <c r="B83" s="24">
        <v>1911070</v>
      </c>
      <c r="C83" s="23" t="s">
        <v>127</v>
      </c>
      <c r="D83" s="161">
        <v>86</v>
      </c>
      <c r="E83" s="161">
        <v>78</v>
      </c>
      <c r="F83" s="161">
        <v>85</v>
      </c>
      <c r="G83" s="161">
        <v>77</v>
      </c>
      <c r="H83" s="161">
        <v>68</v>
      </c>
      <c r="I83" s="33"/>
      <c r="J83" s="33"/>
      <c r="K83" s="33"/>
      <c r="L83" s="33"/>
      <c r="M83" s="33"/>
      <c r="N83" s="32"/>
      <c r="O83" s="32"/>
      <c r="P83" s="32"/>
      <c r="Q83" s="32"/>
      <c r="R83" s="32"/>
    </row>
    <row r="84" spans="1:18">
      <c r="A84" s="10">
        <v>71</v>
      </c>
      <c r="B84" s="24">
        <v>1911071</v>
      </c>
      <c r="C84" s="23" t="s">
        <v>128</v>
      </c>
      <c r="D84" s="161">
        <v>93.5</v>
      </c>
      <c r="E84" s="161">
        <v>90.2</v>
      </c>
      <c r="F84" s="161">
        <v>91</v>
      </c>
      <c r="G84" s="161">
        <v>96.1</v>
      </c>
      <c r="H84" s="161">
        <v>78.3</v>
      </c>
      <c r="I84" s="33"/>
      <c r="J84" s="33"/>
      <c r="K84" s="33"/>
      <c r="L84" s="33"/>
      <c r="M84" s="33"/>
      <c r="N84" s="32"/>
      <c r="O84" s="32"/>
      <c r="P84" s="32"/>
      <c r="Q84" s="32"/>
      <c r="R84" s="32"/>
    </row>
    <row r="85" spans="1:18">
      <c r="A85" s="10">
        <v>72</v>
      </c>
      <c r="B85" s="24">
        <v>1911072</v>
      </c>
      <c r="C85" s="23" t="s">
        <v>53</v>
      </c>
      <c r="D85" s="161">
        <v>82.6</v>
      </c>
      <c r="E85" s="161">
        <v>79.099999999999994</v>
      </c>
      <c r="F85" s="161">
        <v>86.3</v>
      </c>
      <c r="G85" s="161">
        <v>58.6</v>
      </c>
      <c r="H85" s="161">
        <v>60</v>
      </c>
      <c r="I85" s="33"/>
      <c r="J85" s="33"/>
      <c r="K85" s="33"/>
      <c r="L85" s="33"/>
      <c r="M85" s="33"/>
      <c r="N85" s="32"/>
      <c r="O85" s="32"/>
      <c r="P85" s="32"/>
      <c r="Q85" s="32"/>
      <c r="R85" s="32"/>
    </row>
    <row r="86" spans="1:18">
      <c r="A86" s="10">
        <v>73</v>
      </c>
      <c r="B86" s="24">
        <v>1911073</v>
      </c>
      <c r="C86" s="23" t="s">
        <v>54</v>
      </c>
      <c r="D86" s="161">
        <v>96.7</v>
      </c>
      <c r="E86" s="161">
        <v>100</v>
      </c>
      <c r="F86" s="161">
        <v>97.5</v>
      </c>
      <c r="G86" s="161">
        <v>98.6</v>
      </c>
      <c r="H86" s="161">
        <v>100</v>
      </c>
      <c r="I86" s="33"/>
      <c r="J86" s="33"/>
      <c r="K86" s="33"/>
      <c r="L86" s="33"/>
      <c r="M86" s="33"/>
      <c r="N86" s="32"/>
      <c r="O86" s="32"/>
      <c r="P86" s="32"/>
      <c r="Q86" s="32"/>
      <c r="R86" s="32"/>
    </row>
    <row r="87" spans="1:18">
      <c r="A87" s="10">
        <v>74</v>
      </c>
      <c r="B87" s="24">
        <v>1911074</v>
      </c>
      <c r="C87" s="23" t="s">
        <v>68</v>
      </c>
      <c r="D87" s="161">
        <v>94.7</v>
      </c>
      <c r="E87" s="161">
        <v>93.4</v>
      </c>
      <c r="F87" s="161">
        <v>90</v>
      </c>
      <c r="G87" s="161">
        <v>89.1</v>
      </c>
      <c r="H87" s="161">
        <v>91.7</v>
      </c>
      <c r="I87" s="33"/>
      <c r="J87" s="33"/>
      <c r="K87" s="33"/>
      <c r="L87" s="33"/>
      <c r="M87" s="33"/>
      <c r="N87" s="32"/>
      <c r="O87" s="32"/>
      <c r="P87" s="32"/>
      <c r="Q87" s="32"/>
      <c r="R87" s="32"/>
    </row>
    <row r="88" spans="1:18">
      <c r="A88" s="10">
        <v>75</v>
      </c>
      <c r="B88" s="24">
        <v>1911075</v>
      </c>
      <c r="C88" s="23" t="s">
        <v>55</v>
      </c>
      <c r="D88" s="161">
        <v>89</v>
      </c>
      <c r="E88" s="161">
        <v>82</v>
      </c>
      <c r="F88" s="161">
        <v>62</v>
      </c>
      <c r="G88" s="161">
        <v>69</v>
      </c>
      <c r="H88" s="161">
        <v>65</v>
      </c>
      <c r="I88" s="33"/>
      <c r="J88" s="33"/>
      <c r="K88" s="33"/>
      <c r="L88" s="33"/>
      <c r="M88" s="33"/>
      <c r="N88" s="32"/>
      <c r="O88" s="32"/>
      <c r="P88" s="32"/>
      <c r="Q88" s="32"/>
      <c r="R88" s="32"/>
    </row>
    <row r="89" spans="1:18">
      <c r="A89" s="10">
        <v>76</v>
      </c>
      <c r="B89" s="24">
        <v>1911076</v>
      </c>
      <c r="C89" s="23" t="s">
        <v>129</v>
      </c>
      <c r="D89" s="161">
        <v>95</v>
      </c>
      <c r="E89" s="161">
        <v>94</v>
      </c>
      <c r="F89" s="161">
        <v>95</v>
      </c>
      <c r="G89" s="161">
        <v>70</v>
      </c>
      <c r="H89" s="161">
        <v>97</v>
      </c>
      <c r="I89" s="33"/>
      <c r="J89" s="33"/>
      <c r="K89" s="33"/>
      <c r="L89" s="33"/>
      <c r="M89" s="33"/>
      <c r="N89" s="32"/>
      <c r="O89" s="32"/>
      <c r="P89" s="32"/>
      <c r="Q89" s="32"/>
      <c r="R89" s="32"/>
    </row>
    <row r="90" spans="1:18">
      <c r="A90" s="10">
        <v>77</v>
      </c>
      <c r="B90" s="24">
        <v>1911077</v>
      </c>
      <c r="C90" s="23" t="s">
        <v>56</v>
      </c>
      <c r="D90" s="161">
        <v>89.6</v>
      </c>
      <c r="E90" s="161">
        <v>90.5</v>
      </c>
      <c r="F90" s="161">
        <v>89</v>
      </c>
      <c r="G90" s="161">
        <v>65.7</v>
      </c>
      <c r="H90" s="161">
        <v>53.3</v>
      </c>
      <c r="I90" s="33"/>
      <c r="J90" s="33"/>
      <c r="K90" s="33"/>
      <c r="L90" s="33"/>
      <c r="M90" s="33"/>
      <c r="N90" s="32"/>
      <c r="O90" s="32"/>
      <c r="P90" s="32"/>
      <c r="Q90" s="32"/>
      <c r="R90" s="32"/>
    </row>
    <row r="91" spans="1:18">
      <c r="A91" s="10">
        <v>78</v>
      </c>
      <c r="B91" s="24">
        <v>1911078</v>
      </c>
      <c r="C91" s="23" t="s">
        <v>69</v>
      </c>
      <c r="D91" s="161">
        <v>94.1</v>
      </c>
      <c r="E91" s="161">
        <v>88.8</v>
      </c>
      <c r="F91" s="161">
        <v>92.5</v>
      </c>
      <c r="G91" s="161">
        <v>96.1</v>
      </c>
      <c r="H91" s="161">
        <v>94.2</v>
      </c>
      <c r="I91" s="33"/>
      <c r="J91" s="33"/>
      <c r="K91" s="33"/>
      <c r="L91" s="33"/>
      <c r="M91" s="33"/>
      <c r="N91" s="32"/>
      <c r="O91" s="32"/>
      <c r="P91" s="32"/>
      <c r="Q91" s="32"/>
      <c r="R91" s="32"/>
    </row>
    <row r="92" spans="1:18">
      <c r="A92" s="10">
        <v>79</v>
      </c>
      <c r="B92" s="24">
        <v>1911079</v>
      </c>
      <c r="C92" s="23" t="s">
        <v>130</v>
      </c>
      <c r="D92" s="161">
        <v>98</v>
      </c>
      <c r="E92" s="161">
        <v>95</v>
      </c>
      <c r="F92" s="161">
        <v>84</v>
      </c>
      <c r="G92" s="161">
        <v>87</v>
      </c>
      <c r="H92" s="161">
        <v>91</v>
      </c>
      <c r="I92" s="33"/>
      <c r="J92" s="33"/>
      <c r="K92" s="33"/>
      <c r="L92" s="33"/>
      <c r="M92" s="33"/>
      <c r="N92" s="32"/>
      <c r="O92" s="32"/>
      <c r="P92" s="32"/>
      <c r="Q92" s="32"/>
      <c r="R92" s="32"/>
    </row>
    <row r="93" spans="1:18">
      <c r="A93" s="10">
        <v>80</v>
      </c>
      <c r="B93" s="24">
        <v>1911080</v>
      </c>
      <c r="C93" s="23" t="s">
        <v>131</v>
      </c>
      <c r="D93" s="161">
        <v>85</v>
      </c>
      <c r="E93" s="161">
        <v>87</v>
      </c>
      <c r="F93" s="161">
        <v>67</v>
      </c>
      <c r="G93" s="161">
        <v>47</v>
      </c>
      <c r="H93" s="161">
        <v>49</v>
      </c>
      <c r="I93" s="33"/>
      <c r="J93" s="33"/>
      <c r="K93" s="33"/>
      <c r="L93" s="33"/>
      <c r="M93" s="33"/>
      <c r="N93" s="32"/>
      <c r="O93" s="32"/>
      <c r="P93" s="32"/>
      <c r="Q93" s="32"/>
      <c r="R93" s="32"/>
    </row>
    <row r="94" spans="1:18">
      <c r="A94" s="10">
        <v>81</v>
      </c>
      <c r="B94" s="24">
        <v>1911081</v>
      </c>
      <c r="C94" s="23" t="s">
        <v>70</v>
      </c>
      <c r="D94" s="161">
        <v>70.7</v>
      </c>
      <c r="E94" s="161">
        <v>80.7</v>
      </c>
      <c r="F94" s="161">
        <v>59.5</v>
      </c>
      <c r="G94" s="161">
        <v>44.3</v>
      </c>
      <c r="H94" s="161">
        <v>46.7</v>
      </c>
      <c r="I94" s="33"/>
      <c r="J94" s="33"/>
      <c r="K94" s="33"/>
      <c r="L94" s="33"/>
      <c r="M94" s="33"/>
      <c r="N94" s="32"/>
      <c r="O94" s="32"/>
      <c r="P94" s="32"/>
      <c r="Q94" s="32"/>
      <c r="R94" s="32"/>
    </row>
    <row r="95" spans="1:18">
      <c r="A95" s="10">
        <v>82</v>
      </c>
      <c r="B95" s="24">
        <v>1911082</v>
      </c>
      <c r="C95" s="23" t="s">
        <v>71</v>
      </c>
      <c r="D95" s="161">
        <v>86.5</v>
      </c>
      <c r="E95" s="161">
        <v>92.2</v>
      </c>
      <c r="F95" s="161">
        <v>97</v>
      </c>
      <c r="G95" s="161">
        <v>88.9</v>
      </c>
      <c r="H95" s="161">
        <v>97.5</v>
      </c>
      <c r="I95" s="33"/>
      <c r="J95" s="33"/>
      <c r="K95" s="33"/>
      <c r="L95" s="33"/>
      <c r="M95" s="33"/>
      <c r="N95" s="32"/>
      <c r="O95" s="32"/>
      <c r="P95" s="32"/>
      <c r="Q95" s="32"/>
      <c r="R95" s="32"/>
    </row>
    <row r="96" spans="1:18">
      <c r="A96" s="10">
        <v>83</v>
      </c>
      <c r="B96" s="24">
        <v>1911083</v>
      </c>
      <c r="C96" s="23" t="s">
        <v>132</v>
      </c>
      <c r="D96" s="161">
        <v>99</v>
      </c>
      <c r="E96" s="161">
        <v>94</v>
      </c>
      <c r="F96" s="161">
        <v>94</v>
      </c>
      <c r="G96" s="161">
        <v>93</v>
      </c>
      <c r="H96" s="161">
        <v>86</v>
      </c>
      <c r="I96" s="33"/>
      <c r="J96" s="33"/>
      <c r="K96" s="33"/>
      <c r="L96" s="33"/>
      <c r="M96" s="33"/>
      <c r="N96" s="32"/>
      <c r="O96" s="32"/>
      <c r="P96" s="32"/>
      <c r="Q96" s="32"/>
      <c r="R96" s="32"/>
    </row>
    <row r="97" spans="1:18">
      <c r="A97" s="10">
        <v>84</v>
      </c>
      <c r="B97" s="24">
        <v>1911084</v>
      </c>
      <c r="C97" s="23" t="s">
        <v>133</v>
      </c>
      <c r="D97" s="161">
        <v>95.5</v>
      </c>
      <c r="E97" s="161">
        <v>91.7</v>
      </c>
      <c r="F97" s="161">
        <v>76.5</v>
      </c>
      <c r="G97" s="161">
        <v>68.599999999999994</v>
      </c>
      <c r="H97" s="161">
        <v>66.7</v>
      </c>
      <c r="I97" s="33"/>
      <c r="J97" s="33"/>
      <c r="K97" s="33"/>
      <c r="L97" s="33"/>
      <c r="M97" s="33"/>
      <c r="N97" s="32"/>
      <c r="O97" s="32"/>
      <c r="P97" s="32"/>
      <c r="Q97" s="32"/>
      <c r="R97" s="32"/>
    </row>
    <row r="98" spans="1:18">
      <c r="A98" s="10">
        <v>85</v>
      </c>
      <c r="B98" s="24">
        <v>1911085</v>
      </c>
      <c r="C98" s="23" t="s">
        <v>134</v>
      </c>
      <c r="D98" s="161">
        <v>91</v>
      </c>
      <c r="E98" s="161">
        <v>84</v>
      </c>
      <c r="F98" s="161">
        <v>83</v>
      </c>
      <c r="G98" s="161">
        <v>87</v>
      </c>
      <c r="H98" s="161">
        <v>83</v>
      </c>
      <c r="I98" s="33"/>
      <c r="J98" s="33"/>
      <c r="K98" s="33"/>
      <c r="L98" s="33"/>
      <c r="M98" s="33"/>
      <c r="N98" s="32"/>
      <c r="O98" s="32"/>
      <c r="P98" s="32"/>
      <c r="Q98" s="32"/>
      <c r="R98" s="32"/>
    </row>
    <row r="99" spans="1:18">
      <c r="A99" s="10">
        <v>86</v>
      </c>
      <c r="B99" s="24">
        <v>1911086</v>
      </c>
      <c r="C99" s="23" t="s">
        <v>135</v>
      </c>
      <c r="D99" s="161">
        <v>78</v>
      </c>
      <c r="E99" s="161">
        <v>84</v>
      </c>
      <c r="F99" s="161">
        <v>67</v>
      </c>
      <c r="G99" s="161">
        <v>76</v>
      </c>
      <c r="H99" s="161">
        <v>70</v>
      </c>
      <c r="I99" s="33"/>
      <c r="J99" s="33"/>
      <c r="K99" s="33"/>
      <c r="L99" s="33"/>
      <c r="M99" s="33"/>
      <c r="N99" s="32"/>
      <c r="O99" s="32"/>
      <c r="P99" s="32"/>
      <c r="Q99" s="32"/>
      <c r="R99" s="32"/>
    </row>
    <row r="100" spans="1:18">
      <c r="A100" s="10">
        <v>87</v>
      </c>
      <c r="B100" s="24">
        <v>1911087</v>
      </c>
      <c r="C100" s="23" t="s">
        <v>136</v>
      </c>
      <c r="D100" s="161">
        <v>89.3</v>
      </c>
      <c r="E100" s="161">
        <v>93.4</v>
      </c>
      <c r="F100" s="161">
        <v>88</v>
      </c>
      <c r="G100" s="161">
        <v>93</v>
      </c>
      <c r="H100" s="161">
        <v>97.5</v>
      </c>
      <c r="I100" s="33"/>
      <c r="J100" s="33"/>
      <c r="K100" s="33"/>
      <c r="L100" s="33"/>
      <c r="M100" s="33"/>
      <c r="N100" s="32"/>
      <c r="O100" s="32"/>
      <c r="P100" s="32"/>
      <c r="Q100" s="32"/>
      <c r="R100" s="32"/>
    </row>
    <row r="101" spans="1:18">
      <c r="A101" s="10">
        <v>88</v>
      </c>
      <c r="B101" s="24">
        <v>1911088</v>
      </c>
      <c r="C101" s="23" t="s">
        <v>57</v>
      </c>
      <c r="D101" s="161">
        <v>88.7</v>
      </c>
      <c r="E101" s="161">
        <v>80.2</v>
      </c>
      <c r="F101" s="161">
        <v>96</v>
      </c>
      <c r="G101" s="161">
        <v>88.6</v>
      </c>
      <c r="H101" s="161">
        <v>92.5</v>
      </c>
      <c r="I101" s="33"/>
      <c r="J101" s="33"/>
      <c r="K101" s="33"/>
      <c r="L101" s="33"/>
      <c r="M101" s="33"/>
      <c r="N101" s="32"/>
      <c r="O101" s="32"/>
      <c r="P101" s="32"/>
      <c r="Q101" s="32"/>
      <c r="R101" s="32"/>
    </row>
    <row r="102" spans="1:18">
      <c r="A102" s="10">
        <v>89</v>
      </c>
      <c r="B102" s="24">
        <v>1911089</v>
      </c>
      <c r="C102" s="23" t="s">
        <v>137</v>
      </c>
      <c r="D102" s="161">
        <v>87.7</v>
      </c>
      <c r="E102" s="161">
        <v>91.7</v>
      </c>
      <c r="F102" s="161">
        <v>94.5</v>
      </c>
      <c r="G102" s="161">
        <v>83</v>
      </c>
      <c r="H102" s="161">
        <v>95</v>
      </c>
      <c r="I102" s="33"/>
      <c r="J102" s="33"/>
      <c r="K102" s="33"/>
      <c r="L102" s="33"/>
      <c r="M102" s="33"/>
      <c r="N102" s="32"/>
      <c r="O102" s="32"/>
      <c r="P102" s="32"/>
      <c r="Q102" s="32"/>
      <c r="R102" s="32"/>
    </row>
    <row r="103" spans="1:18">
      <c r="A103" s="10">
        <v>90</v>
      </c>
      <c r="B103" s="24">
        <v>1911090</v>
      </c>
      <c r="C103" s="23" t="s">
        <v>138</v>
      </c>
      <c r="D103" s="161">
        <v>94.5</v>
      </c>
      <c r="E103" s="161">
        <v>93.4</v>
      </c>
      <c r="F103" s="161">
        <v>94.8</v>
      </c>
      <c r="G103" s="161">
        <v>95.9</v>
      </c>
      <c r="H103" s="161">
        <v>91.7</v>
      </c>
      <c r="I103" s="33"/>
      <c r="J103" s="33"/>
      <c r="K103" s="33"/>
      <c r="L103" s="33"/>
      <c r="M103" s="33"/>
      <c r="N103" s="32"/>
      <c r="O103" s="32"/>
      <c r="P103" s="32"/>
      <c r="Q103" s="32"/>
      <c r="R103" s="32"/>
    </row>
    <row r="104" spans="1:18">
      <c r="A104" s="10">
        <v>91</v>
      </c>
      <c r="B104" s="24">
        <v>1911091</v>
      </c>
      <c r="C104" s="23" t="s">
        <v>139</v>
      </c>
      <c r="D104" s="161">
        <v>97</v>
      </c>
      <c r="E104" s="161">
        <v>91</v>
      </c>
      <c r="F104" s="161">
        <v>78</v>
      </c>
      <c r="G104" s="161">
        <v>75</v>
      </c>
      <c r="H104" s="161">
        <v>82</v>
      </c>
      <c r="I104" s="33"/>
      <c r="J104" s="33"/>
      <c r="K104" s="33"/>
      <c r="L104" s="33"/>
      <c r="M104" s="33"/>
      <c r="N104" s="32"/>
      <c r="O104" s="32"/>
      <c r="P104" s="32"/>
      <c r="Q104" s="32"/>
      <c r="R104" s="32"/>
    </row>
    <row r="105" spans="1:18">
      <c r="A105" s="10">
        <v>92</v>
      </c>
      <c r="B105" s="24">
        <v>1911092</v>
      </c>
      <c r="C105" s="23" t="s">
        <v>140</v>
      </c>
      <c r="D105" s="161">
        <v>91</v>
      </c>
      <c r="E105" s="161">
        <v>71</v>
      </c>
      <c r="F105" s="161">
        <v>92</v>
      </c>
      <c r="G105" s="161">
        <v>90</v>
      </c>
      <c r="H105" s="161">
        <v>100</v>
      </c>
      <c r="I105" s="33"/>
      <c r="J105" s="33"/>
      <c r="K105" s="33"/>
      <c r="L105" s="33"/>
      <c r="M105" s="33"/>
      <c r="N105" s="32"/>
      <c r="O105" s="32"/>
      <c r="P105" s="32"/>
      <c r="Q105" s="32"/>
      <c r="R105" s="32"/>
    </row>
    <row r="106" spans="1:18">
      <c r="A106" s="10">
        <v>93</v>
      </c>
      <c r="B106" s="24">
        <v>1911093</v>
      </c>
      <c r="C106" s="23" t="s">
        <v>141</v>
      </c>
      <c r="D106" s="161">
        <v>91</v>
      </c>
      <c r="E106" s="161">
        <v>92</v>
      </c>
      <c r="F106" s="161">
        <v>87</v>
      </c>
      <c r="G106" s="161">
        <v>97</v>
      </c>
      <c r="H106" s="161">
        <v>93</v>
      </c>
      <c r="I106" s="33"/>
      <c r="J106" s="33"/>
      <c r="K106" s="33"/>
      <c r="L106" s="33"/>
      <c r="M106" s="33"/>
      <c r="N106" s="32"/>
      <c r="O106" s="32"/>
      <c r="P106" s="32"/>
      <c r="Q106" s="32"/>
      <c r="R106" s="32"/>
    </row>
    <row r="107" spans="1:18">
      <c r="A107" s="10">
        <v>94</v>
      </c>
      <c r="B107" s="24">
        <v>1911094</v>
      </c>
      <c r="C107" s="23" t="s">
        <v>58</v>
      </c>
      <c r="D107" s="161">
        <v>90.7</v>
      </c>
      <c r="E107" s="161">
        <v>88.6</v>
      </c>
      <c r="F107" s="161">
        <v>97.8</v>
      </c>
      <c r="G107" s="161">
        <v>79.3</v>
      </c>
      <c r="H107" s="161">
        <v>66.7</v>
      </c>
      <c r="I107" s="33"/>
      <c r="J107" s="33"/>
      <c r="K107" s="33"/>
      <c r="L107" s="33"/>
      <c r="M107" s="33"/>
      <c r="N107" s="32"/>
      <c r="O107" s="32"/>
      <c r="P107" s="32"/>
      <c r="Q107" s="32"/>
      <c r="R107" s="32"/>
    </row>
    <row r="108" spans="1:18">
      <c r="A108" s="10">
        <v>95</v>
      </c>
      <c r="B108" s="24">
        <v>1911095</v>
      </c>
      <c r="C108" s="23" t="s">
        <v>142</v>
      </c>
      <c r="D108" s="161">
        <v>86</v>
      </c>
      <c r="E108" s="161">
        <v>90</v>
      </c>
      <c r="F108" s="161">
        <v>80</v>
      </c>
      <c r="G108" s="161">
        <v>88</v>
      </c>
      <c r="H108" s="161">
        <v>80</v>
      </c>
      <c r="I108" s="33"/>
      <c r="J108" s="33"/>
      <c r="K108" s="33"/>
      <c r="L108" s="33"/>
      <c r="M108" s="33"/>
      <c r="N108" s="32"/>
      <c r="O108" s="32"/>
      <c r="P108" s="32"/>
      <c r="Q108" s="32"/>
      <c r="R108" s="32"/>
    </row>
    <row r="109" spans="1:18">
      <c r="A109" s="10">
        <v>96</v>
      </c>
      <c r="B109" s="24">
        <v>1911096</v>
      </c>
      <c r="C109" s="23" t="s">
        <v>143</v>
      </c>
      <c r="D109" s="161">
        <v>83.4</v>
      </c>
      <c r="E109" s="161">
        <v>91.7</v>
      </c>
      <c r="F109" s="161">
        <v>94.5</v>
      </c>
      <c r="G109" s="161">
        <v>86.3</v>
      </c>
      <c r="H109" s="161">
        <v>92.5</v>
      </c>
      <c r="I109" s="33"/>
      <c r="J109" s="33"/>
      <c r="K109" s="33"/>
      <c r="L109" s="33"/>
      <c r="M109" s="33"/>
      <c r="N109" s="32"/>
      <c r="O109" s="32"/>
      <c r="P109" s="32"/>
      <c r="Q109" s="32"/>
      <c r="R109" s="32"/>
    </row>
    <row r="110" spans="1:18">
      <c r="A110" s="10">
        <v>97</v>
      </c>
      <c r="B110" s="24">
        <v>1911097</v>
      </c>
      <c r="C110" s="23" t="s">
        <v>144</v>
      </c>
      <c r="D110" s="161">
        <v>86</v>
      </c>
      <c r="E110" s="161">
        <v>94</v>
      </c>
      <c r="F110" s="161">
        <v>83</v>
      </c>
      <c r="G110" s="161">
        <v>78</v>
      </c>
      <c r="H110" s="161">
        <v>89</v>
      </c>
      <c r="I110" s="33"/>
      <c r="J110" s="33"/>
      <c r="K110" s="33"/>
      <c r="L110" s="33"/>
      <c r="M110" s="33"/>
      <c r="N110" s="32"/>
      <c r="O110" s="32"/>
      <c r="P110" s="32"/>
      <c r="Q110" s="32"/>
      <c r="R110" s="32"/>
    </row>
    <row r="111" spans="1:18">
      <c r="A111" s="10">
        <v>98</v>
      </c>
      <c r="B111" s="24">
        <v>1911098</v>
      </c>
      <c r="C111" s="23" t="s">
        <v>145</v>
      </c>
      <c r="D111" s="161">
        <v>86.5</v>
      </c>
      <c r="E111" s="161">
        <v>89.1</v>
      </c>
      <c r="F111" s="161">
        <v>96</v>
      </c>
      <c r="G111" s="161">
        <v>90.2</v>
      </c>
      <c r="H111" s="161">
        <v>97.5</v>
      </c>
      <c r="I111" s="33"/>
      <c r="J111" s="33"/>
      <c r="K111" s="33"/>
      <c r="L111" s="33"/>
      <c r="M111" s="33"/>
      <c r="N111" s="32"/>
      <c r="O111" s="32"/>
      <c r="P111" s="32"/>
      <c r="Q111" s="32"/>
      <c r="R111" s="32"/>
    </row>
    <row r="112" spans="1:18">
      <c r="A112" s="10">
        <v>99</v>
      </c>
      <c r="B112" s="24">
        <v>1911099</v>
      </c>
      <c r="C112" s="23" t="s">
        <v>146</v>
      </c>
      <c r="D112" s="161">
        <v>78</v>
      </c>
      <c r="E112" s="161">
        <v>79</v>
      </c>
      <c r="F112" s="161">
        <v>67</v>
      </c>
      <c r="G112" s="161">
        <v>76</v>
      </c>
      <c r="H112" s="161">
        <v>83</v>
      </c>
      <c r="I112" s="33"/>
      <c r="J112" s="33"/>
      <c r="K112" s="33"/>
      <c r="L112" s="33"/>
      <c r="M112" s="33"/>
      <c r="N112" s="32"/>
      <c r="O112" s="32"/>
      <c r="P112" s="32"/>
      <c r="Q112" s="32"/>
      <c r="R112" s="32"/>
    </row>
    <row r="113" spans="1:18">
      <c r="A113" s="10">
        <v>100</v>
      </c>
      <c r="B113" s="24">
        <v>1911100</v>
      </c>
      <c r="C113" s="23" t="s">
        <v>147</v>
      </c>
      <c r="D113" s="161">
        <v>92</v>
      </c>
      <c r="E113" s="161">
        <v>94</v>
      </c>
      <c r="F113" s="161">
        <v>95</v>
      </c>
      <c r="G113" s="161">
        <v>94</v>
      </c>
      <c r="H113" s="161">
        <v>96</v>
      </c>
      <c r="I113" s="33"/>
      <c r="J113" s="33"/>
      <c r="K113" s="33"/>
      <c r="L113" s="33"/>
      <c r="M113" s="33"/>
      <c r="N113" s="32"/>
      <c r="O113" s="32"/>
      <c r="P113" s="32"/>
      <c r="Q113" s="32"/>
      <c r="R113" s="32"/>
    </row>
    <row r="114" spans="1:18">
      <c r="A114" s="10">
        <v>101</v>
      </c>
      <c r="B114" s="24">
        <v>1911101</v>
      </c>
      <c r="C114" s="23" t="s">
        <v>148</v>
      </c>
      <c r="D114" s="161">
        <v>95.5</v>
      </c>
      <c r="E114" s="161">
        <v>90.5</v>
      </c>
      <c r="F114" s="161">
        <v>98.3</v>
      </c>
      <c r="G114" s="161">
        <v>97.5</v>
      </c>
      <c r="H114" s="161">
        <v>90</v>
      </c>
      <c r="I114" s="33"/>
      <c r="J114" s="33"/>
      <c r="K114" s="33"/>
      <c r="L114" s="33"/>
      <c r="M114" s="33"/>
      <c r="N114" s="32"/>
      <c r="O114" s="32"/>
      <c r="P114" s="32"/>
      <c r="Q114" s="32"/>
      <c r="R114" s="32"/>
    </row>
    <row r="115" spans="1:18">
      <c r="A115" s="10">
        <v>102</v>
      </c>
      <c r="B115" s="24">
        <v>1911102</v>
      </c>
      <c r="C115" s="23" t="s">
        <v>149</v>
      </c>
      <c r="D115" s="161">
        <v>94.1</v>
      </c>
      <c r="E115" s="161">
        <v>91.7</v>
      </c>
      <c r="F115" s="161">
        <v>94.8</v>
      </c>
      <c r="G115" s="161">
        <v>88.6</v>
      </c>
      <c r="H115" s="161">
        <v>100</v>
      </c>
      <c r="I115" s="33"/>
      <c r="J115" s="33"/>
      <c r="K115" s="33"/>
      <c r="L115" s="33"/>
      <c r="M115" s="33"/>
      <c r="N115" s="32"/>
      <c r="O115" s="32"/>
      <c r="P115" s="32"/>
      <c r="Q115" s="32"/>
      <c r="R115" s="32"/>
    </row>
    <row r="116" spans="1:18">
      <c r="A116" s="10">
        <v>103</v>
      </c>
      <c r="B116" s="24">
        <v>1911103</v>
      </c>
      <c r="C116" s="23" t="s">
        <v>72</v>
      </c>
      <c r="D116" s="161">
        <v>84.5</v>
      </c>
      <c r="E116" s="161">
        <v>91.9</v>
      </c>
      <c r="F116" s="161">
        <v>99.5</v>
      </c>
      <c r="G116" s="161">
        <v>94.5</v>
      </c>
      <c r="H116" s="161">
        <v>97.5</v>
      </c>
      <c r="I116" s="33"/>
      <c r="J116" s="33"/>
      <c r="K116" s="33"/>
      <c r="L116" s="33"/>
      <c r="M116" s="33"/>
      <c r="N116" s="32"/>
      <c r="O116" s="32"/>
      <c r="P116" s="32"/>
      <c r="Q116" s="32"/>
      <c r="R116" s="32"/>
    </row>
    <row r="117" spans="1:18">
      <c r="A117" s="10">
        <v>104</v>
      </c>
      <c r="B117" s="24">
        <v>1911104</v>
      </c>
      <c r="C117" s="23" t="s">
        <v>59</v>
      </c>
      <c r="D117" s="161">
        <v>83.1</v>
      </c>
      <c r="E117" s="161">
        <v>84.5</v>
      </c>
      <c r="F117" s="161">
        <v>93.5</v>
      </c>
      <c r="G117" s="161">
        <v>90.4</v>
      </c>
      <c r="H117" s="161">
        <v>85</v>
      </c>
      <c r="I117" s="33"/>
      <c r="J117" s="33"/>
      <c r="K117" s="33"/>
      <c r="L117" s="33"/>
      <c r="M117" s="33"/>
      <c r="N117" s="32"/>
      <c r="O117" s="32"/>
      <c r="P117" s="32"/>
      <c r="Q117" s="32"/>
      <c r="R117" s="32"/>
    </row>
    <row r="118" spans="1:18">
      <c r="A118" s="10">
        <v>105</v>
      </c>
      <c r="B118" s="24">
        <v>1911105</v>
      </c>
      <c r="C118" s="23" t="s">
        <v>60</v>
      </c>
      <c r="D118" s="161">
        <v>96</v>
      </c>
      <c r="E118" s="161">
        <v>93.4</v>
      </c>
      <c r="F118" s="161">
        <v>87.5</v>
      </c>
      <c r="G118" s="161">
        <v>89.5</v>
      </c>
      <c r="H118" s="161">
        <v>90</v>
      </c>
      <c r="I118" s="33"/>
      <c r="J118" s="33"/>
      <c r="K118" s="33"/>
      <c r="L118" s="33"/>
      <c r="M118" s="33"/>
      <c r="N118" s="32"/>
      <c r="O118" s="32"/>
      <c r="P118" s="32"/>
      <c r="Q118" s="32"/>
      <c r="R118" s="32"/>
    </row>
    <row r="119" spans="1:18">
      <c r="A119" s="10">
        <v>106</v>
      </c>
      <c r="B119" s="24">
        <v>1911106</v>
      </c>
      <c r="C119" s="23" t="s">
        <v>150</v>
      </c>
      <c r="D119" s="161">
        <v>97.5</v>
      </c>
      <c r="E119" s="161">
        <v>92.4</v>
      </c>
      <c r="F119" s="161">
        <v>97</v>
      </c>
      <c r="G119" s="161">
        <v>98.6</v>
      </c>
      <c r="H119" s="161">
        <v>95</v>
      </c>
      <c r="I119" s="33"/>
      <c r="J119" s="33"/>
      <c r="K119" s="33"/>
      <c r="L119" s="33"/>
      <c r="M119" s="33"/>
      <c r="N119" s="32"/>
      <c r="O119" s="32"/>
      <c r="P119" s="32"/>
      <c r="Q119" s="32"/>
      <c r="R119" s="32"/>
    </row>
    <row r="120" spans="1:18">
      <c r="A120" s="10">
        <v>107</v>
      </c>
      <c r="B120" s="24">
        <v>1911107</v>
      </c>
      <c r="C120" s="23" t="s">
        <v>151</v>
      </c>
      <c r="D120" s="161">
        <v>88.7</v>
      </c>
      <c r="E120" s="161">
        <v>90</v>
      </c>
      <c r="F120" s="161">
        <v>91.8</v>
      </c>
      <c r="G120" s="161">
        <v>65.7</v>
      </c>
      <c r="H120" s="161">
        <v>73.3</v>
      </c>
      <c r="I120" s="33"/>
      <c r="J120" s="33"/>
      <c r="K120" s="33"/>
      <c r="L120" s="33"/>
      <c r="M120" s="33"/>
      <c r="N120" s="32"/>
      <c r="O120" s="32"/>
      <c r="P120" s="32"/>
      <c r="Q120" s="32"/>
      <c r="R120" s="32"/>
    </row>
    <row r="121" spans="1:18">
      <c r="A121" s="10">
        <v>108</v>
      </c>
      <c r="B121" s="24">
        <v>1911108</v>
      </c>
      <c r="C121" s="23" t="s">
        <v>152</v>
      </c>
      <c r="D121" s="161">
        <v>95</v>
      </c>
      <c r="E121" s="161">
        <v>89</v>
      </c>
      <c r="F121" s="161">
        <v>73</v>
      </c>
      <c r="G121" s="161">
        <v>81</v>
      </c>
      <c r="H121" s="161">
        <v>62</v>
      </c>
      <c r="I121" s="33"/>
      <c r="J121" s="33"/>
      <c r="K121" s="33"/>
      <c r="L121" s="33"/>
      <c r="M121" s="33"/>
      <c r="N121" s="32"/>
      <c r="O121" s="32"/>
      <c r="P121" s="32"/>
      <c r="Q121" s="32"/>
      <c r="R121" s="32"/>
    </row>
    <row r="122" spans="1:18">
      <c r="A122" s="10">
        <v>109</v>
      </c>
      <c r="B122" s="24">
        <v>1911109</v>
      </c>
      <c r="C122" s="23" t="s">
        <v>153</v>
      </c>
      <c r="D122" s="161">
        <v>88.5</v>
      </c>
      <c r="E122" s="161">
        <v>83.8</v>
      </c>
      <c r="F122" s="161">
        <v>91.3</v>
      </c>
      <c r="G122" s="161">
        <v>75.7</v>
      </c>
      <c r="H122" s="161">
        <v>83.3</v>
      </c>
      <c r="I122" s="33"/>
      <c r="J122" s="33"/>
      <c r="K122" s="33"/>
      <c r="L122" s="33"/>
      <c r="M122" s="33"/>
      <c r="N122" s="32"/>
      <c r="O122" s="32"/>
      <c r="P122" s="32"/>
      <c r="Q122" s="32"/>
      <c r="R122" s="32"/>
    </row>
    <row r="123" spans="1:18">
      <c r="A123" s="10">
        <v>110</v>
      </c>
      <c r="B123" s="24">
        <v>1911110</v>
      </c>
      <c r="C123" s="23" t="s">
        <v>154</v>
      </c>
      <c r="D123" s="161">
        <v>99</v>
      </c>
      <c r="E123" s="161">
        <v>86.9</v>
      </c>
      <c r="F123" s="161">
        <v>93.8</v>
      </c>
      <c r="G123" s="161">
        <v>90</v>
      </c>
      <c r="H123" s="161">
        <v>100</v>
      </c>
      <c r="I123" s="33"/>
      <c r="J123" s="33"/>
      <c r="K123" s="33"/>
      <c r="L123" s="33"/>
      <c r="M123" s="33"/>
      <c r="N123" s="32"/>
      <c r="O123" s="32"/>
      <c r="P123" s="32"/>
      <c r="Q123" s="32"/>
      <c r="R123" s="32"/>
    </row>
    <row r="124" spans="1:18">
      <c r="A124" s="10">
        <v>111</v>
      </c>
      <c r="B124" s="24">
        <v>1911111</v>
      </c>
      <c r="C124" s="23" t="s">
        <v>73</v>
      </c>
      <c r="D124" s="161">
        <v>86</v>
      </c>
      <c r="E124" s="161">
        <v>86.2</v>
      </c>
      <c r="F124" s="161">
        <v>92.5</v>
      </c>
      <c r="G124" s="161">
        <v>91.6</v>
      </c>
      <c r="H124" s="161">
        <v>88.3</v>
      </c>
      <c r="I124" s="33"/>
      <c r="J124" s="33"/>
      <c r="K124" s="33"/>
      <c r="L124" s="33"/>
      <c r="M124" s="33"/>
      <c r="N124" s="32"/>
      <c r="O124" s="32"/>
      <c r="P124" s="32"/>
      <c r="Q124" s="32"/>
      <c r="R124" s="32"/>
    </row>
    <row r="125" spans="1:18">
      <c r="A125" s="10">
        <v>112</v>
      </c>
      <c r="B125" s="24">
        <v>1911112</v>
      </c>
      <c r="C125" s="23" t="s">
        <v>155</v>
      </c>
      <c r="D125" s="161">
        <v>95</v>
      </c>
      <c r="E125" s="161">
        <v>94</v>
      </c>
      <c r="F125" s="161">
        <v>90</v>
      </c>
      <c r="G125" s="161">
        <v>94</v>
      </c>
      <c r="H125" s="161">
        <v>95</v>
      </c>
      <c r="I125" s="33"/>
      <c r="J125" s="33"/>
      <c r="K125" s="33"/>
      <c r="L125" s="33"/>
      <c r="M125" s="33"/>
      <c r="N125" s="32"/>
      <c r="O125" s="32"/>
      <c r="P125" s="32"/>
      <c r="Q125" s="32"/>
      <c r="R125" s="32"/>
    </row>
    <row r="126" spans="1:18">
      <c r="A126" s="10">
        <v>113</v>
      </c>
      <c r="B126" s="24">
        <v>1911113</v>
      </c>
      <c r="C126" s="23" t="s">
        <v>156</v>
      </c>
      <c r="D126" s="161">
        <v>99</v>
      </c>
      <c r="E126" s="161">
        <v>99</v>
      </c>
      <c r="F126" s="161">
        <v>98</v>
      </c>
      <c r="G126" s="161">
        <v>96</v>
      </c>
      <c r="H126" s="161">
        <v>96</v>
      </c>
      <c r="I126" s="33"/>
      <c r="J126" s="33"/>
      <c r="K126" s="33"/>
      <c r="L126" s="33"/>
      <c r="M126" s="33"/>
      <c r="N126" s="32"/>
      <c r="O126" s="32"/>
      <c r="P126" s="32"/>
      <c r="Q126" s="32"/>
      <c r="R126" s="32"/>
    </row>
    <row r="127" spans="1:18">
      <c r="A127" s="10">
        <v>114</v>
      </c>
      <c r="B127" s="24">
        <v>1911114</v>
      </c>
      <c r="C127" s="23" t="s">
        <v>157</v>
      </c>
      <c r="D127" s="161">
        <v>90</v>
      </c>
      <c r="E127" s="161">
        <v>87</v>
      </c>
      <c r="F127" s="161">
        <v>74</v>
      </c>
      <c r="G127" s="161">
        <v>74</v>
      </c>
      <c r="H127" s="161">
        <v>79</v>
      </c>
      <c r="I127" s="33"/>
      <c r="J127" s="33"/>
      <c r="K127" s="33"/>
      <c r="L127" s="33"/>
      <c r="M127" s="33"/>
      <c r="N127" s="32"/>
      <c r="O127" s="32"/>
      <c r="P127" s="32"/>
      <c r="Q127" s="32"/>
      <c r="R127" s="32"/>
    </row>
    <row r="128" spans="1:18">
      <c r="A128" s="10">
        <v>115</v>
      </c>
      <c r="B128" s="24">
        <v>1911115</v>
      </c>
      <c r="C128" s="23" t="s">
        <v>74</v>
      </c>
      <c r="D128" s="161">
        <v>86</v>
      </c>
      <c r="E128" s="161">
        <v>86.2</v>
      </c>
      <c r="F128" s="161">
        <v>90.3</v>
      </c>
      <c r="G128" s="161">
        <v>85.7</v>
      </c>
      <c r="H128" s="161">
        <v>90</v>
      </c>
      <c r="I128" s="33"/>
      <c r="J128" s="33"/>
      <c r="K128" s="33"/>
      <c r="L128" s="33"/>
      <c r="M128" s="33"/>
      <c r="N128" s="32"/>
      <c r="O128" s="32"/>
      <c r="P128" s="32"/>
      <c r="Q128" s="32"/>
      <c r="R128" s="32"/>
    </row>
    <row r="129" spans="1:18">
      <c r="A129" s="10">
        <v>116</v>
      </c>
      <c r="B129" s="24">
        <v>1911116</v>
      </c>
      <c r="C129" s="23" t="s">
        <v>158</v>
      </c>
      <c r="D129" s="161">
        <v>71</v>
      </c>
      <c r="E129" s="161">
        <v>73</v>
      </c>
      <c r="F129" s="161">
        <v>66</v>
      </c>
      <c r="G129" s="161">
        <v>56</v>
      </c>
      <c r="H129" s="161">
        <v>23</v>
      </c>
      <c r="I129" s="33"/>
      <c r="J129" s="33"/>
      <c r="K129" s="33"/>
      <c r="L129" s="33"/>
      <c r="M129" s="33"/>
      <c r="N129" s="32"/>
      <c r="O129" s="32"/>
      <c r="P129" s="32"/>
      <c r="Q129" s="32"/>
      <c r="R129" s="32"/>
    </row>
    <row r="130" spans="1:18">
      <c r="A130" s="10">
        <v>117</v>
      </c>
      <c r="B130" s="24">
        <v>1911117</v>
      </c>
      <c r="C130" s="23" t="s">
        <v>159</v>
      </c>
      <c r="D130" s="161">
        <v>81</v>
      </c>
      <c r="E130" s="161">
        <v>87</v>
      </c>
      <c r="F130" s="161">
        <v>69</v>
      </c>
      <c r="G130" s="161">
        <v>89</v>
      </c>
      <c r="H130" s="161">
        <v>86</v>
      </c>
      <c r="I130" s="33"/>
      <c r="J130" s="33"/>
      <c r="K130" s="33"/>
      <c r="L130" s="33"/>
      <c r="M130" s="33"/>
      <c r="N130" s="32"/>
      <c r="O130" s="32"/>
      <c r="P130" s="32"/>
      <c r="Q130" s="32"/>
      <c r="R130" s="32"/>
    </row>
    <row r="131" spans="1:18">
      <c r="A131" s="10">
        <v>118</v>
      </c>
      <c r="B131" s="24">
        <v>1911118</v>
      </c>
      <c r="C131" s="25" t="s">
        <v>160</v>
      </c>
      <c r="D131" s="161">
        <v>85</v>
      </c>
      <c r="E131" s="161">
        <v>85</v>
      </c>
      <c r="F131" s="161">
        <v>71</v>
      </c>
      <c r="G131" s="161">
        <v>63</v>
      </c>
      <c r="H131" s="161">
        <v>60</v>
      </c>
      <c r="I131" s="33"/>
      <c r="J131" s="33"/>
      <c r="K131" s="33"/>
      <c r="L131" s="33"/>
      <c r="M131" s="33"/>
      <c r="N131" s="32"/>
      <c r="O131" s="32"/>
      <c r="P131" s="32"/>
      <c r="Q131" s="32"/>
      <c r="R131" s="32"/>
    </row>
    <row r="132" spans="1:18">
      <c r="A132" s="10">
        <v>119</v>
      </c>
      <c r="B132" s="24">
        <v>1911119</v>
      </c>
      <c r="C132" s="23" t="s">
        <v>161</v>
      </c>
      <c r="D132" s="161">
        <v>93</v>
      </c>
      <c r="E132" s="161">
        <v>90</v>
      </c>
      <c r="F132" s="161">
        <v>94</v>
      </c>
      <c r="G132" s="161">
        <v>97</v>
      </c>
      <c r="H132" s="161">
        <v>100</v>
      </c>
      <c r="I132" s="33"/>
      <c r="J132" s="33"/>
      <c r="K132" s="33"/>
      <c r="L132" s="33"/>
      <c r="M132" s="33"/>
      <c r="N132" s="32"/>
      <c r="O132" s="32"/>
      <c r="P132" s="32"/>
      <c r="Q132" s="32"/>
      <c r="R132" s="32"/>
    </row>
    <row r="133" spans="1:18">
      <c r="A133" s="10">
        <v>120</v>
      </c>
      <c r="B133" s="24">
        <v>1911120</v>
      </c>
      <c r="C133" s="27" t="s">
        <v>162</v>
      </c>
      <c r="D133" s="161">
        <v>99</v>
      </c>
      <c r="E133" s="161">
        <v>99</v>
      </c>
      <c r="F133" s="161">
        <v>94</v>
      </c>
      <c r="G133" s="161">
        <v>82</v>
      </c>
      <c r="H133" s="161">
        <v>99</v>
      </c>
      <c r="I133" s="80"/>
      <c r="J133" s="80"/>
      <c r="K133" s="80"/>
      <c r="L133" s="80"/>
      <c r="M133" s="80"/>
      <c r="N133" s="81"/>
      <c r="O133" s="81"/>
      <c r="P133" s="81"/>
      <c r="Q133" s="81"/>
      <c r="R133" s="81"/>
    </row>
    <row r="134" spans="1:18">
      <c r="A134" s="21"/>
      <c r="B134" s="28"/>
      <c r="C134" s="29"/>
      <c r="D134" s="30"/>
      <c r="E134" s="30"/>
      <c r="F134" s="30"/>
      <c r="G134" s="30"/>
      <c r="H134" s="30"/>
      <c r="I134" s="520"/>
      <c r="J134" s="520"/>
      <c r="K134" s="520"/>
      <c r="L134" s="520"/>
      <c r="M134" s="520"/>
      <c r="N134" s="82"/>
      <c r="O134" s="82"/>
      <c r="P134" s="82"/>
      <c r="Q134" s="82"/>
      <c r="R134" s="82"/>
    </row>
    <row r="135" spans="1:18">
      <c r="A135" s="21"/>
      <c r="B135" s="28"/>
      <c r="C135" s="3"/>
      <c r="D135" s="3" t="s">
        <v>5</v>
      </c>
      <c r="E135" s="3" t="s">
        <v>6</v>
      </c>
      <c r="F135" s="3" t="s">
        <v>7</v>
      </c>
      <c r="G135" s="3" t="s">
        <v>8</v>
      </c>
      <c r="H135" s="78" t="s">
        <v>9</v>
      </c>
      <c r="I135" s="521"/>
      <c r="J135" s="521"/>
      <c r="K135" s="521"/>
      <c r="L135" s="521"/>
      <c r="M135" s="521"/>
      <c r="N135" s="82"/>
      <c r="O135" s="30"/>
      <c r="P135" s="30"/>
      <c r="Q135" s="30"/>
      <c r="R135" s="30"/>
    </row>
    <row r="136" spans="1:18">
      <c r="A136" s="21"/>
      <c r="B136" s="28"/>
      <c r="C136" s="3" t="s">
        <v>4</v>
      </c>
      <c r="D136" s="2">
        <v>65</v>
      </c>
      <c r="E136" s="2">
        <v>60</v>
      </c>
      <c r="F136" s="2">
        <v>60</v>
      </c>
      <c r="G136" s="2">
        <v>55</v>
      </c>
      <c r="H136" s="79">
        <v>55</v>
      </c>
      <c r="I136" s="523"/>
      <c r="J136" s="523"/>
      <c r="K136" s="523"/>
      <c r="L136" s="523"/>
      <c r="M136" s="523"/>
      <c r="N136" s="83"/>
      <c r="O136" s="84"/>
      <c r="P136" s="84"/>
      <c r="Q136" s="84"/>
      <c r="R136" s="84"/>
    </row>
    <row r="137" spans="1:18" ht="15" customHeight="1">
      <c r="A137" s="21"/>
      <c r="B137" s="28"/>
      <c r="C137" s="3" t="s">
        <v>28</v>
      </c>
      <c r="D137" s="136">
        <v>85</v>
      </c>
      <c r="E137" s="136">
        <v>80</v>
      </c>
      <c r="F137" s="136">
        <v>80</v>
      </c>
      <c r="G137" s="136">
        <v>75</v>
      </c>
      <c r="H137" s="233">
        <v>75</v>
      </c>
      <c r="I137" s="522"/>
      <c r="J137" s="522"/>
      <c r="K137" s="522"/>
      <c r="L137" s="522"/>
      <c r="M137" s="522"/>
      <c r="N137" s="85"/>
      <c r="O137" s="85"/>
      <c r="P137" s="85"/>
      <c r="Q137" s="85"/>
      <c r="R137" s="85"/>
    </row>
    <row r="138" spans="1:18">
      <c r="A138" s="21"/>
      <c r="B138" s="28"/>
      <c r="C138" s="3" t="s">
        <v>187</v>
      </c>
      <c r="D138" s="137">
        <f>COUNTIF(D14:D133,"&gt;="&amp;D136)</f>
        <v>120</v>
      </c>
      <c r="E138" s="137">
        <f t="shared" ref="E138:H138" si="0">COUNTIF(E14:E133,"&gt;="&amp;E136)</f>
        <v>120</v>
      </c>
      <c r="F138" s="137">
        <f t="shared" si="0"/>
        <v>115</v>
      </c>
      <c r="G138" s="137">
        <f t="shared" si="0"/>
        <v>114</v>
      </c>
      <c r="H138" s="137">
        <f t="shared" si="0"/>
        <v>116</v>
      </c>
      <c r="I138" s="521"/>
      <c r="J138" s="521"/>
      <c r="K138" s="521"/>
      <c r="L138" s="521"/>
      <c r="M138" s="521"/>
      <c r="N138" s="83"/>
      <c r="O138" s="83"/>
      <c r="P138" s="83"/>
      <c r="Q138" s="83"/>
      <c r="R138" s="83"/>
    </row>
    <row r="139" spans="1:18">
      <c r="C139" s="3" t="s">
        <v>29</v>
      </c>
      <c r="D139" s="137">
        <f>D138/120*100</f>
        <v>100</v>
      </c>
      <c r="E139" s="137">
        <f t="shared" ref="E139:H139" si="1">E138/120*100</f>
        <v>100</v>
      </c>
      <c r="F139" s="137">
        <f t="shared" si="1"/>
        <v>95.833333333333343</v>
      </c>
      <c r="G139" s="137">
        <f t="shared" si="1"/>
        <v>95</v>
      </c>
      <c r="H139" s="137">
        <f t="shared" si="1"/>
        <v>96.666666666666671</v>
      </c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6" spans="3:19" ht="15" thickBot="1">
      <c r="C146" s="3" t="s">
        <v>26</v>
      </c>
      <c r="D146" s="3" t="s">
        <v>12</v>
      </c>
      <c r="E146" s="3" t="s">
        <v>13</v>
      </c>
      <c r="F146" s="3" t="s">
        <v>14</v>
      </c>
      <c r="G146" s="3" t="s">
        <v>15</v>
      </c>
      <c r="H146" s="3" t="s">
        <v>16</v>
      </c>
      <c r="I146" s="3" t="s">
        <v>17</v>
      </c>
      <c r="J146" s="3" t="s">
        <v>18</v>
      </c>
      <c r="K146" s="3" t="s">
        <v>19</v>
      </c>
      <c r="L146" s="3" t="s">
        <v>20</v>
      </c>
      <c r="M146" s="3" t="s">
        <v>21</v>
      </c>
      <c r="N146" s="3" t="s">
        <v>22</v>
      </c>
      <c r="O146" s="3" t="s">
        <v>23</v>
      </c>
      <c r="P146" s="3" t="s">
        <v>24</v>
      </c>
      <c r="Q146" s="3" t="s">
        <v>25</v>
      </c>
      <c r="R146" s="3"/>
      <c r="S146" s="3" t="s">
        <v>33</v>
      </c>
    </row>
    <row r="147" spans="3:19" ht="15" thickBot="1">
      <c r="C147" s="3" t="s">
        <v>5</v>
      </c>
      <c r="D147" s="1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2"/>
      <c r="S147" s="9" t="e">
        <f>#REF!</f>
        <v>#REF!</v>
      </c>
    </row>
    <row r="148" spans="3:19" ht="15" thickBot="1">
      <c r="C148" s="3" t="s">
        <v>6</v>
      </c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2"/>
      <c r="S148" s="9" t="e">
        <f>#REF!</f>
        <v>#REF!</v>
      </c>
    </row>
    <row r="149" spans="3:19" ht="15" thickBot="1">
      <c r="C149" s="3" t="s">
        <v>7</v>
      </c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2"/>
      <c r="S149" s="9" t="e">
        <f>#REF!</f>
        <v>#REF!</v>
      </c>
    </row>
    <row r="150" spans="3:19" ht="15" thickBot="1">
      <c r="C150" s="3" t="s">
        <v>8</v>
      </c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2"/>
      <c r="S150" s="9" t="e">
        <f>#REF!</f>
        <v>#REF!</v>
      </c>
    </row>
    <row r="151" spans="3:19" ht="15" thickBot="1">
      <c r="C151" s="3" t="s">
        <v>9</v>
      </c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2"/>
      <c r="S151" s="9" t="e">
        <f>#REF!</f>
        <v>#REF!</v>
      </c>
    </row>
    <row r="152" spans="3:19">
      <c r="C152" s="3" t="s">
        <v>30</v>
      </c>
      <c r="D152" s="1">
        <f t="shared" ref="D152:Q152" si="2">COUNTIF(D147:D151,"=3")</f>
        <v>0</v>
      </c>
      <c r="E152" s="1">
        <f t="shared" si="2"/>
        <v>0</v>
      </c>
      <c r="F152" s="1">
        <f t="shared" si="2"/>
        <v>0</v>
      </c>
      <c r="G152" s="1">
        <f t="shared" si="2"/>
        <v>0</v>
      </c>
      <c r="H152" s="1">
        <f t="shared" si="2"/>
        <v>0</v>
      </c>
      <c r="I152" s="1">
        <f t="shared" si="2"/>
        <v>0</v>
      </c>
      <c r="J152" s="1">
        <f t="shared" si="2"/>
        <v>0</v>
      </c>
      <c r="K152" s="1">
        <f t="shared" si="2"/>
        <v>0</v>
      </c>
      <c r="L152" s="1">
        <f t="shared" si="2"/>
        <v>0</v>
      </c>
      <c r="M152" s="1">
        <f t="shared" si="2"/>
        <v>0</v>
      </c>
      <c r="N152" s="1">
        <f t="shared" si="2"/>
        <v>0</v>
      </c>
      <c r="O152" s="1">
        <f t="shared" si="2"/>
        <v>0</v>
      </c>
      <c r="P152" s="1">
        <f t="shared" si="2"/>
        <v>0</v>
      </c>
      <c r="Q152" s="1">
        <f t="shared" si="2"/>
        <v>0</v>
      </c>
      <c r="R152" s="1">
        <f>COUNTIF(R147:R151,"=3")</f>
        <v>0</v>
      </c>
    </row>
    <row r="153" spans="3:19">
      <c r="C153" s="3" t="s">
        <v>31</v>
      </c>
      <c r="D153" s="1">
        <f t="shared" ref="D153:Q153" si="3">COUNTIF(D147:D151,"=2")</f>
        <v>0</v>
      </c>
      <c r="E153" s="1">
        <f t="shared" si="3"/>
        <v>0</v>
      </c>
      <c r="F153" s="1">
        <f t="shared" si="3"/>
        <v>0</v>
      </c>
      <c r="G153" s="1">
        <f t="shared" si="3"/>
        <v>0</v>
      </c>
      <c r="H153" s="1">
        <f t="shared" si="3"/>
        <v>0</v>
      </c>
      <c r="I153" s="1">
        <f t="shared" si="3"/>
        <v>0</v>
      </c>
      <c r="J153" s="1">
        <f t="shared" si="3"/>
        <v>0</v>
      </c>
      <c r="K153" s="1">
        <f t="shared" si="3"/>
        <v>0</v>
      </c>
      <c r="L153" s="1">
        <f t="shared" si="3"/>
        <v>0</v>
      </c>
      <c r="M153" s="1">
        <f t="shared" si="3"/>
        <v>0</v>
      </c>
      <c r="N153" s="1">
        <f t="shared" si="3"/>
        <v>0</v>
      </c>
      <c r="O153" s="1">
        <f t="shared" si="3"/>
        <v>0</v>
      </c>
      <c r="P153" s="1">
        <f t="shared" si="3"/>
        <v>0</v>
      </c>
      <c r="Q153" s="1">
        <f t="shared" si="3"/>
        <v>0</v>
      </c>
      <c r="R153" s="1">
        <f>COUNTIF(R147:R151,"=2")</f>
        <v>0</v>
      </c>
    </row>
    <row r="154" spans="3:19">
      <c r="C154" s="3" t="s">
        <v>32</v>
      </c>
      <c r="D154" s="1">
        <f t="shared" ref="D154:Q154" si="4">COUNTIF(D147:D151,"=1")</f>
        <v>0</v>
      </c>
      <c r="E154" s="1">
        <f t="shared" si="4"/>
        <v>0</v>
      </c>
      <c r="F154" s="1">
        <f t="shared" si="4"/>
        <v>0</v>
      </c>
      <c r="G154" s="1">
        <f t="shared" si="4"/>
        <v>0</v>
      </c>
      <c r="H154" s="1">
        <f t="shared" si="4"/>
        <v>0</v>
      </c>
      <c r="I154" s="1">
        <f t="shared" si="4"/>
        <v>0</v>
      </c>
      <c r="J154" s="1">
        <f t="shared" si="4"/>
        <v>0</v>
      </c>
      <c r="K154" s="1">
        <f t="shared" si="4"/>
        <v>0</v>
      </c>
      <c r="L154" s="1">
        <f t="shared" si="4"/>
        <v>0</v>
      </c>
      <c r="M154" s="1">
        <f t="shared" si="4"/>
        <v>0</v>
      </c>
      <c r="N154" s="1">
        <f t="shared" si="4"/>
        <v>0</v>
      </c>
      <c r="O154" s="1">
        <f t="shared" si="4"/>
        <v>0</v>
      </c>
      <c r="P154" s="1">
        <f t="shared" si="4"/>
        <v>0</v>
      </c>
      <c r="Q154" s="1">
        <f t="shared" si="4"/>
        <v>0</v>
      </c>
      <c r="R154" s="1">
        <f>COUNTIF(R147:R151,"=1")</f>
        <v>0</v>
      </c>
    </row>
    <row r="155" spans="3:19">
      <c r="C155" s="3" t="s">
        <v>34</v>
      </c>
      <c r="D155" s="6">
        <f t="shared" ref="D155:Q155" si="5">3/3*IF(D152=0,0,(ROUND(AVERAGEIF(D147:D151,"=3",$S$147:$S$151),2)))</f>
        <v>0</v>
      </c>
      <c r="E155" s="6">
        <f t="shared" si="5"/>
        <v>0</v>
      </c>
      <c r="F155" s="6">
        <f t="shared" si="5"/>
        <v>0</v>
      </c>
      <c r="G155" s="6">
        <f t="shared" si="5"/>
        <v>0</v>
      </c>
      <c r="H155" s="6">
        <f t="shared" si="5"/>
        <v>0</v>
      </c>
      <c r="I155" s="6">
        <f t="shared" si="5"/>
        <v>0</v>
      </c>
      <c r="J155" s="6">
        <f t="shared" si="5"/>
        <v>0</v>
      </c>
      <c r="K155" s="6">
        <f t="shared" si="5"/>
        <v>0</v>
      </c>
      <c r="L155" s="6">
        <f t="shared" si="5"/>
        <v>0</v>
      </c>
      <c r="M155" s="6">
        <f t="shared" si="5"/>
        <v>0</v>
      </c>
      <c r="N155" s="6">
        <f t="shared" si="5"/>
        <v>0</v>
      </c>
      <c r="O155" s="6">
        <f t="shared" si="5"/>
        <v>0</v>
      </c>
      <c r="P155" s="6">
        <f t="shared" si="5"/>
        <v>0</v>
      </c>
      <c r="Q155" s="6">
        <f t="shared" si="5"/>
        <v>0</v>
      </c>
      <c r="R155" s="6">
        <f>3/3*IF(R152=0,0,(ROUND(AVERAGEIF(R147:R151,"=3",$S$147:$S$151),2)))</f>
        <v>0</v>
      </c>
    </row>
    <row r="156" spans="3:19">
      <c r="C156" s="3" t="s">
        <v>35</v>
      </c>
      <c r="D156" s="6">
        <f t="shared" ref="D156:Q156" si="6">2/3*IF(D153=0,0,(ROUND(AVERAGEIF(D147:D151,"=2",$S$147:$S$151),2)))</f>
        <v>0</v>
      </c>
      <c r="E156" s="6">
        <f t="shared" si="6"/>
        <v>0</v>
      </c>
      <c r="F156" s="6">
        <f t="shared" si="6"/>
        <v>0</v>
      </c>
      <c r="G156" s="6">
        <f t="shared" si="6"/>
        <v>0</v>
      </c>
      <c r="H156" s="6">
        <f t="shared" si="6"/>
        <v>0</v>
      </c>
      <c r="I156" s="6">
        <f t="shared" si="6"/>
        <v>0</v>
      </c>
      <c r="J156" s="6">
        <f t="shared" si="6"/>
        <v>0</v>
      </c>
      <c r="K156" s="6">
        <f t="shared" si="6"/>
        <v>0</v>
      </c>
      <c r="L156" s="6">
        <f t="shared" si="6"/>
        <v>0</v>
      </c>
      <c r="M156" s="6">
        <f t="shared" si="6"/>
        <v>0</v>
      </c>
      <c r="N156" s="6">
        <f t="shared" si="6"/>
        <v>0</v>
      </c>
      <c r="O156" s="6">
        <f t="shared" si="6"/>
        <v>0</v>
      </c>
      <c r="P156" s="6">
        <f t="shared" si="6"/>
        <v>0</v>
      </c>
      <c r="Q156" s="6">
        <f t="shared" si="6"/>
        <v>0</v>
      </c>
      <c r="R156" s="6">
        <f>2/3*IF(R153=0,0,(ROUND(AVERAGEIF(R147:R151,"=2",$S$147:$S$151),2)))</f>
        <v>0</v>
      </c>
    </row>
    <row r="157" spans="3:19">
      <c r="C157" s="3" t="s">
        <v>36</v>
      </c>
      <c r="D157" s="6">
        <f>1/3*IF(D154=0,0,(ROUND(AVERAGEIF(D147:D151,"=1",$S$147:$S$151),2)))</f>
        <v>0</v>
      </c>
      <c r="E157" s="6">
        <f t="shared" ref="E157:Q157" si="7">1/3*IF(E154=0,0,(ROUND(AVERAGEIF(E147:E151,"=1",$S$147:$S$151),2)))</f>
        <v>0</v>
      </c>
      <c r="F157" s="6">
        <f t="shared" si="7"/>
        <v>0</v>
      </c>
      <c r="G157" s="6">
        <f t="shared" si="7"/>
        <v>0</v>
      </c>
      <c r="H157" s="6">
        <f t="shared" si="7"/>
        <v>0</v>
      </c>
      <c r="I157" s="6">
        <f t="shared" si="7"/>
        <v>0</v>
      </c>
      <c r="J157" s="6">
        <f t="shared" si="7"/>
        <v>0</v>
      </c>
      <c r="K157" s="6">
        <f t="shared" si="7"/>
        <v>0</v>
      </c>
      <c r="L157" s="6">
        <f t="shared" si="7"/>
        <v>0</v>
      </c>
      <c r="M157" s="6">
        <f t="shared" si="7"/>
        <v>0</v>
      </c>
      <c r="N157" s="6">
        <f t="shared" si="7"/>
        <v>0</v>
      </c>
      <c r="O157" s="6">
        <f t="shared" si="7"/>
        <v>0</v>
      </c>
      <c r="P157" s="6">
        <f t="shared" si="7"/>
        <v>0</v>
      </c>
      <c r="Q157" s="6">
        <f t="shared" si="7"/>
        <v>0</v>
      </c>
      <c r="R157" s="6">
        <f>1/3*IF(R154=0,0,(ROUND(AVERAGEIF(R147:R151,"=1",$S$147:$S$151),2)))</f>
        <v>0</v>
      </c>
    </row>
    <row r="160" spans="3:19" ht="17.5">
      <c r="C160" s="7" t="s">
        <v>37</v>
      </c>
      <c r="D160" s="8">
        <f t="shared" ref="D160:R160" si="8">SUM(D155:D157)</f>
        <v>0</v>
      </c>
      <c r="E160" s="8">
        <f t="shared" si="8"/>
        <v>0</v>
      </c>
      <c r="F160" s="8">
        <f t="shared" si="8"/>
        <v>0</v>
      </c>
      <c r="G160" s="8">
        <f t="shared" si="8"/>
        <v>0</v>
      </c>
      <c r="H160" s="8">
        <f t="shared" si="8"/>
        <v>0</v>
      </c>
      <c r="I160" s="8">
        <f t="shared" si="8"/>
        <v>0</v>
      </c>
      <c r="J160" s="8">
        <f t="shared" si="8"/>
        <v>0</v>
      </c>
      <c r="K160" s="8">
        <f t="shared" si="8"/>
        <v>0</v>
      </c>
      <c r="L160" s="8">
        <f t="shared" si="8"/>
        <v>0</v>
      </c>
      <c r="M160" s="8">
        <f t="shared" si="8"/>
        <v>0</v>
      </c>
      <c r="N160" s="8">
        <f t="shared" si="8"/>
        <v>0</v>
      </c>
      <c r="O160" s="8">
        <f t="shared" si="8"/>
        <v>0</v>
      </c>
      <c r="P160" s="8">
        <f t="shared" si="8"/>
        <v>0</v>
      </c>
      <c r="Q160" s="8">
        <f t="shared" si="8"/>
        <v>0</v>
      </c>
      <c r="R160" s="8">
        <f t="shared" si="8"/>
        <v>0</v>
      </c>
    </row>
    <row r="162" spans="2:18">
      <c r="B162" s="491" t="s">
        <v>179</v>
      </c>
      <c r="C162" s="491"/>
      <c r="D162" s="491"/>
      <c r="E162" s="491"/>
      <c r="F162" s="491"/>
      <c r="G162" s="491"/>
      <c r="H162" s="491"/>
      <c r="I162" s="98"/>
      <c r="J162" s="98"/>
      <c r="K162" s="98"/>
      <c r="L162" s="98"/>
      <c r="M162" s="98"/>
      <c r="N162" s="98"/>
      <c r="O162" s="98"/>
    </row>
    <row r="164" spans="2:18" ht="15.5" thickBot="1">
      <c r="D164" s="99" t="s">
        <v>26</v>
      </c>
      <c r="E164" s="99" t="s">
        <v>12</v>
      </c>
      <c r="F164" s="99" t="s">
        <v>13</v>
      </c>
      <c r="G164" s="99" t="s">
        <v>14</v>
      </c>
      <c r="H164" s="100" t="s">
        <v>15</v>
      </c>
      <c r="I164" s="99" t="s">
        <v>16</v>
      </c>
      <c r="J164" s="101" t="s">
        <v>17</v>
      </c>
      <c r="K164" s="99" t="s">
        <v>18</v>
      </c>
      <c r="L164" s="99" t="s">
        <v>19</v>
      </c>
      <c r="M164" s="99" t="s">
        <v>20</v>
      </c>
      <c r="N164" s="99" t="s">
        <v>21</v>
      </c>
      <c r="O164" s="99" t="s">
        <v>22</v>
      </c>
      <c r="P164" s="99" t="s">
        <v>23</v>
      </c>
      <c r="Q164" s="92" t="s">
        <v>24</v>
      </c>
      <c r="R164" s="92" t="s">
        <v>25</v>
      </c>
    </row>
    <row r="165" spans="2:18" ht="15.5" thickBot="1">
      <c r="D165" s="99" t="s">
        <v>5</v>
      </c>
      <c r="E165" s="11">
        <v>3</v>
      </c>
      <c r="F165" s="12">
        <v>1</v>
      </c>
      <c r="G165" s="12">
        <v>3</v>
      </c>
      <c r="H165" s="12"/>
      <c r="I165" s="12"/>
      <c r="J165" s="12"/>
      <c r="K165" s="12"/>
      <c r="L165" s="12"/>
      <c r="M165" s="126"/>
      <c r="N165" s="126"/>
      <c r="O165" s="12"/>
      <c r="P165" s="12"/>
      <c r="Q165" s="12"/>
      <c r="R165" s="12"/>
    </row>
    <row r="166" spans="2:18" ht="15.5" thickBot="1">
      <c r="D166" s="99" t="s">
        <v>6</v>
      </c>
      <c r="E166" s="11">
        <v>3</v>
      </c>
      <c r="F166" s="12">
        <v>1</v>
      </c>
      <c r="G166" s="12">
        <v>3</v>
      </c>
      <c r="H166" s="14"/>
      <c r="I166" s="14"/>
      <c r="J166" s="14"/>
      <c r="K166" s="14"/>
      <c r="L166" s="14"/>
      <c r="M166" s="126"/>
      <c r="N166" s="126"/>
      <c r="O166" s="14"/>
      <c r="P166" s="14"/>
      <c r="Q166" s="14"/>
      <c r="R166" s="14"/>
    </row>
    <row r="167" spans="2:18" ht="15.5" thickBot="1">
      <c r="D167" s="99" t="s">
        <v>7</v>
      </c>
      <c r="E167" s="11">
        <v>3</v>
      </c>
      <c r="F167" s="12">
        <v>1</v>
      </c>
      <c r="G167" s="12">
        <v>3</v>
      </c>
      <c r="H167" s="14"/>
      <c r="I167" s="14"/>
      <c r="J167" s="14"/>
      <c r="K167" s="14"/>
      <c r="L167" s="14"/>
      <c r="M167" s="126"/>
      <c r="N167" s="126"/>
      <c r="O167" s="14"/>
      <c r="P167" s="14"/>
      <c r="Q167" s="14"/>
      <c r="R167" s="14"/>
    </row>
    <row r="168" spans="2:18" ht="15.5" thickBot="1">
      <c r="D168" s="99" t="s">
        <v>8</v>
      </c>
      <c r="E168" s="11">
        <v>3</v>
      </c>
      <c r="F168" s="12">
        <v>1</v>
      </c>
      <c r="G168" s="12">
        <v>3</v>
      </c>
      <c r="H168" s="14"/>
      <c r="I168" s="14"/>
      <c r="J168" s="14"/>
      <c r="K168" s="14"/>
      <c r="L168" s="14"/>
      <c r="M168" s="126"/>
      <c r="N168" s="126"/>
      <c r="O168" s="14"/>
      <c r="P168" s="14"/>
      <c r="Q168" s="14"/>
      <c r="R168" s="14"/>
    </row>
    <row r="169" spans="2:18" ht="15">
      <c r="D169" s="99" t="s">
        <v>9</v>
      </c>
      <c r="E169" s="208">
        <v>3</v>
      </c>
      <c r="F169" s="209">
        <v>1</v>
      </c>
      <c r="G169" s="209">
        <v>3</v>
      </c>
      <c r="H169" s="210"/>
      <c r="I169" s="210"/>
      <c r="J169" s="210"/>
      <c r="K169" s="210"/>
      <c r="L169" s="210"/>
      <c r="M169" s="241"/>
      <c r="N169" s="241"/>
      <c r="O169" s="210"/>
      <c r="P169" s="210"/>
      <c r="Q169" s="210"/>
      <c r="R169" s="210"/>
    </row>
    <row r="170" spans="2:18" ht="15.5">
      <c r="C170" s="105"/>
      <c r="D170" s="106" t="s">
        <v>180</v>
      </c>
      <c r="E170" s="107">
        <v>3</v>
      </c>
      <c r="F170" s="107">
        <v>1</v>
      </c>
      <c r="G170" s="138">
        <v>3</v>
      </c>
      <c r="H170" s="108"/>
      <c r="I170" s="108"/>
      <c r="J170" s="108"/>
      <c r="K170" s="108"/>
      <c r="L170" s="108"/>
      <c r="M170" s="109"/>
      <c r="N170" s="109"/>
      <c r="O170" s="108"/>
      <c r="P170" s="108"/>
      <c r="Q170" s="1"/>
      <c r="R170" s="1"/>
    </row>
    <row r="171" spans="2:18" ht="15.5">
      <c r="C171" s="110"/>
      <c r="D171" s="111"/>
      <c r="E171" s="111"/>
      <c r="F171" s="112"/>
      <c r="G171" s="112"/>
      <c r="H171" s="112"/>
      <c r="I171" s="112"/>
      <c r="J171" s="112"/>
      <c r="K171" s="112"/>
      <c r="L171" s="113"/>
      <c r="M171" s="113"/>
      <c r="N171" s="112"/>
      <c r="O171" s="112"/>
    </row>
    <row r="172" spans="2:18" ht="15.5">
      <c r="B172" s="110"/>
      <c r="C172" s="111"/>
      <c r="D172" s="111"/>
      <c r="E172" s="112"/>
      <c r="F172" s="112"/>
      <c r="G172" s="112"/>
      <c r="H172" s="112"/>
      <c r="I172" s="112"/>
      <c r="J172" s="112"/>
      <c r="K172" s="113"/>
      <c r="L172" s="113"/>
      <c r="M172" s="112"/>
      <c r="N172" s="112"/>
    </row>
    <row r="173" spans="2:18" ht="15.5">
      <c r="B173" s="110"/>
      <c r="C173" s="111"/>
      <c r="D173" s="111"/>
      <c r="E173" s="114" t="s">
        <v>5</v>
      </c>
      <c r="F173" s="114" t="s">
        <v>6</v>
      </c>
      <c r="G173" s="114" t="s">
        <v>7</v>
      </c>
      <c r="H173" s="114" t="s">
        <v>8</v>
      </c>
      <c r="I173" s="114" t="s">
        <v>9</v>
      </c>
      <c r="J173" s="112"/>
      <c r="K173" s="113"/>
      <c r="L173" s="113"/>
      <c r="M173" s="112"/>
      <c r="N173" s="112"/>
    </row>
    <row r="174" spans="2:18" ht="15.5">
      <c r="B174" s="88"/>
      <c r="C174" s="93"/>
      <c r="D174" s="94"/>
      <c r="E174" s="115">
        <v>100</v>
      </c>
      <c r="F174" s="115">
        <v>100</v>
      </c>
      <c r="G174" s="115">
        <v>95.833333333333343</v>
      </c>
      <c r="H174" s="115">
        <v>95</v>
      </c>
      <c r="I174" s="115">
        <v>96.666666666666671</v>
      </c>
      <c r="J174" s="95"/>
      <c r="K174" s="95"/>
      <c r="L174" s="95"/>
      <c r="M174" s="95"/>
      <c r="N174" s="95"/>
      <c r="O174" s="95"/>
      <c r="P174" s="95"/>
      <c r="Q174" s="95"/>
    </row>
    <row r="175" spans="2:18" ht="15.5">
      <c r="B175" s="88"/>
      <c r="C175" s="93"/>
      <c r="D175" s="94"/>
      <c r="E175" s="116"/>
      <c r="F175" s="116"/>
      <c r="G175" s="116"/>
      <c r="H175" s="116"/>
      <c r="I175" s="116"/>
      <c r="J175" s="95"/>
      <c r="K175" s="95"/>
      <c r="L175" s="95"/>
      <c r="M175" s="95"/>
      <c r="N175" s="95"/>
      <c r="O175" s="95"/>
      <c r="P175" s="95"/>
      <c r="Q175" s="95"/>
    </row>
    <row r="176" spans="2:18">
      <c r="B176" s="491" t="s">
        <v>181</v>
      </c>
      <c r="C176" s="491"/>
      <c r="D176" s="491"/>
      <c r="E176" s="491"/>
      <c r="F176" s="491"/>
      <c r="G176" s="491"/>
      <c r="H176" s="98"/>
      <c r="I176" s="98"/>
      <c r="J176" s="98"/>
      <c r="K176" s="98"/>
      <c r="L176" s="98"/>
      <c r="M176" s="98"/>
      <c r="N176" s="98"/>
      <c r="O176" s="98"/>
    </row>
    <row r="178" spans="4:18" ht="15">
      <c r="D178" s="99" t="s">
        <v>26</v>
      </c>
      <c r="E178" s="99" t="s">
        <v>12</v>
      </c>
      <c r="F178" s="99" t="s">
        <v>13</v>
      </c>
      <c r="G178" s="99" t="s">
        <v>14</v>
      </c>
      <c r="H178" s="100" t="s">
        <v>15</v>
      </c>
      <c r="I178" s="99" t="s">
        <v>16</v>
      </c>
      <c r="J178" s="101" t="s">
        <v>17</v>
      </c>
      <c r="K178" s="99" t="s">
        <v>18</v>
      </c>
      <c r="L178" s="99" t="s">
        <v>19</v>
      </c>
      <c r="M178" s="99" t="s">
        <v>20</v>
      </c>
      <c r="N178" s="99" t="s">
        <v>21</v>
      </c>
      <c r="O178" s="99" t="s">
        <v>22</v>
      </c>
      <c r="P178" s="99" t="s">
        <v>23</v>
      </c>
      <c r="Q178" s="92" t="s">
        <v>24</v>
      </c>
      <c r="R178" s="92" t="s">
        <v>25</v>
      </c>
    </row>
    <row r="179" spans="4:18" ht="15.5">
      <c r="D179" s="99" t="s">
        <v>5</v>
      </c>
      <c r="E179" s="102">
        <f>PRODUCT(E165,E174)/100</f>
        <v>3</v>
      </c>
      <c r="F179" s="102">
        <v>1</v>
      </c>
      <c r="G179" s="102">
        <v>3</v>
      </c>
      <c r="H179" s="103"/>
      <c r="I179" s="102"/>
      <c r="J179" s="104"/>
      <c r="K179" s="102"/>
      <c r="L179" s="102"/>
      <c r="M179" s="117"/>
      <c r="N179" s="117"/>
      <c r="O179" s="102"/>
      <c r="P179" s="102"/>
      <c r="Q179" s="2"/>
      <c r="R179" s="2"/>
    </row>
    <row r="180" spans="4:18" ht="15.5">
      <c r="D180" s="99" t="s">
        <v>6</v>
      </c>
      <c r="E180" s="102">
        <f>PRODUCT(E166,F174)/100</f>
        <v>3</v>
      </c>
      <c r="F180" s="102">
        <v>1</v>
      </c>
      <c r="G180" s="102">
        <v>3</v>
      </c>
      <c r="H180" s="103"/>
      <c r="I180" s="102"/>
      <c r="J180" s="104"/>
      <c r="K180" s="102"/>
      <c r="L180" s="102"/>
      <c r="M180" s="117"/>
      <c r="N180" s="117"/>
      <c r="O180" s="102"/>
      <c r="P180" s="102"/>
      <c r="Q180" s="2"/>
      <c r="R180" s="2"/>
    </row>
    <row r="181" spans="4:18" ht="15.5">
      <c r="D181" s="99" t="s">
        <v>7</v>
      </c>
      <c r="E181" s="102">
        <f>PRODUCT(E167,G174)/100</f>
        <v>2.875</v>
      </c>
      <c r="F181" s="102">
        <v>0.96</v>
      </c>
      <c r="G181" s="102">
        <v>2.875</v>
      </c>
      <c r="H181" s="103"/>
      <c r="I181" s="102"/>
      <c r="J181" s="104"/>
      <c r="K181" s="102"/>
      <c r="L181" s="102"/>
      <c r="M181" s="117"/>
      <c r="N181" s="117"/>
      <c r="O181" s="102"/>
      <c r="P181" s="102"/>
      <c r="Q181" s="2"/>
      <c r="R181" s="2"/>
    </row>
    <row r="182" spans="4:18" ht="15.5">
      <c r="D182" s="99" t="s">
        <v>8</v>
      </c>
      <c r="E182" s="102">
        <f>PRODUCT(E168,H174)/100</f>
        <v>2.85</v>
      </c>
      <c r="F182" s="102">
        <v>0.95</v>
      </c>
      <c r="G182" s="102">
        <v>2.85</v>
      </c>
      <c r="H182" s="103"/>
      <c r="I182" s="102"/>
      <c r="J182" s="104"/>
      <c r="K182" s="102"/>
      <c r="L182" s="102"/>
      <c r="M182" s="117"/>
      <c r="N182" s="117"/>
      <c r="O182" s="102"/>
      <c r="P182" s="102"/>
      <c r="Q182" s="2"/>
      <c r="R182" s="2"/>
    </row>
    <row r="183" spans="4:18" ht="15.5">
      <c r="D183" s="99" t="s">
        <v>9</v>
      </c>
      <c r="E183" s="102">
        <f>PRODUCT(E169,I174)/100</f>
        <v>2.9</v>
      </c>
      <c r="F183" s="102">
        <v>0.97</v>
      </c>
      <c r="G183" s="102">
        <v>2.9</v>
      </c>
      <c r="H183" s="103"/>
      <c r="I183" s="102"/>
      <c r="J183" s="104"/>
      <c r="K183" s="102"/>
      <c r="L183" s="102"/>
      <c r="M183" s="117"/>
      <c r="N183" s="117"/>
      <c r="O183" s="102"/>
      <c r="P183" s="102"/>
      <c r="Q183" s="2"/>
      <c r="R183" s="2"/>
    </row>
    <row r="184" spans="4:18" ht="15.5">
      <c r="D184" s="106" t="s">
        <v>180</v>
      </c>
      <c r="E184" s="138">
        <v>2.93</v>
      </c>
      <c r="F184" s="138">
        <v>0.98</v>
      </c>
      <c r="G184" s="138">
        <v>2.93</v>
      </c>
      <c r="H184" s="138"/>
      <c r="I184" s="138"/>
      <c r="J184" s="138"/>
      <c r="K184" s="138"/>
      <c r="L184" s="138"/>
      <c r="M184" s="118"/>
      <c r="N184" s="119"/>
      <c r="O184" s="120"/>
      <c r="P184" s="138"/>
      <c r="Q184" s="1"/>
      <c r="R184" s="1"/>
    </row>
  </sheetData>
  <mergeCells count="22">
    <mergeCell ref="B162:H162"/>
    <mergeCell ref="B176:G176"/>
    <mergeCell ref="N12:R12"/>
    <mergeCell ref="I134:M134"/>
    <mergeCell ref="I135:M135"/>
    <mergeCell ref="I136:M136"/>
    <mergeCell ref="I137:M137"/>
    <mergeCell ref="I138:M138"/>
    <mergeCell ref="A9:M9"/>
    <mergeCell ref="A10:M10"/>
    <mergeCell ref="A11:M11"/>
    <mergeCell ref="A12:A13"/>
    <mergeCell ref="B12:B13"/>
    <mergeCell ref="C12:C13"/>
    <mergeCell ref="D12:G12"/>
    <mergeCell ref="I12:L12"/>
    <mergeCell ref="A8:M8"/>
    <mergeCell ref="A1:M1"/>
    <mergeCell ref="A2:M2"/>
    <mergeCell ref="A3:M3"/>
    <mergeCell ref="A4:M4"/>
    <mergeCell ref="A7:M7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4"/>
  <sheetViews>
    <sheetView topLeftCell="A161" workbookViewId="0">
      <selection activeCell="O177" sqref="O177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6.7265625" bestFit="1" customWidth="1"/>
    <col min="5" max="5" width="7.54296875" customWidth="1"/>
    <col min="6" max="7" width="7.1796875" customWidth="1"/>
    <col min="8" max="8" width="8.54296875" customWidth="1"/>
    <col min="9" max="9" width="7.453125" customWidth="1"/>
    <col min="10" max="10" width="7.54296875" customWidth="1"/>
  </cols>
  <sheetData>
    <row r="1" spans="1:23">
      <c r="A1" s="511" t="s">
        <v>0</v>
      </c>
      <c r="B1" s="512"/>
      <c r="C1" s="512"/>
      <c r="D1" s="512"/>
      <c r="E1" s="512"/>
      <c r="F1" s="512"/>
      <c r="G1" s="122"/>
    </row>
    <row r="2" spans="1:23">
      <c r="A2" s="511" t="s">
        <v>77</v>
      </c>
      <c r="B2" s="512"/>
      <c r="C2" s="512"/>
      <c r="D2" s="512"/>
      <c r="E2" s="512"/>
      <c r="F2" s="512"/>
      <c r="G2" s="122"/>
    </row>
    <row r="3" spans="1:23" ht="15">
      <c r="A3" s="507" t="s">
        <v>78</v>
      </c>
      <c r="B3" s="508"/>
      <c r="C3" s="508"/>
      <c r="D3" s="508"/>
      <c r="E3" s="508"/>
      <c r="F3" s="508"/>
      <c r="G3" s="162"/>
    </row>
    <row r="4" spans="1:23">
      <c r="A4" s="509" t="s">
        <v>278</v>
      </c>
      <c r="B4" s="510"/>
      <c r="C4" s="510"/>
      <c r="D4" s="510"/>
      <c r="E4" s="510"/>
      <c r="F4" s="510"/>
      <c r="G4" s="163"/>
    </row>
    <row r="5" spans="1:23">
      <c r="A5" s="35" t="s">
        <v>76</v>
      </c>
      <c r="B5" s="36"/>
      <c r="C5" s="36"/>
      <c r="D5" s="36"/>
      <c r="E5" s="36"/>
      <c r="F5" s="36"/>
      <c r="G5" s="163"/>
    </row>
    <row r="6" spans="1:23">
      <c r="A6" s="35" t="s">
        <v>75</v>
      </c>
      <c r="B6" s="36"/>
      <c r="C6" s="36"/>
      <c r="D6" s="36"/>
      <c r="E6" s="36"/>
      <c r="F6" s="36"/>
      <c r="G6" s="163"/>
    </row>
    <row r="7" spans="1:23">
      <c r="A7" s="504" t="s">
        <v>279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6"/>
    </row>
    <row r="8" spans="1:23">
      <c r="A8" s="513" t="s">
        <v>280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6"/>
    </row>
    <row r="9" spans="1:23">
      <c r="A9" s="504" t="s">
        <v>281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6"/>
    </row>
    <row r="10" spans="1:23">
      <c r="A10" s="504" t="s">
        <v>282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6"/>
    </row>
    <row r="11" spans="1:23">
      <c r="A11" s="504" t="s">
        <v>283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4"/>
    </row>
    <row r="12" spans="1:23">
      <c r="A12" s="504" t="s">
        <v>284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4"/>
    </row>
    <row r="13" spans="1:23">
      <c r="A13" s="504" t="s">
        <v>285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4"/>
    </row>
    <row r="14" spans="1:23">
      <c r="A14" s="498" t="s">
        <v>1</v>
      </c>
      <c r="B14" s="500" t="s">
        <v>2</v>
      </c>
      <c r="C14" s="500" t="s">
        <v>3</v>
      </c>
      <c r="D14" s="502" t="s">
        <v>11</v>
      </c>
      <c r="E14" s="502"/>
      <c r="F14" s="502"/>
      <c r="G14" s="502"/>
      <c r="H14" s="5"/>
      <c r="I14" s="5"/>
      <c r="J14" s="5"/>
      <c r="K14" s="503" t="s">
        <v>10</v>
      </c>
      <c r="L14" s="503"/>
      <c r="M14" s="503"/>
      <c r="N14" s="503"/>
      <c r="O14" s="5">
        <v>0.5</v>
      </c>
      <c r="P14" s="166"/>
      <c r="Q14" s="166"/>
      <c r="R14" s="494" t="s">
        <v>27</v>
      </c>
      <c r="S14" s="495"/>
      <c r="T14" s="495"/>
      <c r="U14" s="495"/>
      <c r="V14" s="496"/>
      <c r="W14" s="31" t="s">
        <v>164</v>
      </c>
    </row>
    <row r="15" spans="1:23">
      <c r="A15" s="499"/>
      <c r="B15" s="501"/>
      <c r="C15" s="501"/>
      <c r="D15" s="123" t="s">
        <v>5</v>
      </c>
      <c r="E15" s="123" t="s">
        <v>6</v>
      </c>
      <c r="F15" s="123" t="s">
        <v>7</v>
      </c>
      <c r="G15" s="123" t="s">
        <v>8</v>
      </c>
      <c r="H15" s="123" t="s">
        <v>9</v>
      </c>
      <c r="I15" s="123" t="s">
        <v>192</v>
      </c>
      <c r="J15" s="123" t="s">
        <v>193</v>
      </c>
      <c r="K15" s="123" t="s">
        <v>5</v>
      </c>
      <c r="L15" s="123" t="s">
        <v>6</v>
      </c>
      <c r="M15" s="123" t="s">
        <v>7</v>
      </c>
      <c r="N15" s="123" t="s">
        <v>8</v>
      </c>
      <c r="O15" s="123" t="s">
        <v>9</v>
      </c>
      <c r="P15" s="123" t="s">
        <v>192</v>
      </c>
      <c r="Q15" s="123" t="s">
        <v>193</v>
      </c>
      <c r="R15" s="123" t="s">
        <v>5</v>
      </c>
      <c r="S15" s="123" t="s">
        <v>6</v>
      </c>
      <c r="T15" s="123" t="s">
        <v>7</v>
      </c>
      <c r="U15" s="123" t="s">
        <v>8</v>
      </c>
      <c r="V15" s="123" t="s">
        <v>9</v>
      </c>
    </row>
    <row r="16" spans="1:23">
      <c r="A16" s="10">
        <v>1</v>
      </c>
      <c r="B16" s="22">
        <v>1911001</v>
      </c>
      <c r="C16" s="23" t="s">
        <v>79</v>
      </c>
      <c r="D16" s="161">
        <v>75</v>
      </c>
      <c r="E16" s="161">
        <v>74</v>
      </c>
      <c r="F16" s="161">
        <v>79</v>
      </c>
      <c r="G16" s="161">
        <v>83</v>
      </c>
      <c r="H16" s="161">
        <v>84</v>
      </c>
      <c r="I16" s="161">
        <v>84</v>
      </c>
      <c r="J16" s="161">
        <v>84</v>
      </c>
      <c r="K16" s="33"/>
      <c r="L16" s="33"/>
      <c r="M16" s="33"/>
      <c r="N16" s="33"/>
      <c r="O16" s="33"/>
      <c r="P16" s="33"/>
      <c r="Q16" s="33"/>
      <c r="R16" s="32"/>
      <c r="S16" s="32"/>
      <c r="T16" s="32"/>
      <c r="U16" s="32"/>
      <c r="V16" s="32"/>
    </row>
    <row r="17" spans="1:22">
      <c r="A17" s="10">
        <v>2</v>
      </c>
      <c r="B17" s="24">
        <v>1911002</v>
      </c>
      <c r="C17" s="23" t="s">
        <v>80</v>
      </c>
      <c r="D17" s="161">
        <v>90</v>
      </c>
      <c r="E17" s="161">
        <v>91</v>
      </c>
      <c r="F17" s="161">
        <v>94</v>
      </c>
      <c r="G17" s="161">
        <v>95</v>
      </c>
      <c r="H17" s="161">
        <v>96</v>
      </c>
      <c r="I17" s="161">
        <v>96</v>
      </c>
      <c r="J17" s="161">
        <v>94</v>
      </c>
      <c r="K17" s="33"/>
      <c r="L17" s="33"/>
      <c r="M17" s="33"/>
      <c r="N17" s="33"/>
      <c r="O17" s="33"/>
      <c r="P17" s="33"/>
      <c r="Q17" s="33"/>
      <c r="R17" s="32"/>
      <c r="S17" s="32"/>
      <c r="T17" s="32"/>
      <c r="U17" s="32"/>
      <c r="V17" s="32"/>
    </row>
    <row r="18" spans="1:22">
      <c r="A18" s="10">
        <v>3</v>
      </c>
      <c r="B18" s="24">
        <v>1911003</v>
      </c>
      <c r="C18" s="23" t="s">
        <v>81</v>
      </c>
      <c r="D18" s="161">
        <v>93</v>
      </c>
      <c r="E18" s="161">
        <v>94</v>
      </c>
      <c r="F18" s="161">
        <v>95</v>
      </c>
      <c r="G18" s="161">
        <v>94</v>
      </c>
      <c r="H18" s="161">
        <v>96</v>
      </c>
      <c r="I18" s="161">
        <v>96</v>
      </c>
      <c r="J18" s="161">
        <v>94</v>
      </c>
      <c r="K18" s="33"/>
      <c r="L18" s="33"/>
      <c r="M18" s="33"/>
      <c r="N18" s="33"/>
      <c r="O18" s="33"/>
      <c r="P18" s="33"/>
      <c r="Q18" s="33"/>
      <c r="R18" s="32"/>
      <c r="S18" s="32"/>
      <c r="T18" s="32"/>
      <c r="U18" s="32"/>
      <c r="V18" s="32"/>
    </row>
    <row r="19" spans="1:22">
      <c r="A19" s="10">
        <v>4</v>
      </c>
      <c r="B19" s="24">
        <v>1911004</v>
      </c>
      <c r="C19" s="23" t="s">
        <v>39</v>
      </c>
      <c r="D19" s="161">
        <v>86</v>
      </c>
      <c r="E19" s="161">
        <v>88</v>
      </c>
      <c r="F19" s="161">
        <v>88</v>
      </c>
      <c r="G19" s="161">
        <v>90</v>
      </c>
      <c r="H19" s="161">
        <v>94</v>
      </c>
      <c r="I19" s="161">
        <v>94</v>
      </c>
      <c r="J19" s="161">
        <v>93</v>
      </c>
      <c r="K19" s="33"/>
      <c r="L19" s="33"/>
      <c r="M19" s="33"/>
      <c r="N19" s="33"/>
      <c r="O19" s="33"/>
      <c r="P19" s="33"/>
      <c r="Q19" s="33"/>
      <c r="R19" s="32"/>
      <c r="S19" s="32"/>
      <c r="T19" s="32"/>
      <c r="U19" s="32"/>
      <c r="V19" s="32"/>
    </row>
    <row r="20" spans="1:22">
      <c r="A20" s="10">
        <v>5</v>
      </c>
      <c r="B20" s="24">
        <v>1911005</v>
      </c>
      <c r="C20" s="23" t="s">
        <v>40</v>
      </c>
      <c r="D20" s="161">
        <v>91</v>
      </c>
      <c r="E20" s="161">
        <v>93</v>
      </c>
      <c r="F20" s="161">
        <v>93</v>
      </c>
      <c r="G20" s="161">
        <v>92</v>
      </c>
      <c r="H20" s="161">
        <v>92</v>
      </c>
      <c r="I20" s="161">
        <v>90</v>
      </c>
      <c r="J20" s="161">
        <v>90</v>
      </c>
      <c r="K20" s="33"/>
      <c r="L20" s="33"/>
      <c r="M20" s="33"/>
      <c r="N20" s="33"/>
      <c r="O20" s="33"/>
      <c r="P20" s="33"/>
      <c r="Q20" s="33"/>
      <c r="R20" s="32"/>
      <c r="S20" s="32"/>
      <c r="T20" s="32"/>
      <c r="U20" s="32"/>
      <c r="V20" s="32"/>
    </row>
    <row r="21" spans="1:22">
      <c r="A21" s="10">
        <v>6</v>
      </c>
      <c r="B21" s="24">
        <v>1911006</v>
      </c>
      <c r="C21" s="23" t="s">
        <v>82</v>
      </c>
      <c r="D21" s="161">
        <v>94</v>
      </c>
      <c r="E21" s="161">
        <v>94</v>
      </c>
      <c r="F21" s="161">
        <v>95</v>
      </c>
      <c r="G21" s="161">
        <v>92</v>
      </c>
      <c r="H21" s="161">
        <v>94</v>
      </c>
      <c r="I21" s="161">
        <v>94</v>
      </c>
      <c r="J21" s="161">
        <v>92</v>
      </c>
      <c r="K21" s="33"/>
      <c r="L21" s="33"/>
      <c r="M21" s="33"/>
      <c r="N21" s="33"/>
      <c r="O21" s="33"/>
      <c r="P21" s="33"/>
      <c r="Q21" s="33"/>
      <c r="R21" s="32"/>
      <c r="S21" s="32"/>
      <c r="T21" s="32"/>
      <c r="U21" s="32"/>
      <c r="V21" s="32"/>
    </row>
    <row r="22" spans="1:22">
      <c r="A22" s="10">
        <v>7</v>
      </c>
      <c r="B22" s="24">
        <v>1911007</v>
      </c>
      <c r="C22" s="23" t="s">
        <v>83</v>
      </c>
      <c r="D22" s="161">
        <v>88</v>
      </c>
      <c r="E22" s="161">
        <v>90</v>
      </c>
      <c r="F22" s="161">
        <v>91</v>
      </c>
      <c r="G22" s="161">
        <v>95</v>
      </c>
      <c r="H22" s="161">
        <v>95</v>
      </c>
      <c r="I22" s="161">
        <v>93</v>
      </c>
      <c r="J22" s="161">
        <v>93</v>
      </c>
      <c r="K22" s="33"/>
      <c r="L22" s="33"/>
      <c r="M22" s="33"/>
      <c r="N22" s="33"/>
      <c r="O22" s="33"/>
      <c r="P22" s="33"/>
      <c r="Q22" s="33"/>
      <c r="R22" s="32"/>
      <c r="S22" s="32"/>
      <c r="T22" s="32"/>
      <c r="U22" s="32"/>
      <c r="V22" s="32"/>
    </row>
    <row r="23" spans="1:22">
      <c r="A23" s="10">
        <v>8</v>
      </c>
      <c r="B23" s="24">
        <v>1911008</v>
      </c>
      <c r="C23" s="23" t="s">
        <v>84</v>
      </c>
      <c r="D23" s="161">
        <v>88</v>
      </c>
      <c r="E23" s="161">
        <v>89</v>
      </c>
      <c r="F23" s="161">
        <v>91</v>
      </c>
      <c r="G23" s="161">
        <v>88</v>
      </c>
      <c r="H23" s="161">
        <v>92</v>
      </c>
      <c r="I23" s="161">
        <v>92</v>
      </c>
      <c r="J23" s="161">
        <v>92</v>
      </c>
      <c r="K23" s="33"/>
      <c r="L23" s="33"/>
      <c r="M23" s="33"/>
      <c r="N23" s="33"/>
      <c r="O23" s="33"/>
      <c r="P23" s="33"/>
      <c r="Q23" s="33"/>
      <c r="R23" s="32"/>
      <c r="S23" s="32"/>
      <c r="T23" s="32"/>
      <c r="U23" s="32"/>
      <c r="V23" s="32"/>
    </row>
    <row r="24" spans="1:22">
      <c r="A24" s="10">
        <v>9</v>
      </c>
      <c r="B24" s="24">
        <v>1911009</v>
      </c>
      <c r="C24" s="23" t="s">
        <v>85</v>
      </c>
      <c r="D24" s="161">
        <v>80</v>
      </c>
      <c r="E24" s="161">
        <v>83</v>
      </c>
      <c r="F24" s="161">
        <v>88</v>
      </c>
      <c r="G24" s="161">
        <v>83</v>
      </c>
      <c r="H24" s="161">
        <v>87</v>
      </c>
      <c r="I24" s="161">
        <v>86</v>
      </c>
      <c r="J24" s="161">
        <v>86</v>
      </c>
      <c r="K24" s="33"/>
      <c r="L24" s="33"/>
      <c r="M24" s="33"/>
      <c r="N24" s="33"/>
      <c r="O24" s="33"/>
      <c r="P24" s="33"/>
      <c r="Q24" s="33"/>
      <c r="R24" s="32"/>
      <c r="S24" s="32"/>
      <c r="T24" s="32"/>
      <c r="U24" s="32"/>
      <c r="V24" s="32"/>
    </row>
    <row r="25" spans="1:22">
      <c r="A25" s="10">
        <v>10</v>
      </c>
      <c r="B25" s="24">
        <v>1911010</v>
      </c>
      <c r="C25" s="23" t="s">
        <v>86</v>
      </c>
      <c r="D25" s="161">
        <v>90</v>
      </c>
      <c r="E25" s="161">
        <v>91</v>
      </c>
      <c r="F25" s="161">
        <v>93</v>
      </c>
      <c r="G25" s="161">
        <v>89</v>
      </c>
      <c r="H25" s="161">
        <v>89</v>
      </c>
      <c r="I25" s="161">
        <v>90</v>
      </c>
      <c r="J25" s="161">
        <v>89</v>
      </c>
      <c r="K25" s="33"/>
      <c r="L25" s="33"/>
      <c r="M25" s="33"/>
      <c r="N25" s="33"/>
      <c r="O25" s="33"/>
      <c r="P25" s="33"/>
      <c r="Q25" s="33"/>
      <c r="R25" s="32"/>
      <c r="S25" s="32"/>
      <c r="T25" s="32"/>
      <c r="U25" s="32"/>
      <c r="V25" s="32"/>
    </row>
    <row r="26" spans="1:22">
      <c r="A26" s="10">
        <v>11</v>
      </c>
      <c r="B26" s="24">
        <v>1911011</v>
      </c>
      <c r="C26" s="23" t="s">
        <v>87</v>
      </c>
      <c r="D26" s="161">
        <v>82</v>
      </c>
      <c r="E26" s="161">
        <v>85</v>
      </c>
      <c r="F26" s="161">
        <v>88</v>
      </c>
      <c r="G26" s="161">
        <v>85</v>
      </c>
      <c r="H26" s="161">
        <v>88</v>
      </c>
      <c r="I26" s="161">
        <v>88</v>
      </c>
      <c r="J26" s="161">
        <v>86</v>
      </c>
      <c r="K26" s="33"/>
      <c r="L26" s="33"/>
      <c r="M26" s="33"/>
      <c r="N26" s="33"/>
      <c r="O26" s="33"/>
      <c r="P26" s="33"/>
      <c r="Q26" s="33"/>
      <c r="R26" s="32"/>
      <c r="S26" s="32"/>
      <c r="T26" s="32"/>
      <c r="U26" s="32"/>
      <c r="V26" s="32"/>
    </row>
    <row r="27" spans="1:22">
      <c r="A27" s="10">
        <v>12</v>
      </c>
      <c r="B27" s="24">
        <v>1911012</v>
      </c>
      <c r="C27" s="23" t="s">
        <v>88</v>
      </c>
      <c r="D27" s="161">
        <v>92</v>
      </c>
      <c r="E27" s="161">
        <v>92</v>
      </c>
      <c r="F27" s="161">
        <v>93</v>
      </c>
      <c r="G27" s="161">
        <v>94</v>
      </c>
      <c r="H27" s="161">
        <v>92</v>
      </c>
      <c r="I27" s="161">
        <v>94</v>
      </c>
      <c r="J27" s="161">
        <v>92</v>
      </c>
      <c r="K27" s="33"/>
      <c r="L27" s="33"/>
      <c r="M27" s="33"/>
      <c r="N27" s="33"/>
      <c r="O27" s="33"/>
      <c r="P27" s="33"/>
      <c r="Q27" s="33"/>
      <c r="R27" s="32"/>
      <c r="S27" s="32"/>
      <c r="T27" s="32"/>
      <c r="U27" s="32"/>
      <c r="V27" s="32"/>
    </row>
    <row r="28" spans="1:22">
      <c r="A28" s="10">
        <v>13</v>
      </c>
      <c r="B28" s="24">
        <v>1911013</v>
      </c>
      <c r="C28" s="23" t="s">
        <v>89</v>
      </c>
      <c r="D28" s="161">
        <v>94</v>
      </c>
      <c r="E28" s="161">
        <v>92</v>
      </c>
      <c r="F28" s="161">
        <v>95</v>
      </c>
      <c r="G28" s="161">
        <v>96</v>
      </c>
      <c r="H28" s="161">
        <v>97</v>
      </c>
      <c r="I28" s="161">
        <v>96</v>
      </c>
      <c r="J28" s="161">
        <v>96</v>
      </c>
      <c r="K28" s="33"/>
      <c r="L28" s="33"/>
      <c r="M28" s="33"/>
      <c r="N28" s="33"/>
      <c r="O28" s="33"/>
      <c r="P28" s="33"/>
      <c r="Q28" s="33"/>
      <c r="R28" s="32"/>
      <c r="S28" s="32"/>
      <c r="T28" s="32"/>
      <c r="U28" s="32"/>
      <c r="V28" s="32"/>
    </row>
    <row r="29" spans="1:22">
      <c r="A29" s="10">
        <v>14</v>
      </c>
      <c r="B29" s="24">
        <v>1911014</v>
      </c>
      <c r="C29" s="23" t="s">
        <v>90</v>
      </c>
      <c r="D29" s="161">
        <v>92</v>
      </c>
      <c r="E29" s="161">
        <v>89</v>
      </c>
      <c r="F29" s="161">
        <v>91</v>
      </c>
      <c r="G29" s="161">
        <v>90</v>
      </c>
      <c r="H29" s="161">
        <v>91</v>
      </c>
      <c r="I29" s="161">
        <v>92</v>
      </c>
      <c r="J29" s="161">
        <v>90</v>
      </c>
      <c r="K29" s="33"/>
      <c r="L29" s="33"/>
      <c r="M29" s="33"/>
      <c r="N29" s="33"/>
      <c r="O29" s="33"/>
      <c r="P29" s="33"/>
      <c r="Q29" s="33"/>
      <c r="R29" s="32"/>
      <c r="S29" s="32"/>
      <c r="T29" s="32"/>
      <c r="U29" s="32"/>
      <c r="V29" s="32"/>
    </row>
    <row r="30" spans="1:22">
      <c r="A30" s="10">
        <v>15</v>
      </c>
      <c r="B30" s="24">
        <v>1911015</v>
      </c>
      <c r="C30" s="23" t="s">
        <v>91</v>
      </c>
      <c r="D30" s="161">
        <v>88</v>
      </c>
      <c r="E30" s="161">
        <v>88</v>
      </c>
      <c r="F30" s="161">
        <v>91</v>
      </c>
      <c r="G30" s="161">
        <v>93</v>
      </c>
      <c r="H30" s="161">
        <v>95</v>
      </c>
      <c r="I30" s="161">
        <v>95</v>
      </c>
      <c r="J30" s="161">
        <v>93</v>
      </c>
      <c r="K30" s="33"/>
      <c r="L30" s="33"/>
      <c r="M30" s="33"/>
      <c r="N30" s="33"/>
      <c r="O30" s="33"/>
      <c r="P30" s="33"/>
      <c r="Q30" s="33"/>
      <c r="R30" s="32"/>
      <c r="S30" s="32"/>
      <c r="T30" s="32"/>
      <c r="U30" s="32"/>
      <c r="V30" s="32"/>
    </row>
    <row r="31" spans="1:22">
      <c r="A31" s="10">
        <v>16</v>
      </c>
      <c r="B31" s="24">
        <v>1911016</v>
      </c>
      <c r="C31" s="23" t="s">
        <v>41</v>
      </c>
      <c r="D31" s="161">
        <v>86</v>
      </c>
      <c r="E31" s="161">
        <v>86</v>
      </c>
      <c r="F31" s="161">
        <v>91</v>
      </c>
      <c r="G31" s="161">
        <v>87</v>
      </c>
      <c r="H31" s="161">
        <v>89</v>
      </c>
      <c r="I31" s="161">
        <v>86</v>
      </c>
      <c r="J31" s="161">
        <v>87</v>
      </c>
      <c r="K31" s="33"/>
      <c r="L31" s="33"/>
      <c r="M31" s="33"/>
      <c r="N31" s="33"/>
      <c r="O31" s="33"/>
      <c r="P31" s="33"/>
      <c r="Q31" s="33"/>
      <c r="R31" s="32"/>
      <c r="S31" s="32"/>
      <c r="T31" s="32"/>
      <c r="U31" s="32"/>
      <c r="V31" s="32"/>
    </row>
    <row r="32" spans="1:22">
      <c r="A32" s="10">
        <v>17</v>
      </c>
      <c r="B32" s="24">
        <v>1911017</v>
      </c>
      <c r="C32" s="23" t="s">
        <v>92</v>
      </c>
      <c r="D32" s="161">
        <v>81</v>
      </c>
      <c r="E32" s="161">
        <v>84</v>
      </c>
      <c r="F32" s="161">
        <v>85</v>
      </c>
      <c r="G32" s="161">
        <v>85</v>
      </c>
      <c r="H32" s="161">
        <v>86</v>
      </c>
      <c r="I32" s="161">
        <v>87</v>
      </c>
      <c r="J32" s="161">
        <v>85</v>
      </c>
      <c r="K32" s="33"/>
      <c r="L32" s="33"/>
      <c r="M32" s="33"/>
      <c r="N32" s="33"/>
      <c r="O32" s="33"/>
      <c r="P32" s="33"/>
      <c r="Q32" s="33"/>
      <c r="R32" s="32"/>
      <c r="S32" s="32"/>
      <c r="T32" s="32"/>
      <c r="U32" s="32"/>
      <c r="V32" s="32"/>
    </row>
    <row r="33" spans="1:22">
      <c r="A33" s="10">
        <v>18</v>
      </c>
      <c r="B33" s="24">
        <v>1911018</v>
      </c>
      <c r="C33" s="23" t="s">
        <v>42</v>
      </c>
      <c r="D33" s="161">
        <v>96</v>
      </c>
      <c r="E33" s="161">
        <v>94</v>
      </c>
      <c r="F33" s="161">
        <v>97</v>
      </c>
      <c r="G33" s="161">
        <v>94</v>
      </c>
      <c r="H33" s="161">
        <v>95</v>
      </c>
      <c r="I33" s="161">
        <v>95</v>
      </c>
      <c r="J33" s="161">
        <v>93</v>
      </c>
      <c r="K33" s="33"/>
      <c r="L33" s="33"/>
      <c r="M33" s="33"/>
      <c r="N33" s="33"/>
      <c r="O33" s="33"/>
      <c r="P33" s="33"/>
      <c r="Q33" s="33"/>
      <c r="R33" s="32"/>
      <c r="S33" s="32"/>
      <c r="T33" s="32"/>
      <c r="U33" s="32"/>
      <c r="V33" s="32"/>
    </row>
    <row r="34" spans="1:22">
      <c r="A34" s="10">
        <v>19</v>
      </c>
      <c r="B34" s="24">
        <v>1911019</v>
      </c>
      <c r="C34" s="23" t="s">
        <v>93</v>
      </c>
      <c r="D34" s="161">
        <v>93</v>
      </c>
      <c r="E34" s="161">
        <v>95</v>
      </c>
      <c r="F34" s="161">
        <v>96</v>
      </c>
      <c r="G34" s="161">
        <v>92</v>
      </c>
      <c r="H34" s="161">
        <v>93</v>
      </c>
      <c r="I34" s="161">
        <v>93</v>
      </c>
      <c r="J34" s="161">
        <v>92</v>
      </c>
      <c r="K34" s="33"/>
      <c r="L34" s="33"/>
      <c r="M34" s="33"/>
      <c r="N34" s="33"/>
      <c r="O34" s="33"/>
      <c r="P34" s="33"/>
      <c r="Q34" s="33"/>
      <c r="R34" s="32"/>
      <c r="S34" s="32"/>
      <c r="T34" s="32"/>
      <c r="U34" s="32"/>
      <c r="V34" s="32"/>
    </row>
    <row r="35" spans="1:22">
      <c r="A35" s="10">
        <v>20</v>
      </c>
      <c r="B35" s="24">
        <v>1911020</v>
      </c>
      <c r="C35" s="23" t="s">
        <v>94</v>
      </c>
      <c r="D35" s="161">
        <v>89</v>
      </c>
      <c r="E35" s="161">
        <v>90</v>
      </c>
      <c r="F35" s="161">
        <v>92</v>
      </c>
      <c r="G35" s="161">
        <v>90</v>
      </c>
      <c r="H35" s="161">
        <v>90</v>
      </c>
      <c r="I35" s="161">
        <v>90</v>
      </c>
      <c r="J35" s="161">
        <v>90</v>
      </c>
      <c r="K35" s="33"/>
      <c r="L35" s="33"/>
      <c r="M35" s="33"/>
      <c r="N35" s="33"/>
      <c r="O35" s="33"/>
      <c r="P35" s="33"/>
      <c r="Q35" s="33"/>
      <c r="R35" s="32"/>
      <c r="S35" s="32"/>
      <c r="T35" s="32"/>
      <c r="U35" s="32"/>
      <c r="V35" s="32"/>
    </row>
    <row r="36" spans="1:22">
      <c r="A36" s="10">
        <v>21</v>
      </c>
      <c r="B36" s="24">
        <v>1911021</v>
      </c>
      <c r="C36" s="23" t="s">
        <v>43</v>
      </c>
      <c r="D36" s="161">
        <v>93</v>
      </c>
      <c r="E36" s="161">
        <v>94</v>
      </c>
      <c r="F36" s="161">
        <v>95</v>
      </c>
      <c r="G36" s="161">
        <v>93</v>
      </c>
      <c r="H36" s="161">
        <v>94</v>
      </c>
      <c r="I36" s="161">
        <v>94</v>
      </c>
      <c r="J36" s="161">
        <v>92</v>
      </c>
      <c r="K36" s="33"/>
      <c r="L36" s="33"/>
      <c r="M36" s="33"/>
      <c r="N36" s="33"/>
      <c r="O36" s="33"/>
      <c r="P36" s="33"/>
      <c r="Q36" s="33"/>
      <c r="R36" s="32"/>
      <c r="S36" s="32"/>
      <c r="T36" s="32"/>
      <c r="U36" s="32"/>
      <c r="V36" s="32"/>
    </row>
    <row r="37" spans="1:22">
      <c r="A37" s="10">
        <v>22</v>
      </c>
      <c r="B37" s="24">
        <v>1911022</v>
      </c>
      <c r="C37" s="23" t="s">
        <v>95</v>
      </c>
      <c r="D37" s="161">
        <v>93</v>
      </c>
      <c r="E37" s="161">
        <v>93</v>
      </c>
      <c r="F37" s="161">
        <v>95</v>
      </c>
      <c r="G37" s="161">
        <v>95</v>
      </c>
      <c r="H37" s="161">
        <v>96</v>
      </c>
      <c r="I37" s="161">
        <v>96</v>
      </c>
      <c r="J37" s="161">
        <v>93</v>
      </c>
      <c r="K37" s="33"/>
      <c r="L37" s="33"/>
      <c r="M37" s="33"/>
      <c r="N37" s="33"/>
      <c r="O37" s="33"/>
      <c r="P37" s="33"/>
      <c r="Q37" s="33"/>
      <c r="R37" s="32"/>
      <c r="S37" s="32"/>
      <c r="T37" s="32"/>
      <c r="U37" s="32"/>
      <c r="V37" s="32"/>
    </row>
    <row r="38" spans="1:22">
      <c r="A38" s="10">
        <v>23</v>
      </c>
      <c r="B38" s="24">
        <v>1911023</v>
      </c>
      <c r="C38" s="23" t="s">
        <v>44</v>
      </c>
      <c r="D38" s="161">
        <v>90</v>
      </c>
      <c r="E38" s="161">
        <v>92</v>
      </c>
      <c r="F38" s="161">
        <v>93</v>
      </c>
      <c r="G38" s="161">
        <v>88</v>
      </c>
      <c r="H38" s="161">
        <v>92</v>
      </c>
      <c r="I38" s="161">
        <v>92</v>
      </c>
      <c r="J38" s="161">
        <v>90</v>
      </c>
      <c r="K38" s="33"/>
      <c r="L38" s="33"/>
      <c r="M38" s="33"/>
      <c r="N38" s="33"/>
      <c r="O38" s="33"/>
      <c r="P38" s="33"/>
      <c r="Q38" s="33"/>
      <c r="R38" s="32"/>
      <c r="S38" s="32"/>
      <c r="T38" s="32"/>
      <c r="U38" s="32"/>
      <c r="V38" s="32"/>
    </row>
    <row r="39" spans="1:22">
      <c r="A39" s="10">
        <v>24</v>
      </c>
      <c r="B39" s="24">
        <v>1911024</v>
      </c>
      <c r="C39" s="23" t="s">
        <v>45</v>
      </c>
      <c r="D39" s="161">
        <v>84</v>
      </c>
      <c r="E39" s="161">
        <v>86</v>
      </c>
      <c r="F39" s="161">
        <v>86</v>
      </c>
      <c r="G39" s="161">
        <v>85</v>
      </c>
      <c r="H39" s="161">
        <v>87</v>
      </c>
      <c r="I39" s="161">
        <v>89</v>
      </c>
      <c r="J39" s="161">
        <v>87</v>
      </c>
      <c r="K39" s="33"/>
      <c r="L39" s="33"/>
      <c r="M39" s="33"/>
      <c r="N39" s="33"/>
      <c r="O39" s="33"/>
      <c r="P39" s="33"/>
      <c r="Q39" s="33"/>
      <c r="R39" s="32"/>
      <c r="S39" s="32"/>
      <c r="T39" s="32"/>
      <c r="U39" s="32"/>
      <c r="V39" s="32"/>
    </row>
    <row r="40" spans="1:22">
      <c r="A40" s="10">
        <v>25</v>
      </c>
      <c r="B40" s="24">
        <v>1911025</v>
      </c>
      <c r="C40" s="23" t="s">
        <v>96</v>
      </c>
      <c r="D40" s="161">
        <v>84</v>
      </c>
      <c r="E40" s="161">
        <v>86</v>
      </c>
      <c r="F40" s="161">
        <v>88</v>
      </c>
      <c r="G40" s="161">
        <v>85</v>
      </c>
      <c r="H40" s="161">
        <v>85</v>
      </c>
      <c r="I40" s="161">
        <v>84</v>
      </c>
      <c r="J40" s="161">
        <v>85</v>
      </c>
      <c r="K40" s="33"/>
      <c r="L40" s="33"/>
      <c r="M40" s="33"/>
      <c r="N40" s="33"/>
      <c r="O40" s="33"/>
      <c r="P40" s="33"/>
      <c r="Q40" s="33"/>
      <c r="R40" s="32"/>
      <c r="S40" s="32"/>
      <c r="T40" s="32"/>
      <c r="U40" s="32"/>
      <c r="V40" s="32"/>
    </row>
    <row r="41" spans="1:22">
      <c r="A41" s="10">
        <v>26</v>
      </c>
      <c r="B41" s="24">
        <v>1911026</v>
      </c>
      <c r="C41" s="23" t="s">
        <v>97</v>
      </c>
      <c r="D41" s="161">
        <v>87</v>
      </c>
      <c r="E41" s="161">
        <v>89</v>
      </c>
      <c r="F41" s="161">
        <v>90</v>
      </c>
      <c r="G41" s="161">
        <v>92</v>
      </c>
      <c r="H41" s="161">
        <v>89</v>
      </c>
      <c r="I41" s="161">
        <v>90</v>
      </c>
      <c r="J41" s="161">
        <v>90</v>
      </c>
      <c r="K41" s="33"/>
      <c r="L41" s="33"/>
      <c r="M41" s="33"/>
      <c r="N41" s="33"/>
      <c r="O41" s="33"/>
      <c r="P41" s="33"/>
      <c r="Q41" s="33"/>
      <c r="R41" s="32"/>
      <c r="S41" s="32"/>
      <c r="T41" s="32"/>
      <c r="U41" s="32"/>
      <c r="V41" s="32"/>
    </row>
    <row r="42" spans="1:22">
      <c r="A42" s="10">
        <v>27</v>
      </c>
      <c r="B42" s="24">
        <v>1911027</v>
      </c>
      <c r="C42" s="23" t="s">
        <v>98</v>
      </c>
      <c r="D42" s="161">
        <v>86</v>
      </c>
      <c r="E42" s="161">
        <v>88</v>
      </c>
      <c r="F42" s="161">
        <v>91</v>
      </c>
      <c r="G42" s="161">
        <v>89</v>
      </c>
      <c r="H42" s="161">
        <v>91</v>
      </c>
      <c r="I42" s="161">
        <v>88</v>
      </c>
      <c r="J42" s="161">
        <v>87</v>
      </c>
      <c r="K42" s="33"/>
      <c r="L42" s="33"/>
      <c r="M42" s="33"/>
      <c r="N42" s="33"/>
      <c r="O42" s="33"/>
      <c r="P42" s="33"/>
      <c r="Q42" s="33"/>
      <c r="R42" s="32"/>
      <c r="S42" s="32"/>
      <c r="T42" s="32"/>
      <c r="U42" s="32"/>
      <c r="V42" s="32"/>
    </row>
    <row r="43" spans="1:22">
      <c r="A43" s="10">
        <v>28</v>
      </c>
      <c r="B43" s="24">
        <v>1911028</v>
      </c>
      <c r="C43" s="23" t="s">
        <v>46</v>
      </c>
      <c r="D43" s="161">
        <v>89</v>
      </c>
      <c r="E43" s="161">
        <v>89</v>
      </c>
      <c r="F43" s="161">
        <v>90</v>
      </c>
      <c r="G43" s="161">
        <v>94</v>
      </c>
      <c r="H43" s="161">
        <v>94</v>
      </c>
      <c r="I43" s="161">
        <v>92</v>
      </c>
      <c r="J43" s="161">
        <v>90</v>
      </c>
      <c r="K43" s="33"/>
      <c r="L43" s="33"/>
      <c r="M43" s="33"/>
      <c r="N43" s="33"/>
      <c r="O43" s="33"/>
      <c r="P43" s="33"/>
      <c r="Q43" s="33"/>
      <c r="R43" s="32"/>
      <c r="S43" s="32"/>
      <c r="T43" s="32"/>
      <c r="U43" s="32"/>
      <c r="V43" s="32"/>
    </row>
    <row r="44" spans="1:22">
      <c r="A44" s="10">
        <v>29</v>
      </c>
      <c r="B44" s="24">
        <v>1911029</v>
      </c>
      <c r="C44" s="23" t="s">
        <v>99</v>
      </c>
      <c r="D44" s="161">
        <v>87</v>
      </c>
      <c r="E44" s="161">
        <v>89</v>
      </c>
      <c r="F44" s="161">
        <v>89</v>
      </c>
      <c r="G44" s="161">
        <v>94</v>
      </c>
      <c r="H44" s="161">
        <v>94</v>
      </c>
      <c r="I44" s="161">
        <v>92</v>
      </c>
      <c r="J44" s="161">
        <v>92</v>
      </c>
      <c r="K44" s="33"/>
      <c r="L44" s="33"/>
      <c r="M44" s="33"/>
      <c r="N44" s="33"/>
      <c r="O44" s="33"/>
      <c r="P44" s="33"/>
      <c r="Q44" s="33"/>
      <c r="R44" s="32"/>
      <c r="S44" s="32"/>
      <c r="T44" s="32"/>
      <c r="U44" s="32"/>
      <c r="V44" s="32"/>
    </row>
    <row r="45" spans="1:22">
      <c r="A45" s="10">
        <v>30</v>
      </c>
      <c r="B45" s="24">
        <v>1911030</v>
      </c>
      <c r="C45" s="23" t="s">
        <v>100</v>
      </c>
      <c r="D45" s="161">
        <v>84</v>
      </c>
      <c r="E45" s="161">
        <v>86</v>
      </c>
      <c r="F45" s="161">
        <v>89</v>
      </c>
      <c r="G45" s="161">
        <v>83</v>
      </c>
      <c r="H45" s="161">
        <v>82</v>
      </c>
      <c r="I45" s="161">
        <v>82</v>
      </c>
      <c r="J45" s="161">
        <v>84</v>
      </c>
      <c r="K45" s="33"/>
      <c r="L45" s="33"/>
      <c r="M45" s="33"/>
      <c r="N45" s="33"/>
      <c r="O45" s="33"/>
      <c r="P45" s="33"/>
      <c r="Q45" s="33"/>
      <c r="R45" s="32"/>
      <c r="S45" s="32"/>
      <c r="T45" s="32"/>
      <c r="U45" s="32"/>
      <c r="V45" s="32"/>
    </row>
    <row r="46" spans="1:22">
      <c r="A46" s="10">
        <v>31</v>
      </c>
      <c r="B46" s="24">
        <v>1911031</v>
      </c>
      <c r="C46" s="23" t="s">
        <v>101</v>
      </c>
      <c r="D46" s="161">
        <v>88</v>
      </c>
      <c r="E46" s="161">
        <v>89</v>
      </c>
      <c r="F46" s="161">
        <v>90</v>
      </c>
      <c r="G46" s="161">
        <v>94</v>
      </c>
      <c r="H46" s="161">
        <v>94</v>
      </c>
      <c r="I46" s="161">
        <v>94</v>
      </c>
      <c r="J46" s="161">
        <v>93</v>
      </c>
      <c r="K46" s="33"/>
      <c r="L46" s="33"/>
      <c r="M46" s="33"/>
      <c r="N46" s="33"/>
      <c r="O46" s="33"/>
      <c r="P46" s="33"/>
      <c r="Q46" s="33"/>
      <c r="R46" s="32"/>
      <c r="S46" s="32"/>
      <c r="T46" s="32"/>
      <c r="U46" s="32"/>
      <c r="V46" s="32"/>
    </row>
    <row r="47" spans="1:22">
      <c r="A47" s="10">
        <v>32</v>
      </c>
      <c r="B47" s="24">
        <v>1911032</v>
      </c>
      <c r="C47" s="23" t="s">
        <v>102</v>
      </c>
      <c r="D47" s="161">
        <v>91</v>
      </c>
      <c r="E47" s="161">
        <v>91</v>
      </c>
      <c r="F47" s="161">
        <v>92</v>
      </c>
      <c r="G47" s="161">
        <v>93</v>
      </c>
      <c r="H47" s="161">
        <v>92</v>
      </c>
      <c r="I47" s="161">
        <v>93</v>
      </c>
      <c r="J47" s="161">
        <v>93</v>
      </c>
      <c r="K47" s="33"/>
      <c r="L47" s="33"/>
      <c r="M47" s="33"/>
      <c r="N47" s="33"/>
      <c r="O47" s="33"/>
      <c r="P47" s="33"/>
      <c r="Q47" s="33"/>
      <c r="R47" s="32"/>
      <c r="S47" s="32"/>
      <c r="T47" s="32"/>
      <c r="U47" s="32"/>
      <c r="V47" s="32"/>
    </row>
    <row r="48" spans="1:22">
      <c r="A48" s="10">
        <v>33</v>
      </c>
      <c r="B48" s="24">
        <v>1911033</v>
      </c>
      <c r="C48" s="23" t="s">
        <v>61</v>
      </c>
      <c r="D48" s="161">
        <v>84</v>
      </c>
      <c r="E48" s="161">
        <v>86</v>
      </c>
      <c r="F48" s="161">
        <v>88</v>
      </c>
      <c r="G48" s="161">
        <v>86</v>
      </c>
      <c r="H48" s="161">
        <v>89</v>
      </c>
      <c r="I48" s="161">
        <v>88</v>
      </c>
      <c r="J48" s="161">
        <v>87</v>
      </c>
      <c r="K48" s="33"/>
      <c r="L48" s="33"/>
      <c r="M48" s="33"/>
      <c r="N48" s="33"/>
      <c r="O48" s="33"/>
      <c r="P48" s="33"/>
      <c r="Q48" s="33"/>
      <c r="R48" s="32"/>
      <c r="S48" s="32"/>
      <c r="T48" s="32"/>
      <c r="U48" s="32"/>
      <c r="V48" s="32"/>
    </row>
    <row r="49" spans="1:22">
      <c r="A49" s="10">
        <v>34</v>
      </c>
      <c r="B49" s="24">
        <v>1911034</v>
      </c>
      <c r="C49" s="23" t="s">
        <v>103</v>
      </c>
      <c r="D49" s="161">
        <v>92</v>
      </c>
      <c r="E49" s="161">
        <v>92</v>
      </c>
      <c r="F49" s="161">
        <v>93</v>
      </c>
      <c r="G49" s="161">
        <v>96</v>
      </c>
      <c r="H49" s="161">
        <v>96</v>
      </c>
      <c r="I49" s="161">
        <v>96</v>
      </c>
      <c r="J49" s="161">
        <v>96</v>
      </c>
      <c r="K49" s="33"/>
      <c r="L49" s="33"/>
      <c r="M49" s="33"/>
      <c r="N49" s="33"/>
      <c r="O49" s="33"/>
      <c r="P49" s="33"/>
      <c r="Q49" s="33"/>
      <c r="R49" s="32"/>
      <c r="S49" s="32"/>
      <c r="T49" s="32"/>
      <c r="U49" s="32"/>
      <c r="V49" s="32"/>
    </row>
    <row r="50" spans="1:22">
      <c r="A50" s="10">
        <v>35</v>
      </c>
      <c r="B50" s="24">
        <v>1911035</v>
      </c>
      <c r="C50" s="23" t="s">
        <v>47</v>
      </c>
      <c r="D50" s="161">
        <v>89</v>
      </c>
      <c r="E50" s="161">
        <v>91</v>
      </c>
      <c r="F50" s="161">
        <v>93</v>
      </c>
      <c r="G50" s="161">
        <v>86</v>
      </c>
      <c r="H50" s="161">
        <v>87</v>
      </c>
      <c r="I50" s="161">
        <v>85</v>
      </c>
      <c r="J50" s="161">
        <v>87</v>
      </c>
      <c r="K50" s="33"/>
      <c r="L50" s="33"/>
      <c r="M50" s="33"/>
      <c r="N50" s="33"/>
      <c r="O50" s="33"/>
      <c r="P50" s="33"/>
      <c r="Q50" s="33"/>
      <c r="R50" s="32"/>
      <c r="S50" s="32"/>
      <c r="T50" s="32"/>
      <c r="U50" s="32"/>
      <c r="V50" s="32"/>
    </row>
    <row r="51" spans="1:22">
      <c r="A51" s="10">
        <v>36</v>
      </c>
      <c r="B51" s="24">
        <v>1911036</v>
      </c>
      <c r="C51" s="23" t="s">
        <v>62</v>
      </c>
      <c r="D51" s="161">
        <v>84</v>
      </c>
      <c r="E51" s="161">
        <v>87</v>
      </c>
      <c r="F51" s="161">
        <v>89</v>
      </c>
      <c r="G51" s="161">
        <v>88</v>
      </c>
      <c r="H51" s="161">
        <v>90</v>
      </c>
      <c r="I51" s="161">
        <v>88</v>
      </c>
      <c r="J51" s="161">
        <v>87</v>
      </c>
      <c r="K51" s="33"/>
      <c r="L51" s="33"/>
      <c r="M51" s="33"/>
      <c r="N51" s="33"/>
      <c r="O51" s="33"/>
      <c r="P51" s="33"/>
      <c r="Q51" s="33"/>
      <c r="R51" s="32"/>
      <c r="S51" s="32"/>
      <c r="T51" s="32"/>
      <c r="U51" s="32"/>
      <c r="V51" s="32"/>
    </row>
    <row r="52" spans="1:22">
      <c r="A52" s="10">
        <v>37</v>
      </c>
      <c r="B52" s="24">
        <v>1911037</v>
      </c>
      <c r="C52" s="23" t="s">
        <v>104</v>
      </c>
      <c r="D52" s="161">
        <v>91</v>
      </c>
      <c r="E52" s="161">
        <v>92</v>
      </c>
      <c r="F52" s="161">
        <v>93</v>
      </c>
      <c r="G52" s="161">
        <v>94</v>
      </c>
      <c r="H52" s="161">
        <v>95</v>
      </c>
      <c r="I52" s="161">
        <v>95</v>
      </c>
      <c r="J52" s="161">
        <v>93</v>
      </c>
      <c r="K52" s="33"/>
      <c r="L52" s="33"/>
      <c r="M52" s="33"/>
      <c r="N52" s="33"/>
      <c r="O52" s="33"/>
      <c r="P52" s="33"/>
      <c r="Q52" s="33"/>
      <c r="R52" s="32"/>
      <c r="S52" s="32"/>
      <c r="T52" s="32"/>
      <c r="U52" s="32"/>
      <c r="V52" s="32"/>
    </row>
    <row r="53" spans="1:22">
      <c r="A53" s="10">
        <v>38</v>
      </c>
      <c r="B53" s="24">
        <v>1911038</v>
      </c>
      <c r="C53" s="23" t="s">
        <v>48</v>
      </c>
      <c r="D53" s="161">
        <v>86</v>
      </c>
      <c r="E53" s="161">
        <v>87</v>
      </c>
      <c r="F53" s="161">
        <v>89</v>
      </c>
      <c r="G53" s="161">
        <v>88</v>
      </c>
      <c r="H53" s="161">
        <v>89</v>
      </c>
      <c r="I53" s="161">
        <v>86</v>
      </c>
      <c r="J53" s="161">
        <v>87</v>
      </c>
      <c r="K53" s="33"/>
      <c r="L53" s="33"/>
      <c r="M53" s="33"/>
      <c r="N53" s="33"/>
      <c r="O53" s="33"/>
      <c r="P53" s="33"/>
      <c r="Q53" s="33"/>
      <c r="R53" s="32"/>
      <c r="S53" s="32"/>
      <c r="T53" s="32"/>
      <c r="U53" s="32"/>
      <c r="V53" s="32"/>
    </row>
    <row r="54" spans="1:22">
      <c r="A54" s="10">
        <v>39</v>
      </c>
      <c r="B54" s="24">
        <v>1911039</v>
      </c>
      <c r="C54" s="23" t="s">
        <v>105</v>
      </c>
      <c r="D54" s="161">
        <v>82</v>
      </c>
      <c r="E54" s="161">
        <v>85</v>
      </c>
      <c r="F54" s="161">
        <v>85</v>
      </c>
      <c r="G54" s="161">
        <v>89</v>
      </c>
      <c r="H54" s="161">
        <v>90</v>
      </c>
      <c r="I54" s="161">
        <v>91</v>
      </c>
      <c r="J54" s="161">
        <v>90</v>
      </c>
      <c r="K54" s="33"/>
      <c r="L54" s="33"/>
      <c r="M54" s="33"/>
      <c r="N54" s="33"/>
      <c r="O54" s="33"/>
      <c r="P54" s="33"/>
      <c r="Q54" s="33"/>
      <c r="R54" s="32"/>
      <c r="S54" s="32"/>
      <c r="T54" s="32"/>
      <c r="U54" s="32"/>
      <c r="V54" s="32"/>
    </row>
    <row r="55" spans="1:22">
      <c r="A55" s="10">
        <v>40</v>
      </c>
      <c r="B55" s="24">
        <v>1911040</v>
      </c>
      <c r="C55" s="23" t="s">
        <v>106</v>
      </c>
      <c r="D55" s="161">
        <v>84</v>
      </c>
      <c r="E55" s="161">
        <v>83</v>
      </c>
      <c r="F55" s="161">
        <v>87</v>
      </c>
      <c r="G55" s="161">
        <v>87</v>
      </c>
      <c r="H55" s="161">
        <v>89</v>
      </c>
      <c r="I55" s="161">
        <v>89</v>
      </c>
      <c r="J55" s="161">
        <v>92</v>
      </c>
      <c r="K55" s="33"/>
      <c r="L55" s="33"/>
      <c r="M55" s="33"/>
      <c r="N55" s="33"/>
      <c r="O55" s="33"/>
      <c r="P55" s="33"/>
      <c r="Q55" s="33"/>
      <c r="R55" s="32"/>
      <c r="S55" s="32"/>
      <c r="T55" s="32"/>
      <c r="U55" s="32"/>
      <c r="V55" s="32"/>
    </row>
    <row r="56" spans="1:22">
      <c r="A56" s="10">
        <v>41</v>
      </c>
      <c r="B56" s="24">
        <v>1911041</v>
      </c>
      <c r="C56" s="23" t="s">
        <v>63</v>
      </c>
      <c r="D56" s="161">
        <v>86</v>
      </c>
      <c r="E56" s="161">
        <v>87</v>
      </c>
      <c r="F56" s="161">
        <v>89</v>
      </c>
      <c r="G56" s="161">
        <v>93</v>
      </c>
      <c r="H56" s="161">
        <v>94</v>
      </c>
      <c r="I56" s="161">
        <v>94</v>
      </c>
      <c r="J56" s="161">
        <v>91</v>
      </c>
      <c r="K56" s="33"/>
      <c r="L56" s="33"/>
      <c r="M56" s="33"/>
      <c r="N56" s="33"/>
      <c r="O56" s="33"/>
      <c r="P56" s="33"/>
      <c r="Q56" s="33"/>
      <c r="R56" s="32"/>
      <c r="S56" s="32"/>
      <c r="T56" s="32"/>
      <c r="U56" s="32"/>
      <c r="V56" s="32"/>
    </row>
    <row r="57" spans="1:22">
      <c r="A57" s="10">
        <v>42</v>
      </c>
      <c r="B57" s="24">
        <v>1911042</v>
      </c>
      <c r="C57" s="23" t="s">
        <v>107</v>
      </c>
      <c r="D57" s="161">
        <v>88</v>
      </c>
      <c r="E57" s="161">
        <v>88</v>
      </c>
      <c r="F57" s="161">
        <v>90</v>
      </c>
      <c r="G57" s="161">
        <v>92</v>
      </c>
      <c r="H57" s="161">
        <v>92</v>
      </c>
      <c r="I57" s="161">
        <v>93</v>
      </c>
      <c r="J57" s="161">
        <v>91</v>
      </c>
      <c r="K57" s="33"/>
      <c r="L57" s="33"/>
      <c r="M57" s="33"/>
      <c r="N57" s="33"/>
      <c r="O57" s="33"/>
      <c r="P57" s="33"/>
      <c r="Q57" s="33"/>
      <c r="R57" s="32"/>
      <c r="S57" s="32"/>
      <c r="T57" s="32"/>
      <c r="U57" s="32"/>
      <c r="V57" s="32"/>
    </row>
    <row r="58" spans="1:22">
      <c r="A58" s="10">
        <v>43</v>
      </c>
      <c r="B58" s="24">
        <v>1911043</v>
      </c>
      <c r="C58" s="23" t="s">
        <v>108</v>
      </c>
      <c r="D58" s="161">
        <v>89</v>
      </c>
      <c r="E58" s="161">
        <v>90</v>
      </c>
      <c r="F58" s="161">
        <v>91</v>
      </c>
      <c r="G58" s="161">
        <v>93</v>
      </c>
      <c r="H58" s="161">
        <v>93</v>
      </c>
      <c r="I58" s="161">
        <v>90</v>
      </c>
      <c r="J58" s="161">
        <v>93</v>
      </c>
      <c r="K58" s="33"/>
      <c r="L58" s="33"/>
      <c r="M58" s="33"/>
      <c r="N58" s="33"/>
      <c r="O58" s="33"/>
      <c r="P58" s="33"/>
      <c r="Q58" s="33"/>
      <c r="R58" s="32"/>
      <c r="S58" s="32"/>
      <c r="T58" s="32"/>
      <c r="U58" s="32"/>
      <c r="V58" s="32"/>
    </row>
    <row r="59" spans="1:22">
      <c r="A59" s="10">
        <v>44</v>
      </c>
      <c r="B59" s="24">
        <v>1911044</v>
      </c>
      <c r="C59" s="23" t="s">
        <v>49</v>
      </c>
      <c r="D59" s="161">
        <v>88</v>
      </c>
      <c r="E59" s="161">
        <v>90</v>
      </c>
      <c r="F59" s="161">
        <v>92</v>
      </c>
      <c r="G59" s="161">
        <v>89</v>
      </c>
      <c r="H59" s="161">
        <v>91</v>
      </c>
      <c r="I59" s="161">
        <v>88</v>
      </c>
      <c r="J59" s="161">
        <v>90</v>
      </c>
      <c r="K59" s="33"/>
      <c r="L59" s="33"/>
      <c r="M59" s="33"/>
      <c r="N59" s="33"/>
      <c r="O59" s="33"/>
      <c r="P59" s="33"/>
      <c r="Q59" s="33"/>
      <c r="R59" s="32"/>
      <c r="S59" s="32"/>
      <c r="T59" s="32"/>
      <c r="U59" s="32"/>
      <c r="V59" s="32"/>
    </row>
    <row r="60" spans="1:22">
      <c r="A60" s="10">
        <v>45</v>
      </c>
      <c r="B60" s="24">
        <v>1911045</v>
      </c>
      <c r="C60" s="23" t="s">
        <v>109</v>
      </c>
      <c r="D60" s="161">
        <v>83</v>
      </c>
      <c r="E60" s="161">
        <v>86</v>
      </c>
      <c r="F60" s="161">
        <v>89</v>
      </c>
      <c r="G60" s="161">
        <v>88</v>
      </c>
      <c r="H60" s="161">
        <v>90</v>
      </c>
      <c r="I60" s="161">
        <v>87</v>
      </c>
      <c r="J60" s="161">
        <v>88</v>
      </c>
      <c r="K60" s="33"/>
      <c r="L60" s="33"/>
      <c r="M60" s="33"/>
      <c r="N60" s="33"/>
      <c r="O60" s="33"/>
      <c r="P60" s="33"/>
      <c r="Q60" s="33"/>
      <c r="R60" s="32"/>
      <c r="S60" s="32"/>
      <c r="T60" s="32"/>
      <c r="U60" s="32"/>
      <c r="V60" s="32"/>
    </row>
    <row r="61" spans="1:22">
      <c r="A61" s="10">
        <v>46</v>
      </c>
      <c r="B61" s="24">
        <v>1911046</v>
      </c>
      <c r="C61" s="23" t="s">
        <v>110</v>
      </c>
      <c r="D61" s="161">
        <v>92</v>
      </c>
      <c r="E61" s="161">
        <v>93</v>
      </c>
      <c r="F61" s="161">
        <v>94</v>
      </c>
      <c r="G61" s="161">
        <v>96</v>
      </c>
      <c r="H61" s="161">
        <v>96</v>
      </c>
      <c r="I61" s="161">
        <v>96</v>
      </c>
      <c r="J61" s="161">
        <v>95</v>
      </c>
      <c r="K61" s="33"/>
      <c r="L61" s="33"/>
      <c r="M61" s="33"/>
      <c r="N61" s="33"/>
      <c r="O61" s="33"/>
      <c r="P61" s="33"/>
      <c r="Q61" s="33"/>
      <c r="R61" s="32"/>
      <c r="S61" s="32"/>
      <c r="T61" s="32"/>
      <c r="U61" s="32"/>
      <c r="V61" s="32"/>
    </row>
    <row r="62" spans="1:22">
      <c r="A62" s="10">
        <v>47</v>
      </c>
      <c r="B62" s="24">
        <v>1911047</v>
      </c>
      <c r="C62" s="23" t="s">
        <v>111</v>
      </c>
      <c r="D62" s="161">
        <v>92</v>
      </c>
      <c r="E62" s="161">
        <v>92</v>
      </c>
      <c r="F62" s="161">
        <v>93</v>
      </c>
      <c r="G62" s="161">
        <v>93</v>
      </c>
      <c r="H62" s="161">
        <v>95</v>
      </c>
      <c r="I62" s="161">
        <v>95</v>
      </c>
      <c r="J62" s="161">
        <v>93</v>
      </c>
      <c r="K62" s="33"/>
      <c r="L62" s="33"/>
      <c r="M62" s="33"/>
      <c r="N62" s="33"/>
      <c r="O62" s="33"/>
      <c r="P62" s="33"/>
      <c r="Q62" s="33"/>
      <c r="R62" s="32"/>
      <c r="S62" s="32"/>
      <c r="T62" s="32"/>
      <c r="U62" s="32"/>
      <c r="V62" s="32"/>
    </row>
    <row r="63" spans="1:22">
      <c r="A63" s="10">
        <v>48</v>
      </c>
      <c r="B63" s="24">
        <v>1911048</v>
      </c>
      <c r="C63" s="23" t="s">
        <v>64</v>
      </c>
      <c r="D63" s="161">
        <v>85</v>
      </c>
      <c r="E63" s="161">
        <v>87</v>
      </c>
      <c r="F63" s="161">
        <v>89</v>
      </c>
      <c r="G63" s="161">
        <v>87</v>
      </c>
      <c r="H63" s="161">
        <v>89</v>
      </c>
      <c r="I63" s="161">
        <v>89</v>
      </c>
      <c r="J63" s="161">
        <v>87</v>
      </c>
      <c r="K63" s="33"/>
      <c r="L63" s="33"/>
      <c r="M63" s="33"/>
      <c r="N63" s="33"/>
      <c r="O63" s="33"/>
      <c r="P63" s="33"/>
      <c r="Q63" s="33"/>
      <c r="R63" s="32"/>
      <c r="S63" s="32"/>
      <c r="T63" s="32"/>
      <c r="U63" s="32"/>
      <c r="V63" s="32"/>
    </row>
    <row r="64" spans="1:22">
      <c r="A64" s="10">
        <v>49</v>
      </c>
      <c r="B64" s="24">
        <v>1911049</v>
      </c>
      <c r="C64" s="23" t="s">
        <v>112</v>
      </c>
      <c r="D64" s="161">
        <v>87</v>
      </c>
      <c r="E64" s="161">
        <v>89</v>
      </c>
      <c r="F64" s="161">
        <v>90</v>
      </c>
      <c r="G64" s="161">
        <v>92</v>
      </c>
      <c r="H64" s="161">
        <v>93</v>
      </c>
      <c r="I64" s="161">
        <v>93</v>
      </c>
      <c r="J64" s="161">
        <v>91</v>
      </c>
      <c r="K64" s="33"/>
      <c r="L64" s="33"/>
      <c r="M64" s="33"/>
      <c r="N64" s="33"/>
      <c r="O64" s="33"/>
      <c r="P64" s="33"/>
      <c r="Q64" s="33"/>
      <c r="R64" s="32"/>
      <c r="S64" s="32"/>
      <c r="T64" s="32"/>
      <c r="U64" s="32"/>
      <c r="V64" s="32"/>
    </row>
    <row r="65" spans="1:22">
      <c r="A65" s="10">
        <v>50</v>
      </c>
      <c r="B65" s="24">
        <v>1911050</v>
      </c>
      <c r="C65" s="23" t="s">
        <v>113</v>
      </c>
      <c r="D65" s="161">
        <v>86</v>
      </c>
      <c r="E65" s="161">
        <v>87</v>
      </c>
      <c r="F65" s="161">
        <v>89</v>
      </c>
      <c r="G65" s="161">
        <v>89</v>
      </c>
      <c r="H65" s="161">
        <v>93</v>
      </c>
      <c r="I65" s="161">
        <v>93</v>
      </c>
      <c r="J65" s="161">
        <v>91</v>
      </c>
      <c r="K65" s="33"/>
      <c r="L65" s="33"/>
      <c r="M65" s="33"/>
      <c r="N65" s="33"/>
      <c r="O65" s="33"/>
      <c r="P65" s="33"/>
      <c r="Q65" s="33"/>
      <c r="R65" s="32"/>
      <c r="S65" s="32"/>
      <c r="T65" s="32"/>
      <c r="U65" s="32"/>
      <c r="V65" s="32"/>
    </row>
    <row r="66" spans="1:22">
      <c r="A66" s="10">
        <v>51</v>
      </c>
      <c r="B66" s="24">
        <v>1911051</v>
      </c>
      <c r="C66" s="23" t="s">
        <v>114</v>
      </c>
      <c r="D66" s="161">
        <v>85</v>
      </c>
      <c r="E66" s="161">
        <v>87</v>
      </c>
      <c r="F66" s="161">
        <v>88</v>
      </c>
      <c r="G66" s="161">
        <v>92</v>
      </c>
      <c r="H66" s="161">
        <v>91</v>
      </c>
      <c r="I66" s="161">
        <v>92</v>
      </c>
      <c r="J66" s="161">
        <v>90</v>
      </c>
      <c r="K66" s="33"/>
      <c r="L66" s="33"/>
      <c r="M66" s="33"/>
      <c r="N66" s="33"/>
      <c r="O66" s="33"/>
      <c r="P66" s="33"/>
      <c r="Q66" s="33"/>
      <c r="R66" s="32"/>
      <c r="S66" s="32"/>
      <c r="T66" s="32"/>
      <c r="U66" s="32"/>
      <c r="V66" s="32"/>
    </row>
    <row r="67" spans="1:22">
      <c r="A67" s="10">
        <v>52</v>
      </c>
      <c r="B67" s="24">
        <v>1911052</v>
      </c>
      <c r="C67" s="23" t="s">
        <v>115</v>
      </c>
      <c r="D67" s="161">
        <v>90</v>
      </c>
      <c r="E67" s="161">
        <v>92</v>
      </c>
      <c r="F67" s="161">
        <v>89</v>
      </c>
      <c r="G67" s="161">
        <v>90</v>
      </c>
      <c r="H67" s="161">
        <v>90</v>
      </c>
      <c r="I67" s="161">
        <v>92</v>
      </c>
      <c r="J67" s="161">
        <v>90</v>
      </c>
      <c r="K67" s="33"/>
      <c r="L67" s="33"/>
      <c r="M67" s="33"/>
      <c r="N67" s="33"/>
      <c r="O67" s="33"/>
      <c r="P67" s="33"/>
      <c r="Q67" s="33"/>
      <c r="R67" s="32"/>
      <c r="S67" s="32"/>
      <c r="T67" s="32"/>
      <c r="U67" s="32"/>
      <c r="V67" s="32"/>
    </row>
    <row r="68" spans="1:22">
      <c r="A68" s="10">
        <v>53</v>
      </c>
      <c r="B68" s="24">
        <v>1911053</v>
      </c>
      <c r="C68" s="23" t="s">
        <v>50</v>
      </c>
      <c r="D68" s="161">
        <v>89</v>
      </c>
      <c r="E68" s="161">
        <v>85</v>
      </c>
      <c r="F68" s="161">
        <v>88</v>
      </c>
      <c r="G68" s="161">
        <v>92</v>
      </c>
      <c r="H68" s="161">
        <v>94</v>
      </c>
      <c r="I68" s="161">
        <v>90</v>
      </c>
      <c r="J68" s="161">
        <v>92</v>
      </c>
      <c r="K68" s="33"/>
      <c r="L68" s="33"/>
      <c r="M68" s="33"/>
      <c r="N68" s="33"/>
      <c r="O68" s="33"/>
      <c r="P68" s="33"/>
      <c r="Q68" s="33"/>
      <c r="R68" s="32"/>
      <c r="S68" s="32"/>
      <c r="T68" s="32"/>
      <c r="U68" s="32"/>
      <c r="V68" s="32"/>
    </row>
    <row r="69" spans="1:22">
      <c r="A69" s="10">
        <v>54</v>
      </c>
      <c r="B69" s="24">
        <v>1911054</v>
      </c>
      <c r="C69" s="23" t="s">
        <v>116</v>
      </c>
      <c r="D69" s="161">
        <v>89</v>
      </c>
      <c r="E69" s="161">
        <v>90</v>
      </c>
      <c r="F69" s="161">
        <v>89</v>
      </c>
      <c r="G69" s="161">
        <v>87</v>
      </c>
      <c r="H69" s="161">
        <v>88</v>
      </c>
      <c r="I69" s="161">
        <v>88</v>
      </c>
      <c r="J69" s="161">
        <v>88</v>
      </c>
      <c r="K69" s="33"/>
      <c r="L69" s="33"/>
      <c r="M69" s="33"/>
      <c r="N69" s="33"/>
      <c r="O69" s="33"/>
      <c r="P69" s="33"/>
      <c r="Q69" s="33"/>
      <c r="R69" s="32"/>
      <c r="S69" s="32"/>
      <c r="T69" s="32"/>
      <c r="U69" s="32"/>
      <c r="V69" s="32"/>
    </row>
    <row r="70" spans="1:22">
      <c r="A70" s="10">
        <v>55</v>
      </c>
      <c r="B70" s="24">
        <v>1911055</v>
      </c>
      <c r="C70" s="23" t="s">
        <v>117</v>
      </c>
      <c r="D70" s="161">
        <v>88</v>
      </c>
      <c r="E70" s="161">
        <v>86</v>
      </c>
      <c r="F70" s="161">
        <v>90</v>
      </c>
      <c r="G70" s="161">
        <v>92</v>
      </c>
      <c r="H70" s="161">
        <v>92</v>
      </c>
      <c r="I70" s="161">
        <v>94</v>
      </c>
      <c r="J70" s="161">
        <v>92</v>
      </c>
      <c r="K70" s="33"/>
      <c r="L70" s="33"/>
      <c r="M70" s="33"/>
      <c r="N70" s="33"/>
      <c r="O70" s="33"/>
      <c r="P70" s="33"/>
      <c r="Q70" s="33"/>
      <c r="R70" s="32"/>
      <c r="S70" s="32"/>
      <c r="T70" s="32"/>
      <c r="U70" s="32"/>
      <c r="V70" s="32"/>
    </row>
    <row r="71" spans="1:22">
      <c r="A71" s="10">
        <v>56</v>
      </c>
      <c r="B71" s="24">
        <v>1911056</v>
      </c>
      <c r="C71" s="23" t="s">
        <v>118</v>
      </c>
      <c r="D71" s="161">
        <v>93</v>
      </c>
      <c r="E71" s="161">
        <v>94</v>
      </c>
      <c r="F71" s="161">
        <v>93</v>
      </c>
      <c r="G71" s="161">
        <v>98</v>
      </c>
      <c r="H71" s="161">
        <v>96</v>
      </c>
      <c r="I71" s="161">
        <v>98</v>
      </c>
      <c r="J71" s="161">
        <v>98</v>
      </c>
      <c r="K71" s="33"/>
      <c r="L71" s="33"/>
      <c r="M71" s="33"/>
      <c r="N71" s="33"/>
      <c r="O71" s="33"/>
      <c r="P71" s="33"/>
      <c r="Q71" s="33"/>
      <c r="R71" s="32"/>
      <c r="S71" s="32"/>
      <c r="T71" s="32"/>
      <c r="U71" s="32"/>
      <c r="V71" s="32"/>
    </row>
    <row r="72" spans="1:22">
      <c r="A72" s="10">
        <v>57</v>
      </c>
      <c r="B72" s="24">
        <v>1911057</v>
      </c>
      <c r="C72" s="23" t="s">
        <v>119</v>
      </c>
      <c r="D72" s="161">
        <v>82</v>
      </c>
      <c r="E72" s="161">
        <v>86</v>
      </c>
      <c r="F72" s="161">
        <v>89</v>
      </c>
      <c r="G72" s="161">
        <v>90</v>
      </c>
      <c r="H72" s="161">
        <v>91</v>
      </c>
      <c r="I72" s="161">
        <v>90</v>
      </c>
      <c r="J72" s="161">
        <v>90</v>
      </c>
      <c r="K72" s="33"/>
      <c r="L72" s="33"/>
      <c r="M72" s="33"/>
      <c r="N72" s="33"/>
      <c r="O72" s="33"/>
      <c r="P72" s="33"/>
      <c r="Q72" s="33"/>
      <c r="R72" s="32"/>
      <c r="S72" s="32"/>
      <c r="T72" s="32"/>
      <c r="U72" s="32"/>
      <c r="V72" s="32"/>
    </row>
    <row r="73" spans="1:22">
      <c r="A73" s="10">
        <v>58</v>
      </c>
      <c r="B73" s="24">
        <v>1911058</v>
      </c>
      <c r="C73" s="23" t="s">
        <v>120</v>
      </c>
      <c r="D73" s="161">
        <v>82</v>
      </c>
      <c r="E73" s="161">
        <v>83</v>
      </c>
      <c r="F73" s="161">
        <v>83</v>
      </c>
      <c r="G73" s="161">
        <v>88</v>
      </c>
      <c r="H73" s="161">
        <v>90</v>
      </c>
      <c r="I73" s="161">
        <v>84</v>
      </c>
      <c r="J73" s="161">
        <v>92</v>
      </c>
      <c r="K73" s="33"/>
      <c r="L73" s="33"/>
      <c r="M73" s="33"/>
      <c r="N73" s="33"/>
      <c r="O73" s="33"/>
      <c r="P73" s="33"/>
      <c r="Q73" s="33"/>
      <c r="R73" s="32"/>
      <c r="S73" s="32"/>
      <c r="T73" s="32"/>
      <c r="U73" s="32"/>
      <c r="V73" s="32"/>
    </row>
    <row r="74" spans="1:22">
      <c r="A74" s="10">
        <v>59</v>
      </c>
      <c r="B74" s="24">
        <v>1911059</v>
      </c>
      <c r="C74" s="23" t="s">
        <v>65</v>
      </c>
      <c r="D74" s="161">
        <v>88</v>
      </c>
      <c r="E74" s="161">
        <v>89</v>
      </c>
      <c r="F74" s="161">
        <v>88</v>
      </c>
      <c r="G74" s="161">
        <v>96</v>
      </c>
      <c r="H74" s="161">
        <v>95</v>
      </c>
      <c r="I74" s="161">
        <v>94</v>
      </c>
      <c r="J74" s="161">
        <v>96</v>
      </c>
      <c r="K74" s="33"/>
      <c r="L74" s="33"/>
      <c r="M74" s="33"/>
      <c r="N74" s="33"/>
      <c r="O74" s="33"/>
      <c r="P74" s="33"/>
      <c r="Q74" s="33"/>
      <c r="R74" s="32"/>
      <c r="S74" s="32"/>
      <c r="T74" s="32"/>
      <c r="U74" s="32"/>
      <c r="V74" s="32"/>
    </row>
    <row r="75" spans="1:22">
      <c r="A75" s="10">
        <v>60</v>
      </c>
      <c r="B75" s="24">
        <v>1911060</v>
      </c>
      <c r="C75" s="23" t="s">
        <v>121</v>
      </c>
      <c r="D75" s="161">
        <v>85</v>
      </c>
      <c r="E75" s="161">
        <v>85</v>
      </c>
      <c r="F75" s="161">
        <v>86</v>
      </c>
      <c r="G75" s="161">
        <v>94</v>
      </c>
      <c r="H75" s="161">
        <v>92</v>
      </c>
      <c r="I75" s="161">
        <v>86</v>
      </c>
      <c r="J75" s="161">
        <v>86</v>
      </c>
      <c r="K75" s="33"/>
      <c r="L75" s="33"/>
      <c r="M75" s="33"/>
      <c r="N75" s="33"/>
      <c r="O75" s="33"/>
      <c r="P75" s="33"/>
      <c r="Q75" s="33"/>
      <c r="R75" s="32"/>
      <c r="S75" s="32"/>
      <c r="T75" s="32"/>
      <c r="U75" s="32"/>
      <c r="V75" s="32"/>
    </row>
    <row r="76" spans="1:22">
      <c r="A76" s="10">
        <v>61</v>
      </c>
      <c r="B76" s="24">
        <v>1911061</v>
      </c>
      <c r="C76" s="23" t="s">
        <v>122</v>
      </c>
      <c r="D76" s="161">
        <v>89</v>
      </c>
      <c r="E76" s="161">
        <v>90</v>
      </c>
      <c r="F76" s="161">
        <v>88</v>
      </c>
      <c r="G76" s="161">
        <v>94</v>
      </c>
      <c r="H76" s="161">
        <v>96</v>
      </c>
      <c r="I76" s="161">
        <v>96</v>
      </c>
      <c r="J76" s="161">
        <v>96</v>
      </c>
      <c r="K76" s="33"/>
      <c r="L76" s="33"/>
      <c r="M76" s="33"/>
      <c r="N76" s="33"/>
      <c r="O76" s="33"/>
      <c r="P76" s="33"/>
      <c r="Q76" s="33"/>
      <c r="R76" s="32"/>
      <c r="S76" s="32"/>
      <c r="T76" s="32"/>
      <c r="U76" s="32"/>
      <c r="V76" s="32"/>
    </row>
    <row r="77" spans="1:22">
      <c r="A77" s="10">
        <v>62</v>
      </c>
      <c r="B77" s="24">
        <v>1911062</v>
      </c>
      <c r="C77" s="23" t="s">
        <v>123</v>
      </c>
      <c r="D77" s="161">
        <v>86</v>
      </c>
      <c r="E77" s="161">
        <v>86</v>
      </c>
      <c r="F77" s="161">
        <v>89</v>
      </c>
      <c r="G77" s="161">
        <v>98</v>
      </c>
      <c r="H77" s="161">
        <v>94</v>
      </c>
      <c r="I77" s="161">
        <v>88</v>
      </c>
      <c r="J77" s="161">
        <v>90</v>
      </c>
      <c r="K77" s="33"/>
      <c r="L77" s="33"/>
      <c r="M77" s="33"/>
      <c r="N77" s="33"/>
      <c r="O77" s="33"/>
      <c r="P77" s="33"/>
      <c r="Q77" s="33"/>
      <c r="R77" s="32"/>
      <c r="S77" s="32"/>
      <c r="T77" s="32"/>
      <c r="U77" s="32"/>
      <c r="V77" s="32"/>
    </row>
    <row r="78" spans="1:22">
      <c r="A78" s="10">
        <v>63</v>
      </c>
      <c r="B78" s="24">
        <v>1911063</v>
      </c>
      <c r="C78" s="23" t="s">
        <v>51</v>
      </c>
      <c r="D78" s="161">
        <v>90</v>
      </c>
      <c r="E78" s="161">
        <v>91</v>
      </c>
      <c r="F78" s="161">
        <v>89</v>
      </c>
      <c r="G78" s="161">
        <v>98</v>
      </c>
      <c r="H78" s="161">
        <v>98</v>
      </c>
      <c r="I78" s="161">
        <v>96</v>
      </c>
      <c r="J78" s="161">
        <v>98</v>
      </c>
      <c r="K78" s="33"/>
      <c r="L78" s="33"/>
      <c r="M78" s="33"/>
      <c r="N78" s="33"/>
      <c r="O78" s="33"/>
      <c r="P78" s="33"/>
      <c r="Q78" s="33"/>
      <c r="R78" s="32"/>
      <c r="S78" s="32"/>
      <c r="T78" s="32"/>
      <c r="U78" s="32"/>
      <c r="V78" s="32"/>
    </row>
    <row r="79" spans="1:22">
      <c r="A79" s="10">
        <v>64</v>
      </c>
      <c r="B79" s="24">
        <v>1911064</v>
      </c>
      <c r="C79" s="23" t="s">
        <v>124</v>
      </c>
      <c r="D79" s="161">
        <v>88</v>
      </c>
      <c r="E79" s="161">
        <v>90</v>
      </c>
      <c r="F79" s="161">
        <v>90</v>
      </c>
      <c r="G79" s="161">
        <v>96</v>
      </c>
      <c r="H79" s="161">
        <v>96</v>
      </c>
      <c r="I79" s="161">
        <v>94</v>
      </c>
      <c r="J79" s="161">
        <v>98</v>
      </c>
      <c r="K79" s="33"/>
      <c r="L79" s="33"/>
      <c r="M79" s="33"/>
      <c r="N79" s="33"/>
      <c r="O79" s="33"/>
      <c r="P79" s="33"/>
      <c r="Q79" s="33"/>
      <c r="R79" s="32"/>
      <c r="S79" s="32"/>
      <c r="T79" s="32"/>
      <c r="U79" s="32"/>
      <c r="V79" s="32"/>
    </row>
    <row r="80" spans="1:22">
      <c r="A80" s="10">
        <v>65</v>
      </c>
      <c r="B80" s="24">
        <v>1911065</v>
      </c>
      <c r="C80" s="23" t="s">
        <v>52</v>
      </c>
      <c r="D80" s="161">
        <v>86</v>
      </c>
      <c r="E80" s="161">
        <v>89</v>
      </c>
      <c r="F80" s="161">
        <v>90</v>
      </c>
      <c r="G80" s="161">
        <v>84</v>
      </c>
      <c r="H80" s="161">
        <v>86</v>
      </c>
      <c r="I80" s="161">
        <v>86</v>
      </c>
      <c r="J80" s="161">
        <v>90</v>
      </c>
      <c r="K80" s="33"/>
      <c r="L80" s="33"/>
      <c r="M80" s="33"/>
      <c r="N80" s="33"/>
      <c r="O80" s="33"/>
      <c r="P80" s="33"/>
      <c r="Q80" s="33"/>
      <c r="R80" s="32"/>
      <c r="S80" s="32"/>
      <c r="T80" s="32"/>
      <c r="U80" s="32"/>
      <c r="V80" s="32"/>
    </row>
    <row r="81" spans="1:22">
      <c r="A81" s="10">
        <v>66</v>
      </c>
      <c r="B81" s="24">
        <v>1911066</v>
      </c>
      <c r="C81" s="23" t="s">
        <v>66</v>
      </c>
      <c r="D81" s="161">
        <v>87</v>
      </c>
      <c r="E81" s="161">
        <v>87</v>
      </c>
      <c r="F81" s="161">
        <v>88</v>
      </c>
      <c r="G81" s="161">
        <v>94</v>
      </c>
      <c r="H81" s="161">
        <v>92</v>
      </c>
      <c r="I81" s="161">
        <v>92</v>
      </c>
      <c r="J81" s="161">
        <v>90</v>
      </c>
      <c r="K81" s="33"/>
      <c r="L81" s="33"/>
      <c r="M81" s="33"/>
      <c r="N81" s="33"/>
      <c r="O81" s="33"/>
      <c r="P81" s="33"/>
      <c r="Q81" s="33"/>
      <c r="R81" s="32"/>
      <c r="S81" s="32"/>
      <c r="T81" s="32"/>
      <c r="U81" s="32"/>
      <c r="V81" s="32"/>
    </row>
    <row r="82" spans="1:22">
      <c r="A82" s="10">
        <v>67</v>
      </c>
      <c r="B82" s="24">
        <v>1911067</v>
      </c>
      <c r="C82" s="23" t="s">
        <v>125</v>
      </c>
      <c r="D82" s="161">
        <v>82</v>
      </c>
      <c r="E82" s="161">
        <v>78</v>
      </c>
      <c r="F82" s="161">
        <v>85</v>
      </c>
      <c r="G82" s="161">
        <v>90</v>
      </c>
      <c r="H82" s="161">
        <v>90</v>
      </c>
      <c r="I82" s="161">
        <v>86</v>
      </c>
      <c r="J82" s="161">
        <v>88</v>
      </c>
      <c r="K82" s="33"/>
      <c r="L82" s="33"/>
      <c r="M82" s="33"/>
      <c r="N82" s="33"/>
      <c r="O82" s="33"/>
      <c r="P82" s="33"/>
      <c r="Q82" s="33"/>
      <c r="R82" s="32"/>
      <c r="S82" s="32"/>
      <c r="T82" s="32"/>
      <c r="U82" s="32"/>
      <c r="V82" s="32"/>
    </row>
    <row r="83" spans="1:22">
      <c r="A83" s="10">
        <v>68</v>
      </c>
      <c r="B83" s="24">
        <v>1911068</v>
      </c>
      <c r="C83" s="23" t="s">
        <v>126</v>
      </c>
      <c r="D83" s="161">
        <v>90</v>
      </c>
      <c r="E83" s="161">
        <v>89</v>
      </c>
      <c r="F83" s="161">
        <v>89</v>
      </c>
      <c r="G83" s="161">
        <v>94</v>
      </c>
      <c r="H83" s="161">
        <v>90</v>
      </c>
      <c r="I83" s="161">
        <v>95</v>
      </c>
      <c r="J83" s="161">
        <v>92</v>
      </c>
      <c r="K83" s="33"/>
      <c r="L83" s="33"/>
      <c r="M83" s="33"/>
      <c r="N83" s="33"/>
      <c r="O83" s="33"/>
      <c r="P83" s="33"/>
      <c r="Q83" s="33"/>
      <c r="R83" s="32"/>
      <c r="S83" s="32"/>
      <c r="T83" s="32"/>
      <c r="U83" s="32"/>
      <c r="V83" s="32"/>
    </row>
    <row r="84" spans="1:22">
      <c r="A84" s="10">
        <v>69</v>
      </c>
      <c r="B84" s="24">
        <v>1911069</v>
      </c>
      <c r="C84" s="23" t="s">
        <v>67</v>
      </c>
      <c r="D84" s="161">
        <v>89</v>
      </c>
      <c r="E84" s="161">
        <v>91</v>
      </c>
      <c r="F84" s="161">
        <v>90</v>
      </c>
      <c r="G84" s="161">
        <v>90</v>
      </c>
      <c r="H84" s="161">
        <v>88</v>
      </c>
      <c r="I84" s="161">
        <v>86</v>
      </c>
      <c r="J84" s="161">
        <v>88</v>
      </c>
      <c r="K84" s="33"/>
      <c r="L84" s="33"/>
      <c r="M84" s="33"/>
      <c r="N84" s="33"/>
      <c r="O84" s="33"/>
      <c r="P84" s="33"/>
      <c r="Q84" s="33"/>
      <c r="R84" s="32"/>
      <c r="S84" s="32"/>
      <c r="T84" s="32"/>
      <c r="U84" s="32"/>
      <c r="V84" s="32"/>
    </row>
    <row r="85" spans="1:22">
      <c r="A85" s="10">
        <v>70</v>
      </c>
      <c r="B85" s="24">
        <v>1911070</v>
      </c>
      <c r="C85" s="23" t="s">
        <v>127</v>
      </c>
      <c r="D85" s="161">
        <v>89</v>
      </c>
      <c r="E85" s="161">
        <v>90</v>
      </c>
      <c r="F85" s="161">
        <v>91</v>
      </c>
      <c r="G85" s="161">
        <v>90</v>
      </c>
      <c r="H85" s="161">
        <v>90</v>
      </c>
      <c r="I85" s="161">
        <v>88</v>
      </c>
      <c r="J85" s="161">
        <v>88</v>
      </c>
      <c r="K85" s="33"/>
      <c r="L85" s="33"/>
      <c r="M85" s="33"/>
      <c r="N85" s="33"/>
      <c r="O85" s="33"/>
      <c r="P85" s="33"/>
      <c r="Q85" s="33"/>
      <c r="R85" s="32"/>
      <c r="S85" s="32"/>
      <c r="T85" s="32"/>
      <c r="U85" s="32"/>
      <c r="V85" s="32"/>
    </row>
    <row r="86" spans="1:22">
      <c r="A86" s="10">
        <v>71</v>
      </c>
      <c r="B86" s="24">
        <v>1911071</v>
      </c>
      <c r="C86" s="23" t="s">
        <v>128</v>
      </c>
      <c r="D86" s="161">
        <v>87</v>
      </c>
      <c r="E86" s="161">
        <v>86</v>
      </c>
      <c r="F86" s="161">
        <v>81</v>
      </c>
      <c r="G86" s="161">
        <v>88</v>
      </c>
      <c r="H86" s="161">
        <v>92</v>
      </c>
      <c r="I86" s="161">
        <v>88</v>
      </c>
      <c r="J86" s="161">
        <v>86</v>
      </c>
      <c r="K86" s="33"/>
      <c r="L86" s="33"/>
      <c r="M86" s="33"/>
      <c r="N86" s="33"/>
      <c r="O86" s="33"/>
      <c r="P86" s="33"/>
      <c r="Q86" s="33"/>
      <c r="R86" s="32"/>
      <c r="S86" s="32"/>
      <c r="T86" s="32"/>
      <c r="U86" s="32"/>
      <c r="V86" s="32"/>
    </row>
    <row r="87" spans="1:22">
      <c r="A87" s="10">
        <v>72</v>
      </c>
      <c r="B87" s="24">
        <v>1911072</v>
      </c>
      <c r="C87" s="23" t="s">
        <v>53</v>
      </c>
      <c r="D87" s="161">
        <v>69</v>
      </c>
      <c r="E87" s="161">
        <v>74</v>
      </c>
      <c r="F87" s="161">
        <v>78</v>
      </c>
      <c r="G87" s="161">
        <v>92</v>
      </c>
      <c r="H87" s="161">
        <v>88</v>
      </c>
      <c r="I87" s="161">
        <v>84</v>
      </c>
      <c r="J87" s="161">
        <v>90</v>
      </c>
      <c r="K87" s="33"/>
      <c r="L87" s="33"/>
      <c r="M87" s="33"/>
      <c r="N87" s="33"/>
      <c r="O87" s="33"/>
      <c r="P87" s="33"/>
      <c r="Q87" s="33"/>
      <c r="R87" s="32"/>
      <c r="S87" s="32"/>
      <c r="T87" s="32"/>
      <c r="U87" s="32"/>
      <c r="V87" s="32"/>
    </row>
    <row r="88" spans="1:22">
      <c r="A88" s="10">
        <v>73</v>
      </c>
      <c r="B88" s="24">
        <v>1911073</v>
      </c>
      <c r="C88" s="23" t="s">
        <v>54</v>
      </c>
      <c r="D88" s="161">
        <v>89</v>
      </c>
      <c r="E88" s="161">
        <v>91</v>
      </c>
      <c r="F88" s="161">
        <v>91</v>
      </c>
      <c r="G88" s="161">
        <v>98</v>
      </c>
      <c r="H88" s="161">
        <v>94</v>
      </c>
      <c r="I88" s="161">
        <v>90</v>
      </c>
      <c r="J88" s="161">
        <v>92</v>
      </c>
      <c r="K88" s="33"/>
      <c r="L88" s="33"/>
      <c r="M88" s="33"/>
      <c r="N88" s="33"/>
      <c r="O88" s="33"/>
      <c r="P88" s="33"/>
      <c r="Q88" s="33"/>
      <c r="R88" s="32"/>
      <c r="S88" s="32"/>
      <c r="T88" s="32"/>
      <c r="U88" s="32"/>
      <c r="V88" s="32"/>
    </row>
    <row r="89" spans="1:22">
      <c r="A89" s="10">
        <v>74</v>
      </c>
      <c r="B89" s="24">
        <v>1911074</v>
      </c>
      <c r="C89" s="23" t="s">
        <v>68</v>
      </c>
      <c r="D89" s="161">
        <v>83</v>
      </c>
      <c r="E89" s="161">
        <v>80</v>
      </c>
      <c r="F89" s="161">
        <v>85</v>
      </c>
      <c r="G89" s="161">
        <v>94</v>
      </c>
      <c r="H89" s="161">
        <v>92</v>
      </c>
      <c r="I89" s="161">
        <v>90</v>
      </c>
      <c r="J89" s="161">
        <v>92</v>
      </c>
      <c r="K89" s="33"/>
      <c r="L89" s="33"/>
      <c r="M89" s="33"/>
      <c r="N89" s="33"/>
      <c r="O89" s="33"/>
      <c r="P89" s="33"/>
      <c r="Q89" s="33"/>
      <c r="R89" s="32"/>
      <c r="S89" s="32"/>
      <c r="T89" s="32"/>
      <c r="U89" s="32"/>
      <c r="V89" s="32"/>
    </row>
    <row r="90" spans="1:22">
      <c r="A90" s="10">
        <v>75</v>
      </c>
      <c r="B90" s="24">
        <v>1911075</v>
      </c>
      <c r="C90" s="23" t="s">
        <v>55</v>
      </c>
      <c r="D90" s="161">
        <v>88</v>
      </c>
      <c r="E90" s="161">
        <v>90</v>
      </c>
      <c r="F90" s="161">
        <v>92</v>
      </c>
      <c r="G90" s="161">
        <v>92</v>
      </c>
      <c r="H90" s="161">
        <v>94</v>
      </c>
      <c r="I90" s="161">
        <v>92</v>
      </c>
      <c r="J90" s="161">
        <v>94</v>
      </c>
      <c r="K90" s="33"/>
      <c r="L90" s="33"/>
      <c r="M90" s="33"/>
      <c r="N90" s="33"/>
      <c r="O90" s="33"/>
      <c r="P90" s="33"/>
      <c r="Q90" s="33"/>
      <c r="R90" s="32"/>
      <c r="S90" s="32"/>
      <c r="T90" s="32"/>
      <c r="U90" s="32"/>
      <c r="V90" s="32"/>
    </row>
    <row r="91" spans="1:22">
      <c r="A91" s="10">
        <v>76</v>
      </c>
      <c r="B91" s="24">
        <v>1911076</v>
      </c>
      <c r="C91" s="23" t="s">
        <v>129</v>
      </c>
      <c r="D91" s="161">
        <v>89</v>
      </c>
      <c r="E91" s="161">
        <v>91</v>
      </c>
      <c r="F91" s="161">
        <v>93</v>
      </c>
      <c r="G91" s="161">
        <v>94</v>
      </c>
      <c r="H91" s="161">
        <v>96</v>
      </c>
      <c r="I91" s="161">
        <v>94</v>
      </c>
      <c r="J91" s="161">
        <v>96</v>
      </c>
      <c r="K91" s="33"/>
      <c r="L91" s="33"/>
      <c r="M91" s="33"/>
      <c r="N91" s="33"/>
      <c r="O91" s="33"/>
      <c r="P91" s="33"/>
      <c r="Q91" s="33"/>
      <c r="R91" s="32"/>
      <c r="S91" s="32"/>
      <c r="T91" s="32"/>
      <c r="U91" s="32"/>
      <c r="V91" s="32"/>
    </row>
    <row r="92" spans="1:22">
      <c r="A92" s="10">
        <v>77</v>
      </c>
      <c r="B92" s="24">
        <v>1911077</v>
      </c>
      <c r="C92" s="23" t="s">
        <v>56</v>
      </c>
      <c r="D92" s="161">
        <v>86</v>
      </c>
      <c r="E92" s="161">
        <v>86</v>
      </c>
      <c r="F92" s="161">
        <v>87</v>
      </c>
      <c r="G92" s="161">
        <v>92</v>
      </c>
      <c r="H92" s="161">
        <v>90</v>
      </c>
      <c r="I92" s="161">
        <v>88</v>
      </c>
      <c r="J92" s="161">
        <v>86</v>
      </c>
      <c r="K92" s="33"/>
      <c r="L92" s="33"/>
      <c r="M92" s="33"/>
      <c r="N92" s="33"/>
      <c r="O92" s="33"/>
      <c r="P92" s="33"/>
      <c r="Q92" s="33"/>
      <c r="R92" s="32"/>
      <c r="S92" s="32"/>
      <c r="T92" s="32"/>
      <c r="U92" s="32"/>
      <c r="V92" s="32"/>
    </row>
    <row r="93" spans="1:22">
      <c r="A93" s="10">
        <v>78</v>
      </c>
      <c r="B93" s="24">
        <v>1911078</v>
      </c>
      <c r="C93" s="23" t="s">
        <v>69</v>
      </c>
      <c r="D93" s="161">
        <v>79</v>
      </c>
      <c r="E93" s="161">
        <v>80</v>
      </c>
      <c r="F93" s="161">
        <v>79</v>
      </c>
      <c r="G93" s="161">
        <v>96</v>
      </c>
      <c r="H93" s="161">
        <v>94</v>
      </c>
      <c r="I93" s="161">
        <v>90</v>
      </c>
      <c r="J93" s="161">
        <v>92</v>
      </c>
      <c r="K93" s="33"/>
      <c r="L93" s="33"/>
      <c r="M93" s="33"/>
      <c r="N93" s="33"/>
      <c r="O93" s="33"/>
      <c r="P93" s="33"/>
      <c r="Q93" s="33"/>
      <c r="R93" s="32"/>
      <c r="S93" s="32"/>
      <c r="T93" s="32"/>
      <c r="U93" s="32"/>
      <c r="V93" s="32"/>
    </row>
    <row r="94" spans="1:22">
      <c r="A94" s="10">
        <v>79</v>
      </c>
      <c r="B94" s="24">
        <v>1911079</v>
      </c>
      <c r="C94" s="23" t="s">
        <v>130</v>
      </c>
      <c r="D94" s="161">
        <v>89</v>
      </c>
      <c r="E94" s="161">
        <v>90</v>
      </c>
      <c r="F94" s="161">
        <v>88</v>
      </c>
      <c r="G94" s="161">
        <v>92</v>
      </c>
      <c r="H94" s="161">
        <v>92</v>
      </c>
      <c r="I94" s="161">
        <v>92</v>
      </c>
      <c r="J94" s="161">
        <v>92</v>
      </c>
      <c r="K94" s="33"/>
      <c r="L94" s="33"/>
      <c r="M94" s="33"/>
      <c r="N94" s="33"/>
      <c r="O94" s="33"/>
      <c r="P94" s="33"/>
      <c r="Q94" s="33"/>
      <c r="R94" s="32"/>
      <c r="S94" s="32"/>
      <c r="T94" s="32"/>
      <c r="U94" s="32"/>
      <c r="V94" s="32"/>
    </row>
    <row r="95" spans="1:22">
      <c r="A95" s="10">
        <v>80</v>
      </c>
      <c r="B95" s="24">
        <v>1911080</v>
      </c>
      <c r="C95" s="23" t="s">
        <v>131</v>
      </c>
      <c r="D95" s="161">
        <v>88</v>
      </c>
      <c r="E95" s="161">
        <v>88</v>
      </c>
      <c r="F95" s="161">
        <v>88</v>
      </c>
      <c r="G95" s="161">
        <v>86</v>
      </c>
      <c r="H95" s="161">
        <v>82</v>
      </c>
      <c r="I95" s="161">
        <v>84</v>
      </c>
      <c r="J95" s="161">
        <v>82</v>
      </c>
      <c r="K95" s="33"/>
      <c r="L95" s="33"/>
      <c r="M95" s="33"/>
      <c r="N95" s="33"/>
      <c r="O95" s="33"/>
      <c r="P95" s="33"/>
      <c r="Q95" s="33"/>
      <c r="R95" s="32"/>
      <c r="S95" s="32"/>
      <c r="T95" s="32"/>
      <c r="U95" s="32"/>
      <c r="V95" s="32"/>
    </row>
    <row r="96" spans="1:22">
      <c r="A96" s="10">
        <v>81</v>
      </c>
      <c r="B96" s="24">
        <v>1911081</v>
      </c>
      <c r="C96" s="23" t="s">
        <v>70</v>
      </c>
      <c r="D96" s="161">
        <v>81</v>
      </c>
      <c r="E96" s="161">
        <v>80</v>
      </c>
      <c r="F96" s="161">
        <v>79</v>
      </c>
      <c r="G96" s="161">
        <v>84</v>
      </c>
      <c r="H96" s="161">
        <v>90</v>
      </c>
      <c r="I96" s="161">
        <v>88</v>
      </c>
      <c r="J96" s="161">
        <v>86</v>
      </c>
      <c r="K96" s="33"/>
      <c r="L96" s="33"/>
      <c r="M96" s="33"/>
      <c r="N96" s="33"/>
      <c r="O96" s="33"/>
      <c r="P96" s="33"/>
      <c r="Q96" s="33"/>
      <c r="R96" s="32"/>
      <c r="S96" s="32"/>
      <c r="T96" s="32"/>
      <c r="U96" s="32"/>
      <c r="V96" s="32"/>
    </row>
    <row r="97" spans="1:22">
      <c r="A97" s="10">
        <v>82</v>
      </c>
      <c r="B97" s="24">
        <v>1911082</v>
      </c>
      <c r="C97" s="23" t="s">
        <v>71</v>
      </c>
      <c r="D97" s="161">
        <v>91</v>
      </c>
      <c r="E97" s="161">
        <v>91</v>
      </c>
      <c r="F97" s="161">
        <v>93</v>
      </c>
      <c r="G97" s="161">
        <v>94</v>
      </c>
      <c r="H97" s="161">
        <v>92</v>
      </c>
      <c r="I97" s="161">
        <v>88</v>
      </c>
      <c r="J97" s="161">
        <v>90</v>
      </c>
      <c r="K97" s="33"/>
      <c r="L97" s="33"/>
      <c r="M97" s="33"/>
      <c r="N97" s="33"/>
      <c r="O97" s="33"/>
      <c r="P97" s="33"/>
      <c r="Q97" s="33"/>
      <c r="R97" s="32"/>
      <c r="S97" s="32"/>
      <c r="T97" s="32"/>
      <c r="U97" s="32"/>
      <c r="V97" s="32"/>
    </row>
    <row r="98" spans="1:22">
      <c r="A98" s="10">
        <v>83</v>
      </c>
      <c r="B98" s="24">
        <v>1911083</v>
      </c>
      <c r="C98" s="23" t="s">
        <v>132</v>
      </c>
      <c r="D98" s="161">
        <v>92</v>
      </c>
      <c r="E98" s="161">
        <v>90</v>
      </c>
      <c r="F98" s="161">
        <v>93</v>
      </c>
      <c r="G98" s="161">
        <v>90</v>
      </c>
      <c r="H98" s="161">
        <v>90</v>
      </c>
      <c r="I98" s="161">
        <v>92</v>
      </c>
      <c r="J98" s="161">
        <v>91</v>
      </c>
      <c r="K98" s="33"/>
      <c r="L98" s="33"/>
      <c r="M98" s="33"/>
      <c r="N98" s="33"/>
      <c r="O98" s="33"/>
      <c r="P98" s="33"/>
      <c r="Q98" s="33"/>
      <c r="R98" s="32"/>
      <c r="S98" s="32"/>
      <c r="T98" s="32"/>
      <c r="U98" s="32"/>
      <c r="V98" s="32"/>
    </row>
    <row r="99" spans="1:22">
      <c r="A99" s="10">
        <v>84</v>
      </c>
      <c r="B99" s="24">
        <v>1911084</v>
      </c>
      <c r="C99" s="23" t="s">
        <v>133</v>
      </c>
      <c r="D99" s="161">
        <v>81</v>
      </c>
      <c r="E99" s="161">
        <v>80</v>
      </c>
      <c r="F99" s="161">
        <v>85</v>
      </c>
      <c r="G99" s="161">
        <v>90</v>
      </c>
      <c r="H99" s="161">
        <v>90</v>
      </c>
      <c r="I99" s="161">
        <v>86</v>
      </c>
      <c r="J99" s="161">
        <v>88</v>
      </c>
      <c r="K99" s="33"/>
      <c r="L99" s="33"/>
      <c r="M99" s="33"/>
      <c r="N99" s="33"/>
      <c r="O99" s="33"/>
      <c r="P99" s="33"/>
      <c r="Q99" s="33"/>
      <c r="R99" s="32"/>
      <c r="S99" s="32"/>
      <c r="T99" s="32"/>
      <c r="U99" s="32"/>
      <c r="V99" s="32"/>
    </row>
    <row r="100" spans="1:22">
      <c r="A100" s="10">
        <v>85</v>
      </c>
      <c r="B100" s="24">
        <v>1911085</v>
      </c>
      <c r="C100" s="23" t="s">
        <v>134</v>
      </c>
      <c r="D100" s="161">
        <v>88</v>
      </c>
      <c r="E100" s="161">
        <v>90</v>
      </c>
      <c r="F100" s="161">
        <v>91</v>
      </c>
      <c r="G100" s="161">
        <v>90</v>
      </c>
      <c r="H100" s="161">
        <v>90</v>
      </c>
      <c r="I100" s="161">
        <v>91</v>
      </c>
      <c r="J100" s="161">
        <v>90</v>
      </c>
      <c r="K100" s="33"/>
      <c r="L100" s="33"/>
      <c r="M100" s="33"/>
      <c r="N100" s="33"/>
      <c r="O100" s="33"/>
      <c r="P100" s="33"/>
      <c r="Q100" s="33"/>
      <c r="R100" s="32"/>
      <c r="S100" s="32"/>
      <c r="T100" s="32"/>
      <c r="U100" s="32"/>
      <c r="V100" s="32"/>
    </row>
    <row r="101" spans="1:22">
      <c r="A101" s="10">
        <v>86</v>
      </c>
      <c r="B101" s="24">
        <v>1911086</v>
      </c>
      <c r="C101" s="23" t="s">
        <v>135</v>
      </c>
      <c r="D101" s="161">
        <v>88</v>
      </c>
      <c r="E101" s="161">
        <v>90</v>
      </c>
      <c r="F101" s="161">
        <v>88</v>
      </c>
      <c r="G101" s="161">
        <v>86</v>
      </c>
      <c r="H101" s="161">
        <v>86</v>
      </c>
      <c r="I101" s="161">
        <v>84</v>
      </c>
      <c r="J101" s="161">
        <v>86</v>
      </c>
      <c r="K101" s="33"/>
      <c r="L101" s="33"/>
      <c r="M101" s="33"/>
      <c r="N101" s="33"/>
      <c r="O101" s="33"/>
      <c r="P101" s="33"/>
      <c r="Q101" s="33"/>
      <c r="R101" s="32"/>
      <c r="S101" s="32"/>
      <c r="T101" s="32"/>
      <c r="U101" s="32"/>
      <c r="V101" s="32"/>
    </row>
    <row r="102" spans="1:22">
      <c r="A102" s="10">
        <v>87</v>
      </c>
      <c r="B102" s="24">
        <v>1911087</v>
      </c>
      <c r="C102" s="23" t="s">
        <v>136</v>
      </c>
      <c r="D102" s="161">
        <v>85</v>
      </c>
      <c r="E102" s="161">
        <v>85</v>
      </c>
      <c r="F102" s="161">
        <v>86</v>
      </c>
      <c r="G102" s="161">
        <v>90</v>
      </c>
      <c r="H102" s="161">
        <v>88</v>
      </c>
      <c r="I102" s="161">
        <v>86</v>
      </c>
      <c r="J102" s="161">
        <v>90</v>
      </c>
      <c r="K102" s="33"/>
      <c r="L102" s="33"/>
      <c r="M102" s="33"/>
      <c r="N102" s="33"/>
      <c r="O102" s="33"/>
      <c r="P102" s="33"/>
      <c r="Q102" s="33"/>
      <c r="R102" s="32"/>
      <c r="S102" s="32"/>
      <c r="T102" s="32"/>
      <c r="U102" s="32"/>
      <c r="V102" s="32"/>
    </row>
    <row r="103" spans="1:22">
      <c r="A103" s="10">
        <v>88</v>
      </c>
      <c r="B103" s="24">
        <v>1911088</v>
      </c>
      <c r="C103" s="23" t="s">
        <v>57</v>
      </c>
      <c r="D103" s="161">
        <v>85</v>
      </c>
      <c r="E103" s="161">
        <v>85</v>
      </c>
      <c r="F103" s="161">
        <v>87</v>
      </c>
      <c r="G103" s="161">
        <v>92</v>
      </c>
      <c r="H103" s="161">
        <v>90</v>
      </c>
      <c r="I103" s="161">
        <v>84</v>
      </c>
      <c r="J103" s="161">
        <v>90</v>
      </c>
      <c r="K103" s="33"/>
      <c r="L103" s="33"/>
      <c r="M103" s="33"/>
      <c r="N103" s="33"/>
      <c r="O103" s="33"/>
      <c r="P103" s="33"/>
      <c r="Q103" s="33"/>
      <c r="R103" s="32"/>
      <c r="S103" s="32"/>
      <c r="T103" s="32"/>
      <c r="U103" s="32"/>
      <c r="V103" s="32"/>
    </row>
    <row r="104" spans="1:22">
      <c r="A104" s="10">
        <v>89</v>
      </c>
      <c r="B104" s="24">
        <v>1911089</v>
      </c>
      <c r="C104" s="23" t="s">
        <v>137</v>
      </c>
      <c r="D104" s="161">
        <v>84</v>
      </c>
      <c r="E104" s="161">
        <v>85</v>
      </c>
      <c r="F104" s="161">
        <v>85</v>
      </c>
      <c r="G104" s="161">
        <v>92</v>
      </c>
      <c r="H104" s="161">
        <v>90</v>
      </c>
      <c r="I104" s="161">
        <v>88</v>
      </c>
      <c r="J104" s="161">
        <v>88</v>
      </c>
      <c r="K104" s="33"/>
      <c r="L104" s="33"/>
      <c r="M104" s="33"/>
      <c r="N104" s="33"/>
      <c r="O104" s="33"/>
      <c r="P104" s="33"/>
      <c r="Q104" s="33"/>
      <c r="R104" s="32"/>
      <c r="S104" s="32"/>
      <c r="T104" s="32"/>
      <c r="U104" s="32"/>
      <c r="V104" s="32"/>
    </row>
    <row r="105" spans="1:22">
      <c r="A105" s="10">
        <v>90</v>
      </c>
      <c r="B105" s="24">
        <v>1911090</v>
      </c>
      <c r="C105" s="23" t="s">
        <v>138</v>
      </c>
      <c r="D105" s="161">
        <v>85</v>
      </c>
      <c r="E105" s="161">
        <v>86</v>
      </c>
      <c r="F105" s="161">
        <v>86</v>
      </c>
      <c r="G105" s="161">
        <v>90</v>
      </c>
      <c r="H105" s="161">
        <v>96</v>
      </c>
      <c r="I105" s="161">
        <v>88</v>
      </c>
      <c r="J105" s="161">
        <v>92</v>
      </c>
      <c r="K105" s="33"/>
      <c r="L105" s="33"/>
      <c r="M105" s="33"/>
      <c r="N105" s="33"/>
      <c r="O105" s="33"/>
      <c r="P105" s="33"/>
      <c r="Q105" s="33"/>
      <c r="R105" s="32"/>
      <c r="S105" s="32"/>
      <c r="T105" s="32"/>
      <c r="U105" s="32"/>
      <c r="V105" s="32"/>
    </row>
    <row r="106" spans="1:22">
      <c r="A106" s="10">
        <v>91</v>
      </c>
      <c r="B106" s="24">
        <v>1911091</v>
      </c>
      <c r="C106" s="23" t="s">
        <v>139</v>
      </c>
      <c r="D106" s="161">
        <v>88</v>
      </c>
      <c r="E106" s="161">
        <v>90</v>
      </c>
      <c r="F106" s="161">
        <v>86</v>
      </c>
      <c r="G106" s="161">
        <v>88</v>
      </c>
      <c r="H106" s="161">
        <v>90</v>
      </c>
      <c r="I106" s="161">
        <v>91</v>
      </c>
      <c r="J106" s="161">
        <v>90</v>
      </c>
      <c r="K106" s="33"/>
      <c r="L106" s="33"/>
      <c r="M106" s="33"/>
      <c r="N106" s="33"/>
      <c r="O106" s="33"/>
      <c r="P106" s="33"/>
      <c r="Q106" s="33"/>
      <c r="R106" s="32"/>
      <c r="S106" s="32"/>
      <c r="T106" s="32"/>
      <c r="U106" s="32"/>
      <c r="V106" s="32"/>
    </row>
    <row r="107" spans="1:22">
      <c r="A107" s="10">
        <v>92</v>
      </c>
      <c r="B107" s="24">
        <v>1911092</v>
      </c>
      <c r="C107" s="23" t="s">
        <v>140</v>
      </c>
      <c r="D107" s="161">
        <v>89</v>
      </c>
      <c r="E107" s="161">
        <v>90</v>
      </c>
      <c r="F107" s="161">
        <v>92</v>
      </c>
      <c r="G107" s="161">
        <v>89</v>
      </c>
      <c r="H107" s="161">
        <v>91</v>
      </c>
      <c r="I107" s="161">
        <v>91</v>
      </c>
      <c r="J107" s="161">
        <v>89</v>
      </c>
      <c r="K107" s="33"/>
      <c r="L107" s="33"/>
      <c r="M107" s="33"/>
      <c r="N107" s="33"/>
      <c r="O107" s="33"/>
      <c r="P107" s="33"/>
      <c r="Q107" s="33"/>
      <c r="R107" s="32"/>
      <c r="S107" s="32"/>
      <c r="T107" s="32"/>
      <c r="U107" s="32"/>
      <c r="V107" s="32"/>
    </row>
    <row r="108" spans="1:22">
      <c r="A108" s="10">
        <v>93</v>
      </c>
      <c r="B108" s="24">
        <v>1911093</v>
      </c>
      <c r="C108" s="23" t="s">
        <v>141</v>
      </c>
      <c r="D108" s="161">
        <v>90</v>
      </c>
      <c r="E108" s="161">
        <v>92</v>
      </c>
      <c r="F108" s="161">
        <v>93</v>
      </c>
      <c r="G108" s="161">
        <v>94</v>
      </c>
      <c r="H108" s="161">
        <v>94</v>
      </c>
      <c r="I108" s="161">
        <v>96</v>
      </c>
      <c r="J108" s="161">
        <v>96</v>
      </c>
      <c r="K108" s="33"/>
      <c r="L108" s="33"/>
      <c r="M108" s="33"/>
      <c r="N108" s="33"/>
      <c r="O108" s="33"/>
      <c r="P108" s="33"/>
      <c r="Q108" s="33"/>
      <c r="R108" s="32"/>
      <c r="S108" s="32"/>
      <c r="T108" s="32"/>
      <c r="U108" s="32"/>
      <c r="V108" s="32"/>
    </row>
    <row r="109" spans="1:22">
      <c r="A109" s="10">
        <v>94</v>
      </c>
      <c r="B109" s="24">
        <v>1911094</v>
      </c>
      <c r="C109" s="23" t="s">
        <v>58</v>
      </c>
      <c r="D109" s="161">
        <v>87</v>
      </c>
      <c r="E109" s="161">
        <v>86</v>
      </c>
      <c r="F109" s="161">
        <v>87</v>
      </c>
      <c r="G109" s="161">
        <v>92</v>
      </c>
      <c r="H109" s="161">
        <v>94</v>
      </c>
      <c r="I109" s="161">
        <v>86</v>
      </c>
      <c r="J109" s="161">
        <v>92</v>
      </c>
      <c r="K109" s="33"/>
      <c r="L109" s="33"/>
      <c r="M109" s="33"/>
      <c r="N109" s="33"/>
      <c r="O109" s="33"/>
      <c r="P109" s="33"/>
      <c r="Q109" s="33"/>
      <c r="R109" s="32"/>
      <c r="S109" s="32"/>
      <c r="T109" s="32"/>
      <c r="U109" s="32"/>
      <c r="V109" s="32"/>
    </row>
    <row r="110" spans="1:22">
      <c r="A110" s="10">
        <v>95</v>
      </c>
      <c r="B110" s="24">
        <v>1911095</v>
      </c>
      <c r="C110" s="23" t="s">
        <v>142</v>
      </c>
      <c r="D110" s="161">
        <v>89</v>
      </c>
      <c r="E110" s="161">
        <v>90</v>
      </c>
      <c r="F110" s="161">
        <v>90</v>
      </c>
      <c r="G110" s="161">
        <v>90</v>
      </c>
      <c r="H110" s="161">
        <v>92</v>
      </c>
      <c r="I110" s="161">
        <v>92</v>
      </c>
      <c r="J110" s="161">
        <v>92</v>
      </c>
      <c r="K110" s="33"/>
      <c r="L110" s="33"/>
      <c r="M110" s="33"/>
      <c r="N110" s="33"/>
      <c r="O110" s="33"/>
      <c r="P110" s="33"/>
      <c r="Q110" s="33"/>
      <c r="R110" s="32"/>
      <c r="S110" s="32"/>
      <c r="T110" s="32"/>
      <c r="U110" s="32"/>
      <c r="V110" s="32"/>
    </row>
    <row r="111" spans="1:22">
      <c r="A111" s="10">
        <v>96</v>
      </c>
      <c r="B111" s="24">
        <v>1911096</v>
      </c>
      <c r="C111" s="23" t="s">
        <v>143</v>
      </c>
      <c r="D111" s="161">
        <v>86</v>
      </c>
      <c r="E111" s="161">
        <v>85</v>
      </c>
      <c r="F111" s="161">
        <v>87</v>
      </c>
      <c r="G111" s="161">
        <v>92</v>
      </c>
      <c r="H111" s="161">
        <v>94</v>
      </c>
      <c r="I111" s="161">
        <v>88</v>
      </c>
      <c r="J111" s="161">
        <v>94</v>
      </c>
      <c r="K111" s="33"/>
      <c r="L111" s="33"/>
      <c r="M111" s="33"/>
      <c r="N111" s="33"/>
      <c r="O111" s="33"/>
      <c r="P111" s="33"/>
      <c r="Q111" s="33"/>
      <c r="R111" s="32"/>
      <c r="S111" s="32"/>
      <c r="T111" s="32"/>
      <c r="U111" s="32"/>
      <c r="V111" s="32"/>
    </row>
    <row r="112" spans="1:22">
      <c r="A112" s="10">
        <v>97</v>
      </c>
      <c r="B112" s="24">
        <v>1911097</v>
      </c>
      <c r="C112" s="23" t="s">
        <v>144</v>
      </c>
      <c r="D112" s="161">
        <v>89</v>
      </c>
      <c r="E112" s="161">
        <v>90</v>
      </c>
      <c r="F112" s="161">
        <v>89</v>
      </c>
      <c r="G112" s="161">
        <v>90</v>
      </c>
      <c r="H112" s="161">
        <v>90</v>
      </c>
      <c r="I112" s="161">
        <v>90</v>
      </c>
      <c r="J112" s="161">
        <v>91</v>
      </c>
      <c r="K112" s="33"/>
      <c r="L112" s="33"/>
      <c r="M112" s="33"/>
      <c r="N112" s="33"/>
      <c r="O112" s="33"/>
      <c r="P112" s="33"/>
      <c r="Q112" s="33"/>
      <c r="R112" s="32"/>
      <c r="S112" s="32"/>
      <c r="T112" s="32"/>
      <c r="U112" s="32"/>
      <c r="V112" s="32"/>
    </row>
    <row r="113" spans="1:22">
      <c r="A113" s="10">
        <v>98</v>
      </c>
      <c r="B113" s="24">
        <v>1911098</v>
      </c>
      <c r="C113" s="23" t="s">
        <v>145</v>
      </c>
      <c r="D113" s="161">
        <v>85</v>
      </c>
      <c r="E113" s="161">
        <v>85</v>
      </c>
      <c r="F113" s="161">
        <v>85</v>
      </c>
      <c r="G113" s="161">
        <v>90</v>
      </c>
      <c r="H113" s="161">
        <v>92</v>
      </c>
      <c r="I113" s="161">
        <v>86</v>
      </c>
      <c r="J113" s="161">
        <v>92</v>
      </c>
      <c r="K113" s="33"/>
      <c r="L113" s="33"/>
      <c r="M113" s="33"/>
      <c r="N113" s="33"/>
      <c r="O113" s="33"/>
      <c r="P113" s="33"/>
      <c r="Q113" s="33"/>
      <c r="R113" s="32"/>
      <c r="S113" s="32"/>
      <c r="T113" s="32"/>
      <c r="U113" s="32"/>
      <c r="V113" s="32"/>
    </row>
    <row r="114" spans="1:22">
      <c r="A114" s="10">
        <v>99</v>
      </c>
      <c r="B114" s="24">
        <v>1911099</v>
      </c>
      <c r="C114" s="23" t="s">
        <v>146</v>
      </c>
      <c r="D114" s="161">
        <v>84</v>
      </c>
      <c r="E114" s="161">
        <v>90</v>
      </c>
      <c r="F114" s="161">
        <v>88</v>
      </c>
      <c r="G114" s="161">
        <v>84</v>
      </c>
      <c r="H114" s="161">
        <v>86</v>
      </c>
      <c r="I114" s="161">
        <v>87</v>
      </c>
      <c r="J114" s="161">
        <v>90</v>
      </c>
      <c r="K114" s="33"/>
      <c r="L114" s="33"/>
      <c r="M114" s="33"/>
      <c r="N114" s="33"/>
      <c r="O114" s="33"/>
      <c r="P114" s="33"/>
      <c r="Q114" s="33"/>
      <c r="R114" s="32"/>
      <c r="S114" s="32"/>
      <c r="T114" s="32"/>
      <c r="U114" s="32"/>
      <c r="V114" s="32"/>
    </row>
    <row r="115" spans="1:22">
      <c r="A115" s="10">
        <v>100</v>
      </c>
      <c r="B115" s="24">
        <v>1911100</v>
      </c>
      <c r="C115" s="23" t="s">
        <v>147</v>
      </c>
      <c r="D115" s="161">
        <v>89</v>
      </c>
      <c r="E115" s="161">
        <v>89</v>
      </c>
      <c r="F115" s="161">
        <v>89</v>
      </c>
      <c r="G115" s="161">
        <v>92</v>
      </c>
      <c r="H115" s="161">
        <v>92</v>
      </c>
      <c r="I115" s="161">
        <v>94</v>
      </c>
      <c r="J115" s="161">
        <v>92</v>
      </c>
      <c r="K115" s="33"/>
      <c r="L115" s="33"/>
      <c r="M115" s="33"/>
      <c r="N115" s="33"/>
      <c r="O115" s="33"/>
      <c r="P115" s="33"/>
      <c r="Q115" s="33"/>
      <c r="R115" s="32"/>
      <c r="S115" s="32"/>
      <c r="T115" s="32"/>
      <c r="U115" s="32"/>
      <c r="V115" s="32"/>
    </row>
    <row r="116" spans="1:22">
      <c r="A116" s="10">
        <v>101</v>
      </c>
      <c r="B116" s="24">
        <v>1911101</v>
      </c>
      <c r="C116" s="23" t="s">
        <v>148</v>
      </c>
      <c r="D116" s="161">
        <v>84</v>
      </c>
      <c r="E116" s="161">
        <v>82</v>
      </c>
      <c r="F116" s="161">
        <v>86</v>
      </c>
      <c r="G116" s="161">
        <v>88</v>
      </c>
      <c r="H116" s="161">
        <v>90</v>
      </c>
      <c r="I116" s="161">
        <v>86</v>
      </c>
      <c r="J116" s="161">
        <v>92</v>
      </c>
      <c r="K116" s="33"/>
      <c r="L116" s="33"/>
      <c r="M116" s="33"/>
      <c r="N116" s="33"/>
      <c r="O116" s="33"/>
      <c r="P116" s="33"/>
      <c r="Q116" s="33"/>
      <c r="R116" s="32"/>
      <c r="S116" s="32"/>
      <c r="T116" s="32"/>
      <c r="U116" s="32"/>
      <c r="V116" s="32"/>
    </row>
    <row r="117" spans="1:22">
      <c r="A117" s="10">
        <v>102</v>
      </c>
      <c r="B117" s="24">
        <v>1911102</v>
      </c>
      <c r="C117" s="23" t="s">
        <v>149</v>
      </c>
      <c r="D117" s="161">
        <v>84</v>
      </c>
      <c r="E117" s="161">
        <v>87</v>
      </c>
      <c r="F117" s="161">
        <v>87</v>
      </c>
      <c r="G117" s="161">
        <v>92</v>
      </c>
      <c r="H117" s="161">
        <v>94</v>
      </c>
      <c r="I117" s="161">
        <v>86</v>
      </c>
      <c r="J117" s="161">
        <v>94</v>
      </c>
      <c r="K117" s="33"/>
      <c r="L117" s="33"/>
      <c r="M117" s="33"/>
      <c r="N117" s="33"/>
      <c r="O117" s="33"/>
      <c r="P117" s="33"/>
      <c r="Q117" s="33"/>
      <c r="R117" s="32"/>
      <c r="S117" s="32"/>
      <c r="T117" s="32"/>
      <c r="U117" s="32"/>
      <c r="V117" s="32"/>
    </row>
    <row r="118" spans="1:22">
      <c r="A118" s="10">
        <v>103</v>
      </c>
      <c r="B118" s="24">
        <v>1911103</v>
      </c>
      <c r="C118" s="23" t="s">
        <v>72</v>
      </c>
      <c r="D118" s="161">
        <v>85</v>
      </c>
      <c r="E118" s="161">
        <v>88</v>
      </c>
      <c r="F118" s="161">
        <v>86</v>
      </c>
      <c r="G118" s="161">
        <v>92</v>
      </c>
      <c r="H118" s="161">
        <v>90</v>
      </c>
      <c r="I118" s="161">
        <v>86</v>
      </c>
      <c r="J118" s="161">
        <v>90</v>
      </c>
      <c r="K118" s="33"/>
      <c r="L118" s="33"/>
      <c r="M118" s="33"/>
      <c r="N118" s="33"/>
      <c r="O118" s="33"/>
      <c r="P118" s="33"/>
      <c r="Q118" s="33"/>
      <c r="R118" s="32"/>
      <c r="S118" s="32"/>
      <c r="T118" s="32"/>
      <c r="U118" s="32"/>
      <c r="V118" s="32"/>
    </row>
    <row r="119" spans="1:22">
      <c r="A119" s="10">
        <v>104</v>
      </c>
      <c r="B119" s="24">
        <v>1911104</v>
      </c>
      <c r="C119" s="23" t="s">
        <v>59</v>
      </c>
      <c r="D119" s="161">
        <v>85</v>
      </c>
      <c r="E119" s="161">
        <v>87</v>
      </c>
      <c r="F119" s="161">
        <v>85</v>
      </c>
      <c r="G119" s="161">
        <v>94</v>
      </c>
      <c r="H119" s="161">
        <v>94</v>
      </c>
      <c r="I119" s="161">
        <v>84</v>
      </c>
      <c r="J119" s="161">
        <v>86</v>
      </c>
      <c r="K119" s="33"/>
      <c r="L119" s="33"/>
      <c r="M119" s="33"/>
      <c r="N119" s="33"/>
      <c r="O119" s="33"/>
      <c r="P119" s="33"/>
      <c r="Q119" s="33"/>
      <c r="R119" s="32"/>
      <c r="S119" s="32"/>
      <c r="T119" s="32"/>
      <c r="U119" s="32"/>
      <c r="V119" s="32"/>
    </row>
    <row r="120" spans="1:22">
      <c r="A120" s="10">
        <v>105</v>
      </c>
      <c r="B120" s="24">
        <v>1911105</v>
      </c>
      <c r="C120" s="23" t="s">
        <v>60</v>
      </c>
      <c r="D120" s="161">
        <v>85</v>
      </c>
      <c r="E120" s="161">
        <v>86</v>
      </c>
      <c r="F120" s="161">
        <v>86</v>
      </c>
      <c r="G120" s="161">
        <v>94</v>
      </c>
      <c r="H120" s="161">
        <v>92</v>
      </c>
      <c r="I120" s="161">
        <v>86</v>
      </c>
      <c r="J120" s="161">
        <v>90</v>
      </c>
      <c r="K120" s="33"/>
      <c r="L120" s="33"/>
      <c r="M120" s="33"/>
      <c r="N120" s="33"/>
      <c r="O120" s="33"/>
      <c r="P120" s="33"/>
      <c r="Q120" s="33"/>
      <c r="R120" s="32"/>
      <c r="S120" s="32"/>
      <c r="T120" s="32"/>
      <c r="U120" s="32"/>
      <c r="V120" s="32"/>
    </row>
    <row r="121" spans="1:22">
      <c r="A121" s="10">
        <v>106</v>
      </c>
      <c r="B121" s="24">
        <v>1911106</v>
      </c>
      <c r="C121" s="23" t="s">
        <v>150</v>
      </c>
      <c r="D121" s="161">
        <v>88</v>
      </c>
      <c r="E121" s="161">
        <v>90</v>
      </c>
      <c r="F121" s="161">
        <v>90</v>
      </c>
      <c r="G121" s="161">
        <v>96</v>
      </c>
      <c r="H121" s="161">
        <v>94</v>
      </c>
      <c r="I121" s="161">
        <v>90</v>
      </c>
      <c r="J121" s="161">
        <v>94</v>
      </c>
      <c r="K121" s="33"/>
      <c r="L121" s="33"/>
      <c r="M121" s="33"/>
      <c r="N121" s="33"/>
      <c r="O121" s="33"/>
      <c r="P121" s="33"/>
      <c r="Q121" s="33"/>
      <c r="R121" s="32"/>
      <c r="S121" s="32"/>
      <c r="T121" s="32"/>
      <c r="U121" s="32"/>
      <c r="V121" s="32"/>
    </row>
    <row r="122" spans="1:22">
      <c r="A122" s="10">
        <v>107</v>
      </c>
      <c r="B122" s="24">
        <v>1911107</v>
      </c>
      <c r="C122" s="23" t="s">
        <v>151</v>
      </c>
      <c r="D122" s="161">
        <v>88</v>
      </c>
      <c r="E122" s="161">
        <v>86</v>
      </c>
      <c r="F122" s="161">
        <v>86</v>
      </c>
      <c r="G122" s="161">
        <v>90</v>
      </c>
      <c r="H122" s="161">
        <v>88</v>
      </c>
      <c r="I122" s="161">
        <v>84</v>
      </c>
      <c r="J122" s="161">
        <v>90</v>
      </c>
      <c r="K122" s="33"/>
      <c r="L122" s="33"/>
      <c r="M122" s="33"/>
      <c r="N122" s="33"/>
      <c r="O122" s="33"/>
      <c r="P122" s="33"/>
      <c r="Q122" s="33"/>
      <c r="R122" s="32"/>
      <c r="S122" s="32"/>
      <c r="T122" s="32"/>
      <c r="U122" s="32"/>
      <c r="V122" s="32"/>
    </row>
    <row r="123" spans="1:22">
      <c r="A123" s="10">
        <v>108</v>
      </c>
      <c r="B123" s="24">
        <v>1911108</v>
      </c>
      <c r="C123" s="23" t="s">
        <v>152</v>
      </c>
      <c r="D123" s="161">
        <v>90</v>
      </c>
      <c r="E123" s="161">
        <v>90</v>
      </c>
      <c r="F123" s="161">
        <v>88</v>
      </c>
      <c r="G123" s="161">
        <v>90</v>
      </c>
      <c r="H123" s="161">
        <v>92</v>
      </c>
      <c r="I123" s="161">
        <v>92</v>
      </c>
      <c r="J123" s="161">
        <v>92</v>
      </c>
      <c r="K123" s="33"/>
      <c r="L123" s="33"/>
      <c r="M123" s="33"/>
      <c r="N123" s="33"/>
      <c r="O123" s="33"/>
      <c r="P123" s="33"/>
      <c r="Q123" s="33"/>
      <c r="R123" s="32"/>
      <c r="S123" s="32"/>
      <c r="T123" s="32"/>
      <c r="U123" s="32"/>
      <c r="V123" s="32"/>
    </row>
    <row r="124" spans="1:22">
      <c r="A124" s="10">
        <v>109</v>
      </c>
      <c r="B124" s="24">
        <v>1911109</v>
      </c>
      <c r="C124" s="23" t="s">
        <v>153</v>
      </c>
      <c r="D124" s="161">
        <v>85</v>
      </c>
      <c r="E124" s="161">
        <v>86</v>
      </c>
      <c r="F124" s="161">
        <v>83</v>
      </c>
      <c r="G124" s="161">
        <v>86</v>
      </c>
      <c r="H124" s="161">
        <v>90</v>
      </c>
      <c r="I124" s="161">
        <v>84</v>
      </c>
      <c r="J124" s="161">
        <v>90</v>
      </c>
      <c r="K124" s="33"/>
      <c r="L124" s="33"/>
      <c r="M124" s="33"/>
      <c r="N124" s="33"/>
      <c r="O124" s="33"/>
      <c r="P124" s="33"/>
      <c r="Q124" s="33"/>
      <c r="R124" s="32"/>
      <c r="S124" s="32"/>
      <c r="T124" s="32"/>
      <c r="U124" s="32"/>
      <c r="V124" s="32"/>
    </row>
    <row r="125" spans="1:22">
      <c r="A125" s="10">
        <v>110</v>
      </c>
      <c r="B125" s="24">
        <v>1911110</v>
      </c>
      <c r="C125" s="23" t="s">
        <v>154</v>
      </c>
      <c r="D125" s="161">
        <v>88</v>
      </c>
      <c r="E125" s="161">
        <v>88</v>
      </c>
      <c r="F125" s="161">
        <v>87</v>
      </c>
      <c r="G125" s="161">
        <v>94</v>
      </c>
      <c r="H125" s="161">
        <v>92</v>
      </c>
      <c r="I125" s="161">
        <v>90</v>
      </c>
      <c r="J125" s="161">
        <v>92</v>
      </c>
      <c r="K125" s="33"/>
      <c r="L125" s="33"/>
      <c r="M125" s="33"/>
      <c r="N125" s="33"/>
      <c r="O125" s="33"/>
      <c r="P125" s="33"/>
      <c r="Q125" s="33"/>
      <c r="R125" s="32"/>
      <c r="S125" s="32"/>
      <c r="T125" s="32"/>
      <c r="U125" s="32"/>
      <c r="V125" s="32"/>
    </row>
    <row r="126" spans="1:22">
      <c r="A126" s="10">
        <v>111</v>
      </c>
      <c r="B126" s="24">
        <v>1911111</v>
      </c>
      <c r="C126" s="23" t="s">
        <v>73</v>
      </c>
      <c r="D126" s="161">
        <v>86</v>
      </c>
      <c r="E126" s="161">
        <v>85</v>
      </c>
      <c r="F126" s="161">
        <v>88</v>
      </c>
      <c r="G126" s="161">
        <v>94</v>
      </c>
      <c r="H126" s="161">
        <v>94</v>
      </c>
      <c r="I126" s="161">
        <v>90</v>
      </c>
      <c r="J126" s="161">
        <v>92</v>
      </c>
      <c r="K126" s="33"/>
      <c r="L126" s="33"/>
      <c r="M126" s="33"/>
      <c r="N126" s="33"/>
      <c r="O126" s="33"/>
      <c r="P126" s="33"/>
      <c r="Q126" s="33"/>
      <c r="R126" s="32"/>
      <c r="S126" s="32"/>
      <c r="T126" s="32"/>
      <c r="U126" s="32"/>
      <c r="V126" s="32"/>
    </row>
    <row r="127" spans="1:22">
      <c r="A127" s="10">
        <v>112</v>
      </c>
      <c r="B127" s="24">
        <v>1911112</v>
      </c>
      <c r="C127" s="23" t="s">
        <v>155</v>
      </c>
      <c r="D127" s="161">
        <v>90</v>
      </c>
      <c r="E127" s="161">
        <v>90</v>
      </c>
      <c r="F127" s="161">
        <v>93</v>
      </c>
      <c r="G127" s="161">
        <v>96</v>
      </c>
      <c r="H127" s="161">
        <v>94</v>
      </c>
      <c r="I127" s="161">
        <v>96</v>
      </c>
      <c r="J127" s="161">
        <v>96</v>
      </c>
      <c r="K127" s="33"/>
      <c r="L127" s="33"/>
      <c r="M127" s="33"/>
      <c r="N127" s="33"/>
      <c r="O127" s="33"/>
      <c r="P127" s="33"/>
      <c r="Q127" s="33"/>
      <c r="R127" s="32"/>
      <c r="S127" s="32"/>
      <c r="T127" s="32"/>
      <c r="U127" s="32"/>
      <c r="V127" s="32"/>
    </row>
    <row r="128" spans="1:22">
      <c r="A128" s="10">
        <v>113</v>
      </c>
      <c r="B128" s="24">
        <v>1911113</v>
      </c>
      <c r="C128" s="23" t="s">
        <v>156</v>
      </c>
      <c r="D128" s="161">
        <v>90</v>
      </c>
      <c r="E128" s="161">
        <v>91</v>
      </c>
      <c r="F128" s="161">
        <v>88</v>
      </c>
      <c r="G128" s="161">
        <v>91</v>
      </c>
      <c r="H128" s="161">
        <v>92</v>
      </c>
      <c r="I128" s="161">
        <v>92</v>
      </c>
      <c r="J128" s="161">
        <v>94</v>
      </c>
      <c r="K128" s="33"/>
      <c r="L128" s="33"/>
      <c r="M128" s="33"/>
      <c r="N128" s="33"/>
      <c r="O128" s="33"/>
      <c r="P128" s="33"/>
      <c r="Q128" s="33"/>
      <c r="R128" s="32"/>
      <c r="S128" s="32"/>
      <c r="T128" s="32"/>
      <c r="U128" s="32"/>
      <c r="V128" s="32"/>
    </row>
    <row r="129" spans="1:22">
      <c r="A129" s="10">
        <v>114</v>
      </c>
      <c r="B129" s="24">
        <v>1911114</v>
      </c>
      <c r="C129" s="23" t="s">
        <v>157</v>
      </c>
      <c r="D129" s="161">
        <v>89</v>
      </c>
      <c r="E129" s="161">
        <v>92</v>
      </c>
      <c r="F129" s="161">
        <v>89</v>
      </c>
      <c r="G129" s="161">
        <v>95</v>
      </c>
      <c r="H129" s="161">
        <v>94</v>
      </c>
      <c r="I129" s="161">
        <v>94</v>
      </c>
      <c r="J129" s="161">
        <v>94</v>
      </c>
      <c r="K129" s="33"/>
      <c r="L129" s="33"/>
      <c r="M129" s="33"/>
      <c r="N129" s="33"/>
      <c r="O129" s="33"/>
      <c r="P129" s="33"/>
      <c r="Q129" s="33"/>
      <c r="R129" s="32"/>
      <c r="S129" s="32"/>
      <c r="T129" s="32"/>
      <c r="U129" s="32"/>
      <c r="V129" s="32"/>
    </row>
    <row r="130" spans="1:22">
      <c r="A130" s="10">
        <v>115</v>
      </c>
      <c r="B130" s="24">
        <v>1911115</v>
      </c>
      <c r="C130" s="23" t="s">
        <v>74</v>
      </c>
      <c r="D130" s="161">
        <v>85</v>
      </c>
      <c r="E130" s="161">
        <v>87</v>
      </c>
      <c r="F130" s="161">
        <v>84</v>
      </c>
      <c r="G130" s="161">
        <v>86</v>
      </c>
      <c r="H130" s="161">
        <v>92</v>
      </c>
      <c r="I130" s="161">
        <v>84</v>
      </c>
      <c r="J130" s="161">
        <v>90</v>
      </c>
      <c r="K130" s="33"/>
      <c r="L130" s="33"/>
      <c r="M130" s="33"/>
      <c r="N130" s="33"/>
      <c r="O130" s="33"/>
      <c r="P130" s="33"/>
      <c r="Q130" s="33"/>
      <c r="R130" s="32"/>
      <c r="S130" s="32"/>
      <c r="T130" s="32"/>
      <c r="U130" s="32"/>
      <c r="V130" s="32"/>
    </row>
    <row r="131" spans="1:22">
      <c r="A131" s="10">
        <v>116</v>
      </c>
      <c r="B131" s="24">
        <v>1911116</v>
      </c>
      <c r="C131" s="23" t="s">
        <v>158</v>
      </c>
      <c r="D131" s="161">
        <v>85</v>
      </c>
      <c r="E131" s="161">
        <v>86</v>
      </c>
      <c r="F131" s="161">
        <v>85</v>
      </c>
      <c r="G131" s="161">
        <v>88</v>
      </c>
      <c r="H131" s="161">
        <v>82</v>
      </c>
      <c r="I131" s="161">
        <v>86</v>
      </c>
      <c r="J131" s="161">
        <v>88</v>
      </c>
      <c r="K131" s="33"/>
      <c r="L131" s="33"/>
      <c r="M131" s="33"/>
      <c r="N131" s="33"/>
      <c r="O131" s="33"/>
      <c r="P131" s="33"/>
      <c r="Q131" s="33"/>
      <c r="R131" s="32"/>
      <c r="S131" s="32"/>
      <c r="T131" s="32"/>
      <c r="U131" s="32"/>
      <c r="V131" s="32"/>
    </row>
    <row r="132" spans="1:22">
      <c r="A132" s="10">
        <v>117</v>
      </c>
      <c r="B132" s="24">
        <v>1911117</v>
      </c>
      <c r="C132" s="23" t="s">
        <v>159</v>
      </c>
      <c r="D132" s="161">
        <v>89</v>
      </c>
      <c r="E132" s="161">
        <v>88</v>
      </c>
      <c r="F132" s="161">
        <v>88</v>
      </c>
      <c r="G132" s="161">
        <v>92</v>
      </c>
      <c r="H132" s="161">
        <v>92</v>
      </c>
      <c r="I132" s="161">
        <v>92</v>
      </c>
      <c r="J132" s="161">
        <v>96</v>
      </c>
      <c r="K132" s="33"/>
      <c r="L132" s="33"/>
      <c r="M132" s="33"/>
      <c r="N132" s="33"/>
      <c r="O132" s="33"/>
      <c r="P132" s="33"/>
      <c r="Q132" s="33"/>
      <c r="R132" s="32"/>
      <c r="S132" s="32"/>
      <c r="T132" s="32"/>
      <c r="U132" s="32"/>
      <c r="V132" s="32"/>
    </row>
    <row r="133" spans="1:22">
      <c r="A133" s="10">
        <v>118</v>
      </c>
      <c r="B133" s="24">
        <v>1911118</v>
      </c>
      <c r="C133" s="25" t="s">
        <v>160</v>
      </c>
      <c r="D133" s="161">
        <v>88</v>
      </c>
      <c r="E133" s="161">
        <v>90</v>
      </c>
      <c r="F133" s="161">
        <v>92</v>
      </c>
      <c r="G133" s="161">
        <v>88</v>
      </c>
      <c r="H133" s="161">
        <v>88</v>
      </c>
      <c r="I133" s="161">
        <v>88</v>
      </c>
      <c r="J133" s="161">
        <v>90</v>
      </c>
      <c r="K133" s="33"/>
      <c r="L133" s="33"/>
      <c r="M133" s="33"/>
      <c r="N133" s="33"/>
      <c r="O133" s="33"/>
      <c r="P133" s="33"/>
      <c r="Q133" s="33"/>
      <c r="R133" s="32"/>
      <c r="S133" s="32"/>
      <c r="T133" s="32"/>
      <c r="U133" s="32"/>
      <c r="V133" s="32"/>
    </row>
    <row r="134" spans="1:22">
      <c r="A134" s="10">
        <v>119</v>
      </c>
      <c r="B134" s="24">
        <v>1911119</v>
      </c>
      <c r="C134" s="23" t="s">
        <v>161</v>
      </c>
      <c r="D134" s="161">
        <v>86</v>
      </c>
      <c r="E134" s="161">
        <v>87</v>
      </c>
      <c r="F134" s="161">
        <v>89</v>
      </c>
      <c r="G134" s="161">
        <v>92</v>
      </c>
      <c r="H134" s="161">
        <v>92</v>
      </c>
      <c r="I134" s="161">
        <v>92</v>
      </c>
      <c r="J134" s="161">
        <v>90</v>
      </c>
      <c r="K134" s="33"/>
      <c r="L134" s="33"/>
      <c r="M134" s="33"/>
      <c r="N134" s="33"/>
      <c r="O134" s="33"/>
      <c r="P134" s="33"/>
      <c r="Q134" s="33"/>
      <c r="R134" s="32"/>
      <c r="S134" s="32"/>
      <c r="T134" s="32"/>
      <c r="U134" s="32"/>
      <c r="V134" s="32"/>
    </row>
    <row r="135" spans="1:22">
      <c r="A135" s="10">
        <v>120</v>
      </c>
      <c r="B135" s="24">
        <v>1911120</v>
      </c>
      <c r="C135" s="27" t="s">
        <v>162</v>
      </c>
      <c r="D135" s="165">
        <v>87</v>
      </c>
      <c r="E135" s="165">
        <v>87</v>
      </c>
      <c r="F135" s="161">
        <v>85</v>
      </c>
      <c r="G135" s="161">
        <v>90</v>
      </c>
      <c r="H135" s="161">
        <v>92</v>
      </c>
      <c r="I135" s="165">
        <v>92</v>
      </c>
      <c r="J135" s="165">
        <v>92</v>
      </c>
      <c r="K135" s="80"/>
      <c r="L135" s="80"/>
      <c r="M135" s="80"/>
      <c r="N135" s="80"/>
      <c r="O135" s="80"/>
      <c r="P135" s="80"/>
      <c r="Q135" s="80"/>
      <c r="R135" s="81"/>
      <c r="S135" s="81"/>
      <c r="T135" s="81"/>
      <c r="U135" s="81"/>
      <c r="V135" s="81"/>
    </row>
    <row r="136" spans="1:22">
      <c r="A136" s="21"/>
      <c r="B136" s="183" t="s">
        <v>4</v>
      </c>
      <c r="C136" s="184"/>
      <c r="D136" s="224">
        <v>80</v>
      </c>
      <c r="E136" s="224">
        <v>80</v>
      </c>
      <c r="F136" s="224">
        <v>80</v>
      </c>
      <c r="G136" s="224">
        <v>80</v>
      </c>
      <c r="H136" s="224">
        <v>80</v>
      </c>
      <c r="I136" s="224">
        <v>80</v>
      </c>
      <c r="J136" s="224">
        <v>80</v>
      </c>
    </row>
    <row r="137" spans="1:22">
      <c r="A137" s="21"/>
      <c r="B137" s="186" t="s">
        <v>28</v>
      </c>
      <c r="C137" s="187"/>
      <c r="D137" s="224">
        <v>85</v>
      </c>
      <c r="E137" s="224">
        <v>85</v>
      </c>
      <c r="F137" s="224">
        <v>85</v>
      </c>
      <c r="G137" s="224">
        <v>85</v>
      </c>
      <c r="H137" s="224">
        <v>85</v>
      </c>
      <c r="I137" s="224">
        <v>85</v>
      </c>
      <c r="J137" s="224">
        <v>85</v>
      </c>
    </row>
    <row r="138" spans="1:22" ht="15" customHeight="1">
      <c r="A138" s="21"/>
      <c r="B138" s="544" t="s">
        <v>163</v>
      </c>
      <c r="C138" s="546"/>
      <c r="D138" s="225">
        <f t="shared" ref="D138:E138" si="0">COUNTIF(D16:D135,"&gt;=" &amp;D136)</f>
        <v>117</v>
      </c>
      <c r="E138" s="225">
        <f t="shared" si="0"/>
        <v>117</v>
      </c>
      <c r="F138" s="225">
        <f>COUNTIF(F16:F135,"&gt;=" &amp;F136)</f>
        <v>116</v>
      </c>
      <c r="G138" s="225">
        <f t="shared" ref="G138:J138" si="1">COUNTIF(G16:G135,"&gt;=" &amp;G136)</f>
        <v>120</v>
      </c>
      <c r="H138" s="225">
        <f t="shared" si="1"/>
        <v>120</v>
      </c>
      <c r="I138" s="225">
        <f t="shared" si="1"/>
        <v>120</v>
      </c>
      <c r="J138" s="225">
        <f t="shared" si="1"/>
        <v>120</v>
      </c>
    </row>
    <row r="139" spans="1:22">
      <c r="A139" s="21"/>
      <c r="B139" s="183" t="s">
        <v>29</v>
      </c>
      <c r="C139" s="184"/>
      <c r="D139" s="229">
        <f>D138/120*100</f>
        <v>97.5</v>
      </c>
      <c r="E139" s="229">
        <f t="shared" ref="E139:J139" si="2">E138/120*100</f>
        <v>97.5</v>
      </c>
      <c r="F139" s="229">
        <f t="shared" si="2"/>
        <v>96.666666666666671</v>
      </c>
      <c r="G139" s="225">
        <f t="shared" si="2"/>
        <v>100</v>
      </c>
      <c r="H139" s="225">
        <f t="shared" si="2"/>
        <v>100</v>
      </c>
      <c r="I139" s="225">
        <f t="shared" si="2"/>
        <v>100</v>
      </c>
      <c r="J139" s="225">
        <f t="shared" si="2"/>
        <v>100</v>
      </c>
    </row>
    <row r="147" spans="1:22" s="40" customFormat="1">
      <c r="B147" s="41"/>
      <c r="C147" s="53" t="s">
        <v>26</v>
      </c>
      <c r="D147" s="53" t="s">
        <v>12</v>
      </c>
      <c r="E147" s="53" t="s">
        <v>13</v>
      </c>
      <c r="F147" s="53" t="s">
        <v>14</v>
      </c>
      <c r="G147" s="188" t="s">
        <v>15</v>
      </c>
      <c r="H147" s="188" t="s">
        <v>16</v>
      </c>
      <c r="I147" s="188" t="s">
        <v>17</v>
      </c>
      <c r="J147" s="188" t="s">
        <v>18</v>
      </c>
      <c r="K147" s="190" t="s">
        <v>19</v>
      </c>
      <c r="L147" s="189" t="s">
        <v>20</v>
      </c>
      <c r="M147" s="190" t="s">
        <v>21</v>
      </c>
      <c r="N147" s="190" t="s">
        <v>22</v>
      </c>
      <c r="O147" s="190" t="s">
        <v>23</v>
      </c>
      <c r="P147" s="190" t="s">
        <v>24</v>
      </c>
      <c r="Q147" s="188" t="s">
        <v>25</v>
      </c>
      <c r="R147" s="66"/>
      <c r="S147" s="66"/>
      <c r="T147" s="66"/>
      <c r="U147" s="66"/>
      <c r="V147" s="66"/>
    </row>
    <row r="148" spans="1:22" s="40" customFormat="1">
      <c r="B148" s="41"/>
      <c r="C148" s="53" t="s">
        <v>5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79"/>
      <c r="R148" s="67"/>
      <c r="S148" s="67"/>
      <c r="T148" s="67"/>
      <c r="U148" s="67"/>
      <c r="V148" s="67"/>
    </row>
    <row r="149" spans="1:22" s="40" customFormat="1">
      <c r="B149" s="41"/>
      <c r="C149" s="53" t="s">
        <v>6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79"/>
      <c r="R149" s="67"/>
      <c r="S149" s="67"/>
      <c r="T149" s="67"/>
      <c r="U149" s="67"/>
      <c r="V149" s="67"/>
    </row>
    <row r="150" spans="1:22" s="40" customFormat="1">
      <c r="B150" s="41"/>
      <c r="C150" s="53" t="s">
        <v>7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79"/>
      <c r="R150" s="67"/>
      <c r="S150" s="67"/>
      <c r="T150" s="67"/>
      <c r="U150" s="67"/>
      <c r="V150" s="67"/>
    </row>
    <row r="151" spans="1:22" s="40" customFormat="1">
      <c r="B151" s="41"/>
      <c r="C151" s="53" t="s">
        <v>8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79"/>
      <c r="R151" s="67"/>
      <c r="S151" s="67"/>
      <c r="T151" s="67"/>
      <c r="U151" s="67"/>
      <c r="V151" s="67"/>
    </row>
    <row r="152" spans="1:22" s="40" customFormat="1">
      <c r="B152" s="41"/>
      <c r="C152" s="48" t="s">
        <v>9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79"/>
      <c r="R152" s="67"/>
      <c r="S152" s="67"/>
      <c r="T152" s="67"/>
      <c r="U152" s="67"/>
      <c r="V152" s="67"/>
    </row>
    <row r="153" spans="1:22" s="40" customFormat="1">
      <c r="B153" s="41"/>
      <c r="C153" s="48" t="s">
        <v>192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79"/>
      <c r="R153" s="67"/>
      <c r="S153" s="67"/>
      <c r="T153" s="67"/>
      <c r="U153" s="67"/>
      <c r="V153" s="67"/>
    </row>
    <row r="154" spans="1:22" s="40" customFormat="1">
      <c r="B154" s="41"/>
      <c r="C154" s="48" t="s">
        <v>193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79"/>
      <c r="R154" s="67"/>
      <c r="S154" s="67"/>
      <c r="T154" s="67"/>
      <c r="U154" s="67"/>
      <c r="V154" s="67"/>
    </row>
    <row r="155" spans="1:22" s="40" customFormat="1">
      <c r="A155" s="49"/>
      <c r="B155" s="547" t="s">
        <v>172</v>
      </c>
      <c r="C155" s="548"/>
      <c r="D155" s="52">
        <v>0</v>
      </c>
      <c r="E155" s="52">
        <v>0</v>
      </c>
      <c r="F155" s="52">
        <v>0</v>
      </c>
      <c r="G155" s="52"/>
      <c r="H155" s="52">
        <v>0</v>
      </c>
      <c r="I155" s="52"/>
      <c r="J155" s="52"/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/>
      <c r="Q155" s="244"/>
      <c r="R155" s="67"/>
      <c r="S155" s="67"/>
      <c r="T155" s="67"/>
      <c r="U155" s="67"/>
      <c r="V155" s="67"/>
    </row>
    <row r="156" spans="1:22" s="40" customFormat="1">
      <c r="A156" s="49"/>
      <c r="B156" s="549" t="s">
        <v>173</v>
      </c>
      <c r="C156" s="549"/>
      <c r="D156" s="52">
        <v>0</v>
      </c>
      <c r="E156" s="52">
        <v>0</v>
      </c>
      <c r="F156" s="52">
        <v>0</v>
      </c>
      <c r="G156" s="52"/>
      <c r="H156" s="52">
        <v>0</v>
      </c>
      <c r="I156" s="52"/>
      <c r="J156" s="52"/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/>
      <c r="Q156" s="244"/>
      <c r="R156" s="67"/>
      <c r="S156" s="67"/>
      <c r="T156" s="67"/>
      <c r="U156" s="67"/>
      <c r="V156" s="67"/>
    </row>
    <row r="157" spans="1:22" s="40" customFormat="1">
      <c r="A157" s="49"/>
      <c r="B157" s="549" t="s">
        <v>174</v>
      </c>
      <c r="C157" s="549"/>
      <c r="D157" s="52">
        <v>0</v>
      </c>
      <c r="E157" s="52">
        <v>0</v>
      </c>
      <c r="F157" s="52">
        <v>0</v>
      </c>
      <c r="G157" s="52"/>
      <c r="H157" s="52">
        <v>0</v>
      </c>
      <c r="I157" s="52"/>
      <c r="J157" s="52"/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/>
      <c r="Q157" s="244"/>
      <c r="R157" s="67"/>
      <c r="S157" s="67"/>
      <c r="T157" s="67"/>
      <c r="U157" s="67"/>
      <c r="V157" s="67"/>
    </row>
    <row r="158" spans="1:22" s="40" customFormat="1">
      <c r="A158" s="549" t="s">
        <v>175</v>
      </c>
      <c r="B158" s="549"/>
      <c r="C158" s="549"/>
      <c r="D158" s="52">
        <v>0</v>
      </c>
      <c r="E158" s="52">
        <v>0</v>
      </c>
      <c r="F158" s="52">
        <v>0</v>
      </c>
      <c r="G158" s="52"/>
      <c r="H158" s="52">
        <v>0</v>
      </c>
      <c r="I158" s="52"/>
      <c r="J158" s="52"/>
      <c r="K158" s="52">
        <v>0</v>
      </c>
      <c r="L158" s="52">
        <v>0</v>
      </c>
      <c r="M158" s="52">
        <v>0</v>
      </c>
      <c r="N158" s="52">
        <v>0</v>
      </c>
      <c r="O158" s="54">
        <v>0</v>
      </c>
      <c r="P158" s="54"/>
      <c r="Q158" s="245"/>
      <c r="R158" s="250"/>
      <c r="S158" s="67"/>
      <c r="T158" s="67"/>
      <c r="U158" s="67"/>
      <c r="V158" s="67"/>
    </row>
    <row r="159" spans="1:22" s="40" customFormat="1">
      <c r="A159" s="549" t="s">
        <v>176</v>
      </c>
      <c r="B159" s="549"/>
      <c r="C159" s="549"/>
      <c r="D159" s="52">
        <v>0</v>
      </c>
      <c r="E159" s="52">
        <v>0</v>
      </c>
      <c r="F159" s="52">
        <v>0</v>
      </c>
      <c r="G159" s="52"/>
      <c r="H159" s="52">
        <v>0</v>
      </c>
      <c r="I159" s="52"/>
      <c r="J159" s="52"/>
      <c r="K159" s="52">
        <v>0</v>
      </c>
      <c r="L159" s="52">
        <v>0</v>
      </c>
      <c r="M159" s="52">
        <v>0</v>
      </c>
      <c r="N159" s="52">
        <v>0</v>
      </c>
      <c r="O159" s="54">
        <v>0</v>
      </c>
      <c r="P159" s="54"/>
      <c r="Q159" s="245"/>
      <c r="R159" s="250"/>
      <c r="S159" s="67"/>
      <c r="T159" s="67"/>
      <c r="U159" s="67"/>
      <c r="V159" s="67"/>
    </row>
    <row r="160" spans="1:22" s="40" customFormat="1">
      <c r="A160" s="549" t="s">
        <v>177</v>
      </c>
      <c r="B160" s="549"/>
      <c r="C160" s="549"/>
      <c r="D160" s="52">
        <v>0</v>
      </c>
      <c r="E160" s="52">
        <v>0</v>
      </c>
      <c r="F160" s="52">
        <v>0</v>
      </c>
      <c r="G160" s="52"/>
      <c r="H160" s="52">
        <v>0</v>
      </c>
      <c r="I160" s="52"/>
      <c r="J160" s="52"/>
      <c r="K160" s="52">
        <v>0</v>
      </c>
      <c r="L160" s="52">
        <v>0</v>
      </c>
      <c r="M160" s="52">
        <v>0</v>
      </c>
      <c r="N160" s="52">
        <v>0</v>
      </c>
      <c r="O160" s="54">
        <v>0</v>
      </c>
      <c r="P160" s="54"/>
      <c r="Q160" s="245"/>
      <c r="R160" s="250"/>
      <c r="S160" s="67"/>
      <c r="T160" s="67"/>
      <c r="U160" s="67"/>
      <c r="V160" s="67"/>
    </row>
    <row r="161" spans="1:22" s="40" customFormat="1">
      <c r="A161" s="41"/>
      <c r="B161" s="55"/>
      <c r="K161" s="56"/>
      <c r="L161" s="56"/>
      <c r="M161" s="56"/>
      <c r="N161" s="56"/>
      <c r="O161" s="56"/>
      <c r="P161" s="56"/>
      <c r="Q161" s="56"/>
      <c r="R161" s="68"/>
      <c r="S161" s="68"/>
      <c r="T161" s="68"/>
      <c r="U161" s="68"/>
      <c r="V161" s="68"/>
    </row>
    <row r="162" spans="1:22" s="40" customFormat="1">
      <c r="B162" s="57" t="s">
        <v>178</v>
      </c>
      <c r="C162" s="58"/>
      <c r="D162" s="59">
        <f t="shared" ref="D162:N162" si="3">SUM(D157:D159)</f>
        <v>0</v>
      </c>
      <c r="E162" s="59">
        <f t="shared" si="3"/>
        <v>0</v>
      </c>
      <c r="F162" s="59">
        <f t="shared" si="3"/>
        <v>0</v>
      </c>
      <c r="G162" s="59"/>
      <c r="H162" s="59">
        <f t="shared" si="3"/>
        <v>0</v>
      </c>
      <c r="I162" s="59"/>
      <c r="J162" s="59"/>
      <c r="K162" s="59">
        <f t="shared" si="3"/>
        <v>0</v>
      </c>
      <c r="L162" s="59">
        <f t="shared" si="3"/>
        <v>0</v>
      </c>
      <c r="M162" s="59">
        <f t="shared" si="3"/>
        <v>0</v>
      </c>
      <c r="N162" s="59">
        <f t="shared" si="3"/>
        <v>0</v>
      </c>
      <c r="O162" s="59">
        <f>SUM(O158:O160)</f>
        <v>0</v>
      </c>
      <c r="P162" s="59"/>
      <c r="Q162" s="246"/>
      <c r="R162" s="251"/>
      <c r="S162" s="251"/>
      <c r="T162" s="251"/>
      <c r="U162" s="251"/>
      <c r="V162" s="251"/>
    </row>
    <row r="163" spans="1:22" s="40" customFormat="1">
      <c r="A163" s="41"/>
      <c r="B163" s="55"/>
      <c r="K163" s="56"/>
      <c r="L163" s="56"/>
      <c r="M163" s="56"/>
      <c r="N163" s="56"/>
      <c r="O163" s="56"/>
      <c r="P163" s="56"/>
      <c r="Q163" s="56"/>
      <c r="R163" s="68"/>
      <c r="S163" s="68"/>
      <c r="T163" s="68"/>
      <c r="U163" s="68"/>
      <c r="V163" s="68"/>
    </row>
    <row r="164" spans="1:22" s="40" customFormat="1">
      <c r="A164" s="537" t="s">
        <v>179</v>
      </c>
      <c r="B164" s="537"/>
      <c r="C164" s="537"/>
      <c r="D164" s="537"/>
      <c r="E164" s="537"/>
      <c r="F164" s="537"/>
      <c r="G164" s="537"/>
      <c r="H164" s="537"/>
      <c r="I164" s="124"/>
      <c r="J164" s="124"/>
      <c r="K164" s="60"/>
      <c r="L164" s="60"/>
      <c r="M164" s="60"/>
      <c r="N164" s="60"/>
      <c r="O164" s="60"/>
      <c r="P164" s="124"/>
      <c r="Q164" s="247"/>
      <c r="R164" s="207"/>
      <c r="S164" s="207"/>
      <c r="T164" s="68"/>
      <c r="U164" s="68"/>
      <c r="V164" s="68"/>
    </row>
    <row r="165" spans="1:22" s="40" customFormat="1">
      <c r="R165" s="68"/>
      <c r="S165" s="68"/>
      <c r="T165" s="68"/>
      <c r="U165" s="68"/>
      <c r="V165" s="68"/>
    </row>
    <row r="166" spans="1:22" s="40" customFormat="1">
      <c r="C166" s="53" t="s">
        <v>26</v>
      </c>
      <c r="D166" s="53" t="s">
        <v>12</v>
      </c>
      <c r="E166" s="53" t="s">
        <v>13</v>
      </c>
      <c r="F166" s="53" t="s">
        <v>14</v>
      </c>
      <c r="G166" s="188" t="s">
        <v>16</v>
      </c>
      <c r="H166" s="188" t="s">
        <v>16</v>
      </c>
      <c r="I166" s="188" t="s">
        <v>17</v>
      </c>
      <c r="J166" s="188" t="s">
        <v>18</v>
      </c>
      <c r="K166" s="190" t="s">
        <v>19</v>
      </c>
      <c r="L166" s="189" t="s">
        <v>20</v>
      </c>
      <c r="M166" s="190" t="s">
        <v>21</v>
      </c>
      <c r="N166" s="190" t="s">
        <v>22</v>
      </c>
      <c r="O166" s="190" t="s">
        <v>23</v>
      </c>
      <c r="P166" s="190" t="s">
        <v>24</v>
      </c>
      <c r="Q166" s="188" t="s">
        <v>25</v>
      </c>
      <c r="R166" s="66"/>
      <c r="S166" s="66"/>
      <c r="T166" s="66"/>
      <c r="U166" s="66"/>
      <c r="V166" s="66"/>
    </row>
    <row r="167" spans="1:22" s="40" customFormat="1">
      <c r="C167" s="53" t="s">
        <v>5</v>
      </c>
      <c r="D167" s="2">
        <v>3</v>
      </c>
      <c r="E167" s="2">
        <v>1</v>
      </c>
      <c r="F167" s="2"/>
      <c r="G167" s="2"/>
      <c r="H167" s="2"/>
      <c r="I167" s="2"/>
      <c r="J167" s="2"/>
      <c r="K167" s="2"/>
      <c r="L167" s="2">
        <v>1</v>
      </c>
      <c r="M167" s="2">
        <v>1</v>
      </c>
      <c r="N167" s="2"/>
      <c r="O167" s="2"/>
      <c r="P167" s="2">
        <v>2</v>
      </c>
      <c r="Q167" s="79"/>
      <c r="R167" s="67"/>
      <c r="S167" s="67"/>
      <c r="T167" s="67"/>
      <c r="U167" s="67"/>
      <c r="V167" s="67"/>
    </row>
    <row r="168" spans="1:22" s="40" customFormat="1">
      <c r="C168" s="53" t="s">
        <v>6</v>
      </c>
      <c r="D168" s="2">
        <v>3</v>
      </c>
      <c r="E168" s="2">
        <v>1</v>
      </c>
      <c r="F168" s="2"/>
      <c r="G168" s="2"/>
      <c r="H168" s="2"/>
      <c r="I168" s="2"/>
      <c r="J168" s="2"/>
      <c r="K168" s="2"/>
      <c r="L168" s="2">
        <v>1</v>
      </c>
      <c r="M168" s="2">
        <v>1</v>
      </c>
      <c r="N168" s="2"/>
      <c r="O168" s="2"/>
      <c r="P168" s="2">
        <v>2</v>
      </c>
      <c r="Q168" s="79"/>
      <c r="R168" s="67"/>
      <c r="S168" s="67"/>
      <c r="T168" s="67"/>
      <c r="U168" s="67"/>
      <c r="V168" s="67"/>
    </row>
    <row r="169" spans="1:22" s="40" customFormat="1">
      <c r="C169" s="53" t="s">
        <v>7</v>
      </c>
      <c r="D169" s="2">
        <v>3</v>
      </c>
      <c r="E169" s="2">
        <v>1</v>
      </c>
      <c r="F169" s="2"/>
      <c r="G169" s="2"/>
      <c r="H169" s="2"/>
      <c r="I169" s="2"/>
      <c r="J169" s="2"/>
      <c r="K169" s="2"/>
      <c r="L169" s="2">
        <v>1</v>
      </c>
      <c r="M169" s="2">
        <v>1</v>
      </c>
      <c r="N169" s="2"/>
      <c r="O169" s="2"/>
      <c r="P169" s="2"/>
      <c r="Q169" s="79"/>
      <c r="R169" s="67"/>
      <c r="S169" s="67"/>
      <c r="T169" s="67"/>
      <c r="U169" s="67"/>
      <c r="V169" s="67"/>
    </row>
    <row r="170" spans="1:22" s="40" customFormat="1">
      <c r="C170" s="53" t="s">
        <v>8</v>
      </c>
      <c r="D170" s="2">
        <v>2</v>
      </c>
      <c r="E170" s="2">
        <v>1</v>
      </c>
      <c r="F170" s="2"/>
      <c r="G170" s="2"/>
      <c r="H170" s="2"/>
      <c r="I170" s="2"/>
      <c r="J170" s="2"/>
      <c r="K170" s="2"/>
      <c r="L170" s="2">
        <v>1</v>
      </c>
      <c r="M170" s="2">
        <v>1</v>
      </c>
      <c r="N170" s="2"/>
      <c r="O170" s="2"/>
      <c r="P170" s="2"/>
      <c r="Q170" s="79"/>
      <c r="R170" s="67"/>
      <c r="S170" s="67"/>
      <c r="T170" s="67"/>
      <c r="U170" s="67"/>
      <c r="V170" s="67"/>
    </row>
    <row r="171" spans="1:22" s="40" customFormat="1">
      <c r="C171" s="190" t="s">
        <v>9</v>
      </c>
      <c r="D171" s="2">
        <v>2</v>
      </c>
      <c r="E171" s="2">
        <v>1</v>
      </c>
      <c r="F171" s="2"/>
      <c r="G171" s="2"/>
      <c r="H171" s="2"/>
      <c r="I171" s="2"/>
      <c r="J171" s="2"/>
      <c r="K171" s="2"/>
      <c r="L171" s="2">
        <v>1</v>
      </c>
      <c r="M171" s="2">
        <v>1</v>
      </c>
      <c r="N171" s="2"/>
      <c r="O171" s="2"/>
      <c r="P171" s="2"/>
      <c r="Q171" s="79"/>
      <c r="R171" s="67"/>
      <c r="S171" s="67"/>
      <c r="T171" s="67"/>
      <c r="U171" s="67"/>
      <c r="V171" s="67"/>
    </row>
    <row r="172" spans="1:22" s="40" customFormat="1">
      <c r="C172" s="190" t="s">
        <v>192</v>
      </c>
      <c r="D172" s="2">
        <v>2</v>
      </c>
      <c r="E172" s="2">
        <v>1</v>
      </c>
      <c r="F172" s="2"/>
      <c r="G172" s="2"/>
      <c r="H172" s="2"/>
      <c r="I172" s="2"/>
      <c r="J172" s="2"/>
      <c r="K172" s="2"/>
      <c r="L172" s="2">
        <v>1</v>
      </c>
      <c r="M172" s="2">
        <v>1</v>
      </c>
      <c r="N172" s="2"/>
      <c r="O172" s="2"/>
      <c r="P172" s="2"/>
      <c r="Q172" s="79"/>
      <c r="R172" s="67"/>
      <c r="S172" s="67"/>
      <c r="T172" s="67"/>
      <c r="U172" s="67"/>
      <c r="V172" s="67"/>
    </row>
    <row r="173" spans="1:22" s="40" customFormat="1">
      <c r="C173" s="190" t="s">
        <v>193</v>
      </c>
      <c r="D173" s="2">
        <v>2</v>
      </c>
      <c r="E173" s="2">
        <v>1</v>
      </c>
      <c r="F173" s="2"/>
      <c r="G173" s="2"/>
      <c r="H173" s="2"/>
      <c r="I173" s="2"/>
      <c r="J173" s="2"/>
      <c r="K173" s="2"/>
      <c r="L173" s="2">
        <v>1</v>
      </c>
      <c r="M173" s="2">
        <v>1</v>
      </c>
      <c r="N173" s="2"/>
      <c r="O173" s="2"/>
      <c r="P173" s="2"/>
      <c r="Q173" s="79"/>
      <c r="R173" s="67"/>
      <c r="S173" s="67"/>
      <c r="T173" s="67"/>
      <c r="U173" s="67"/>
      <c r="V173" s="67"/>
    </row>
    <row r="174" spans="1:22" s="40" customFormat="1">
      <c r="B174" s="62"/>
      <c r="C174" s="63" t="s">
        <v>180</v>
      </c>
      <c r="D174" s="65">
        <v>2.4300000000000002</v>
      </c>
      <c r="E174" s="65">
        <v>1</v>
      </c>
      <c r="F174" s="65"/>
      <c r="G174" s="65"/>
      <c r="H174" s="65"/>
      <c r="I174" s="65"/>
      <c r="J174" s="65"/>
      <c r="K174" s="65"/>
      <c r="L174" s="65">
        <v>1</v>
      </c>
      <c r="M174" s="65">
        <v>1</v>
      </c>
      <c r="N174" s="65"/>
      <c r="O174" s="65"/>
      <c r="P174" s="65">
        <v>2</v>
      </c>
      <c r="Q174" s="248"/>
      <c r="R174" s="69"/>
      <c r="S174" s="68"/>
      <c r="T174" s="68"/>
      <c r="U174" s="67"/>
      <c r="V174" s="67"/>
    </row>
    <row r="175" spans="1:22" s="40" customFormat="1">
      <c r="B175" s="66"/>
      <c r="C175" s="67"/>
      <c r="D175" s="67"/>
      <c r="E175" s="68"/>
      <c r="F175" s="68"/>
      <c r="G175" s="68"/>
      <c r="H175" s="68"/>
      <c r="I175" s="68"/>
      <c r="J175" s="68"/>
      <c r="K175" s="68"/>
      <c r="L175" s="68"/>
      <c r="M175" s="68"/>
      <c r="N175" s="69"/>
      <c r="O175" s="69"/>
      <c r="P175" s="69"/>
      <c r="Q175" s="69"/>
      <c r="R175" s="68"/>
      <c r="S175" s="68"/>
      <c r="T175" s="252"/>
      <c r="U175" s="252"/>
      <c r="V175" s="252"/>
    </row>
    <row r="176" spans="1:22" s="40" customFormat="1">
      <c r="A176" s="66"/>
      <c r="B176" s="67"/>
      <c r="C176" s="67"/>
      <c r="D176" s="68"/>
      <c r="E176" s="68"/>
      <c r="F176" s="68"/>
      <c r="G176" s="68"/>
      <c r="H176" s="68"/>
      <c r="I176" s="68"/>
      <c r="J176" s="68"/>
      <c r="K176" s="68"/>
      <c r="L176" s="68"/>
      <c r="M176" s="69"/>
      <c r="N176" s="69"/>
      <c r="O176" s="68"/>
      <c r="P176" s="68"/>
      <c r="Q176" s="68"/>
      <c r="R176" s="68"/>
      <c r="S176" s="252"/>
      <c r="T176" s="252"/>
      <c r="U176" s="252"/>
      <c r="V176" s="252"/>
    </row>
    <row r="177" spans="1:22" s="40" customFormat="1">
      <c r="A177" s="66"/>
      <c r="B177" s="67"/>
      <c r="C177" s="67"/>
      <c r="D177" s="70" t="s">
        <v>5</v>
      </c>
      <c r="E177" s="70" t="s">
        <v>6</v>
      </c>
      <c r="F177" s="70" t="s">
        <v>7</v>
      </c>
      <c r="G177" s="70" t="s">
        <v>8</v>
      </c>
      <c r="H177" s="70" t="s">
        <v>9</v>
      </c>
      <c r="I177" s="70" t="s">
        <v>192</v>
      </c>
      <c r="J177" s="70" t="s">
        <v>193</v>
      </c>
      <c r="K177" s="243"/>
      <c r="L177" s="68"/>
      <c r="M177" s="69"/>
      <c r="N177" s="69"/>
      <c r="O177" s="68"/>
      <c r="P177" s="68"/>
      <c r="Q177" s="68"/>
      <c r="R177" s="68"/>
      <c r="S177" s="252"/>
      <c r="T177" s="252"/>
      <c r="U177" s="252"/>
      <c r="V177" s="252"/>
    </row>
    <row r="178" spans="1:22" s="40" customFormat="1">
      <c r="A178" s="41"/>
      <c r="B178" s="55"/>
      <c r="D178" s="71">
        <v>97.5</v>
      </c>
      <c r="E178" s="71">
        <v>97.5</v>
      </c>
      <c r="F178" s="71">
        <v>96.666666666666671</v>
      </c>
      <c r="G178" s="71">
        <v>100</v>
      </c>
      <c r="H178" s="71">
        <v>100</v>
      </c>
      <c r="I178" s="71">
        <v>100</v>
      </c>
      <c r="J178" s="71">
        <v>100</v>
      </c>
      <c r="K178" s="255"/>
      <c r="L178" s="56"/>
      <c r="M178" s="56"/>
      <c r="N178" s="56"/>
      <c r="O178" s="56"/>
      <c r="P178" s="56"/>
      <c r="Q178" s="56"/>
      <c r="R178" s="68"/>
      <c r="S178" s="68"/>
      <c r="T178" s="68"/>
      <c r="U178" s="68"/>
      <c r="V178" s="252"/>
    </row>
    <row r="179" spans="1:22" s="40" customFormat="1">
      <c r="A179" s="41"/>
      <c r="B179" s="55"/>
      <c r="D179" s="72"/>
      <c r="E179" s="72"/>
      <c r="F179" s="72"/>
      <c r="G179" s="72"/>
      <c r="H179" s="72"/>
      <c r="I179" s="72"/>
      <c r="J179" s="72"/>
      <c r="K179" s="72"/>
      <c r="L179" s="56"/>
      <c r="M179" s="56"/>
      <c r="N179" s="56"/>
      <c r="O179" s="56"/>
      <c r="P179" s="56"/>
      <c r="Q179" s="56"/>
      <c r="R179" s="68"/>
      <c r="S179" s="68"/>
      <c r="T179" s="68"/>
      <c r="U179" s="68"/>
      <c r="V179" s="252"/>
    </row>
    <row r="180" spans="1:22" s="40" customFormat="1">
      <c r="A180" s="537" t="s">
        <v>181</v>
      </c>
      <c r="B180" s="537"/>
      <c r="C180" s="537"/>
      <c r="D180" s="537"/>
      <c r="E180" s="537"/>
      <c r="F180" s="537"/>
      <c r="G180" s="124"/>
      <c r="H180" s="60"/>
      <c r="I180" s="124"/>
      <c r="J180" s="124"/>
      <c r="K180" s="60"/>
      <c r="L180" s="60"/>
      <c r="M180" s="60"/>
      <c r="N180" s="60"/>
      <c r="O180" s="60"/>
      <c r="P180" s="124"/>
      <c r="Q180" s="247"/>
      <c r="R180" s="207"/>
      <c r="S180" s="207"/>
      <c r="T180" s="68"/>
      <c r="U180" s="68"/>
      <c r="V180" s="68"/>
    </row>
    <row r="181" spans="1:22" s="40" customFormat="1">
      <c r="R181" s="68"/>
      <c r="S181" s="68"/>
      <c r="T181" s="68"/>
      <c r="U181" s="68"/>
      <c r="V181" s="68"/>
    </row>
    <row r="182" spans="1:22" s="40" customFormat="1">
      <c r="C182" s="53" t="s">
        <v>26</v>
      </c>
      <c r="D182" s="190" t="s">
        <v>12</v>
      </c>
      <c r="E182" s="190" t="s">
        <v>13</v>
      </c>
      <c r="F182" s="190" t="s">
        <v>14</v>
      </c>
      <c r="G182" s="188" t="s">
        <v>16</v>
      </c>
      <c r="H182" s="188" t="s">
        <v>16</v>
      </c>
      <c r="I182" s="188" t="s">
        <v>17</v>
      </c>
      <c r="J182" s="188" t="s">
        <v>18</v>
      </c>
      <c r="K182" s="190" t="s">
        <v>19</v>
      </c>
      <c r="L182" s="189" t="s">
        <v>20</v>
      </c>
      <c r="M182" s="190" t="s">
        <v>21</v>
      </c>
      <c r="N182" s="190" t="s">
        <v>22</v>
      </c>
      <c r="O182" s="190" t="s">
        <v>23</v>
      </c>
      <c r="P182" s="190" t="s">
        <v>24</v>
      </c>
      <c r="Q182" s="188" t="s">
        <v>25</v>
      </c>
      <c r="R182" s="66"/>
      <c r="S182" s="66"/>
      <c r="T182" s="66"/>
      <c r="U182" s="66"/>
      <c r="V182" s="66"/>
    </row>
    <row r="183" spans="1:22" s="40" customFormat="1">
      <c r="C183" s="53" t="s">
        <v>5</v>
      </c>
      <c r="D183" s="73">
        <v>1.95</v>
      </c>
      <c r="E183" s="45">
        <v>0.98</v>
      </c>
      <c r="F183" s="45"/>
      <c r="G183" s="46"/>
      <c r="H183" s="46"/>
      <c r="I183" s="46"/>
      <c r="J183" s="46"/>
      <c r="K183" s="45"/>
      <c r="L183" s="47">
        <v>0.98</v>
      </c>
      <c r="M183" s="45">
        <v>0.98</v>
      </c>
      <c r="N183" s="45"/>
      <c r="O183" s="73"/>
      <c r="P183" s="73">
        <v>1.96</v>
      </c>
      <c r="Q183" s="249"/>
      <c r="R183" s="250"/>
      <c r="S183" s="67"/>
      <c r="T183" s="67"/>
      <c r="U183" s="67"/>
      <c r="V183" s="67"/>
    </row>
    <row r="184" spans="1:22" s="40" customFormat="1">
      <c r="B184" t="s">
        <v>292</v>
      </c>
      <c r="C184" s="53" t="s">
        <v>6</v>
      </c>
      <c r="D184" s="73">
        <v>1.95</v>
      </c>
      <c r="E184" s="45">
        <v>0.98</v>
      </c>
      <c r="F184" s="45"/>
      <c r="G184" s="46"/>
      <c r="H184" s="46"/>
      <c r="I184" s="46"/>
      <c r="J184" s="46"/>
      <c r="K184" s="45"/>
      <c r="L184" s="47">
        <v>0.98</v>
      </c>
      <c r="M184" s="45">
        <v>0.98</v>
      </c>
      <c r="N184" s="45"/>
      <c r="O184" s="73"/>
      <c r="P184" s="73">
        <v>1.96</v>
      </c>
      <c r="Q184" s="249"/>
      <c r="R184" s="250"/>
      <c r="S184" s="67"/>
      <c r="T184" s="67"/>
      <c r="U184" s="67"/>
      <c r="V184" s="67"/>
    </row>
    <row r="185" spans="1:22" s="40" customFormat="1">
      <c r="B185" t="s">
        <v>291</v>
      </c>
      <c r="C185" s="53" t="s">
        <v>7</v>
      </c>
      <c r="D185" s="73">
        <v>1.93</v>
      </c>
      <c r="E185" s="45">
        <v>0.97</v>
      </c>
      <c r="F185" s="45"/>
      <c r="G185" s="46"/>
      <c r="H185" s="46"/>
      <c r="I185" s="46"/>
      <c r="J185" s="46"/>
      <c r="K185" s="45"/>
      <c r="L185" s="47">
        <v>0.97</v>
      </c>
      <c r="M185" s="45">
        <v>0.97</v>
      </c>
      <c r="N185" s="45"/>
      <c r="O185" s="73"/>
      <c r="P185" s="73"/>
      <c r="Q185" s="249"/>
      <c r="R185" s="250"/>
      <c r="S185" s="67"/>
      <c r="T185" s="67"/>
      <c r="U185" s="67"/>
      <c r="V185" s="67"/>
    </row>
    <row r="186" spans="1:22" s="40" customFormat="1">
      <c r="C186" s="53" t="s">
        <v>8</v>
      </c>
      <c r="D186" s="45">
        <f>PRODUCT(D170,G178)/100</f>
        <v>2</v>
      </c>
      <c r="E186" s="45">
        <v>1</v>
      </c>
      <c r="F186" s="45"/>
      <c r="G186" s="46"/>
      <c r="H186" s="46"/>
      <c r="I186" s="46"/>
      <c r="J186" s="46"/>
      <c r="K186" s="45"/>
      <c r="L186" s="47">
        <v>1</v>
      </c>
      <c r="M186" s="45">
        <v>1</v>
      </c>
      <c r="N186" s="45"/>
      <c r="O186" s="73"/>
      <c r="P186" s="73"/>
      <c r="Q186" s="249"/>
      <c r="R186" s="250"/>
      <c r="S186" s="67"/>
      <c r="T186" s="67"/>
      <c r="U186" s="67"/>
      <c r="V186" s="67"/>
    </row>
    <row r="187" spans="1:22" s="40" customFormat="1">
      <c r="C187" s="190" t="s">
        <v>9</v>
      </c>
      <c r="D187" s="45">
        <f>PRODUCT(D171,H178)/100</f>
        <v>2</v>
      </c>
      <c r="E187" s="45">
        <v>1</v>
      </c>
      <c r="F187" s="45"/>
      <c r="G187" s="46"/>
      <c r="H187" s="46"/>
      <c r="I187" s="46"/>
      <c r="J187" s="46"/>
      <c r="K187" s="45"/>
      <c r="L187" s="47">
        <v>1</v>
      </c>
      <c r="M187" s="45">
        <v>1</v>
      </c>
      <c r="N187" s="45"/>
      <c r="O187" s="73"/>
      <c r="P187" s="73"/>
      <c r="Q187" s="249"/>
      <c r="R187" s="250"/>
      <c r="S187" s="67"/>
      <c r="T187" s="67"/>
      <c r="U187" s="67"/>
      <c r="V187" s="67"/>
    </row>
    <row r="188" spans="1:22" s="40" customFormat="1">
      <c r="C188" s="190" t="s">
        <v>192</v>
      </c>
      <c r="D188" s="45">
        <f>PRODUCT(D172,I178)/100</f>
        <v>2</v>
      </c>
      <c r="E188" s="45">
        <v>1</v>
      </c>
      <c r="F188" s="45"/>
      <c r="G188" s="46"/>
      <c r="H188" s="46"/>
      <c r="I188" s="46"/>
      <c r="J188" s="46"/>
      <c r="K188" s="45"/>
      <c r="L188" s="47">
        <v>1</v>
      </c>
      <c r="M188" s="45">
        <v>1</v>
      </c>
      <c r="N188" s="45"/>
      <c r="O188" s="73"/>
      <c r="P188" s="73"/>
      <c r="Q188" s="249"/>
      <c r="R188" s="250"/>
      <c r="S188" s="67"/>
      <c r="T188" s="67"/>
      <c r="U188" s="67"/>
      <c r="V188" s="67"/>
    </row>
    <row r="189" spans="1:22" s="40" customFormat="1">
      <c r="C189" s="190" t="s">
        <v>193</v>
      </c>
      <c r="D189" s="45">
        <f>PRODUCT(D173,J178)/100</f>
        <v>2</v>
      </c>
      <c r="E189" s="45">
        <v>1</v>
      </c>
      <c r="F189" s="45"/>
      <c r="G189" s="46"/>
      <c r="H189" s="46"/>
      <c r="I189" s="46"/>
      <c r="J189" s="46"/>
      <c r="K189" s="45"/>
      <c r="L189" s="47">
        <v>1</v>
      </c>
      <c r="M189" s="45">
        <v>1</v>
      </c>
      <c r="N189" s="45"/>
      <c r="O189" s="73"/>
      <c r="P189" s="73"/>
      <c r="Q189" s="249"/>
      <c r="R189" s="250"/>
      <c r="S189" s="67"/>
      <c r="T189" s="67"/>
      <c r="U189" s="67"/>
      <c r="V189" s="67"/>
    </row>
    <row r="190" spans="1:22" s="40" customFormat="1">
      <c r="C190" s="63" t="s">
        <v>180</v>
      </c>
      <c r="D190" s="65">
        <v>1.98</v>
      </c>
      <c r="E190" s="65">
        <v>0.99</v>
      </c>
      <c r="F190" s="65"/>
      <c r="G190" s="65"/>
      <c r="H190" s="65"/>
      <c r="I190" s="65"/>
      <c r="J190" s="65"/>
      <c r="K190" s="65"/>
      <c r="L190" s="65">
        <v>0.99</v>
      </c>
      <c r="M190" s="65">
        <v>0.99</v>
      </c>
      <c r="N190" s="65"/>
      <c r="O190" s="54"/>
      <c r="P190" s="54">
        <v>1.96</v>
      </c>
      <c r="Q190" s="245"/>
      <c r="R190" s="253"/>
      <c r="S190" s="69"/>
      <c r="T190" s="68"/>
      <c r="U190" s="67"/>
      <c r="V190" s="67"/>
    </row>
    <row r="191" spans="1:22" s="40" customFormat="1"/>
    <row r="203" spans="4:4">
      <c r="D203">
        <v>85</v>
      </c>
    </row>
    <row r="204" spans="4:4">
      <c r="D204">
        <v>90</v>
      </c>
    </row>
  </sheetData>
  <mergeCells count="26">
    <mergeCell ref="K14:N14"/>
    <mergeCell ref="B138:C138"/>
    <mergeCell ref="A180:F180"/>
    <mergeCell ref="B155:C155"/>
    <mergeCell ref="B156:C156"/>
    <mergeCell ref="B157:C157"/>
    <mergeCell ref="A158:C158"/>
    <mergeCell ref="A159:C159"/>
    <mergeCell ref="A160:C160"/>
    <mergeCell ref="A164:H164"/>
    <mergeCell ref="R14:V14"/>
    <mergeCell ref="A1:F1"/>
    <mergeCell ref="A2:F2"/>
    <mergeCell ref="A3:F3"/>
    <mergeCell ref="A4:F4"/>
    <mergeCell ref="A14:A15"/>
    <mergeCell ref="B14:B15"/>
    <mergeCell ref="C14:C15"/>
    <mergeCell ref="D14:G14"/>
    <mergeCell ref="A7:Q7"/>
    <mergeCell ref="A13:Q13"/>
    <mergeCell ref="A8:Q8"/>
    <mergeCell ref="A9:Q9"/>
    <mergeCell ref="A10:Q10"/>
    <mergeCell ref="A11:Q11"/>
    <mergeCell ref="A12:Q1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opLeftCell="A153" workbookViewId="0">
      <selection activeCell="D159" sqref="D159:Q159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6.7265625" bestFit="1" customWidth="1"/>
    <col min="5" max="5" width="7.54296875" customWidth="1"/>
    <col min="6" max="6" width="7.1796875" customWidth="1"/>
    <col min="7" max="7" width="6.81640625" customWidth="1"/>
    <col min="8" max="8" width="5.7265625" customWidth="1"/>
    <col min="9" max="9" width="7.1796875" customWidth="1"/>
  </cols>
  <sheetData>
    <row r="1" spans="1:17">
      <c r="A1" s="511" t="s">
        <v>0</v>
      </c>
      <c r="B1" s="512"/>
      <c r="C1" s="512"/>
      <c r="D1" s="512"/>
      <c r="E1" s="512"/>
      <c r="F1" s="512"/>
    </row>
    <row r="2" spans="1:17">
      <c r="A2" s="511" t="s">
        <v>77</v>
      </c>
      <c r="B2" s="512"/>
      <c r="C2" s="512"/>
      <c r="D2" s="512"/>
      <c r="E2" s="512"/>
      <c r="F2" s="512"/>
    </row>
    <row r="3" spans="1:17" ht="15">
      <c r="A3" s="507" t="s">
        <v>78</v>
      </c>
      <c r="B3" s="508"/>
      <c r="C3" s="508"/>
      <c r="D3" s="508"/>
      <c r="E3" s="508"/>
      <c r="F3" s="508"/>
    </row>
    <row r="4" spans="1:17">
      <c r="A4" s="509" t="s">
        <v>286</v>
      </c>
      <c r="B4" s="510"/>
      <c r="C4" s="510"/>
      <c r="D4" s="510"/>
      <c r="E4" s="510"/>
      <c r="F4" s="510"/>
    </row>
    <row r="5" spans="1:17">
      <c r="A5" s="35" t="s">
        <v>76</v>
      </c>
      <c r="B5" s="36"/>
      <c r="C5" s="36"/>
      <c r="D5" s="36"/>
      <c r="E5" s="36"/>
      <c r="F5" s="36"/>
    </row>
    <row r="6" spans="1:17">
      <c r="A6" s="35" t="s">
        <v>75</v>
      </c>
      <c r="B6" s="36"/>
      <c r="C6" s="36"/>
      <c r="D6" s="36"/>
      <c r="E6" s="36"/>
      <c r="F6" s="36"/>
    </row>
    <row r="7" spans="1:17">
      <c r="A7" s="504" t="s">
        <v>287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6"/>
    </row>
    <row r="8" spans="1:17">
      <c r="A8" s="513" t="s">
        <v>288</v>
      </c>
      <c r="B8" s="505"/>
      <c r="C8" s="505"/>
      <c r="D8" s="505"/>
      <c r="E8" s="505"/>
      <c r="F8" s="550"/>
      <c r="G8" s="550"/>
      <c r="H8" s="550"/>
      <c r="I8" s="550"/>
      <c r="J8" s="550"/>
      <c r="K8" s="505"/>
      <c r="L8" s="505"/>
      <c r="M8" s="505"/>
      <c r="N8" s="505"/>
      <c r="O8" s="505"/>
      <c r="P8" s="505"/>
      <c r="Q8" s="506"/>
    </row>
    <row r="9" spans="1:17">
      <c r="A9" s="498" t="s">
        <v>1</v>
      </c>
      <c r="B9" s="500" t="s">
        <v>2</v>
      </c>
      <c r="C9" s="500" t="s">
        <v>3</v>
      </c>
      <c r="D9" s="502" t="s">
        <v>11</v>
      </c>
      <c r="E9" s="502"/>
      <c r="F9" s="502"/>
      <c r="G9" s="76" t="s">
        <v>164</v>
      </c>
      <c r="H9" s="76">
        <v>120</v>
      </c>
    </row>
    <row r="10" spans="1:17">
      <c r="A10" s="499"/>
      <c r="B10" s="501"/>
      <c r="C10" s="501"/>
      <c r="D10" s="123" t="s">
        <v>5</v>
      </c>
      <c r="E10" s="123" t="s">
        <v>6</v>
      </c>
      <c r="F10" s="34" t="s">
        <v>171</v>
      </c>
    </row>
    <row r="11" spans="1:17">
      <c r="A11" s="10">
        <v>1</v>
      </c>
      <c r="B11" s="22">
        <v>1911001</v>
      </c>
      <c r="C11" s="23" t="s">
        <v>79</v>
      </c>
      <c r="D11" s="87">
        <v>73</v>
      </c>
      <c r="E11" s="87">
        <v>73</v>
      </c>
      <c r="F11" s="37"/>
    </row>
    <row r="12" spans="1:17">
      <c r="A12" s="10">
        <v>2</v>
      </c>
      <c r="B12" s="24">
        <v>1911002</v>
      </c>
      <c r="C12" s="23" t="s">
        <v>80</v>
      </c>
      <c r="D12" s="87">
        <v>94</v>
      </c>
      <c r="E12" s="87">
        <v>94</v>
      </c>
      <c r="F12" s="37"/>
    </row>
    <row r="13" spans="1:17">
      <c r="A13" s="10">
        <v>3</v>
      </c>
      <c r="B13" s="24">
        <v>1911003</v>
      </c>
      <c r="C13" s="23" t="s">
        <v>81</v>
      </c>
      <c r="D13" s="87">
        <v>93</v>
      </c>
      <c r="E13" s="87">
        <v>93</v>
      </c>
      <c r="F13" s="37"/>
    </row>
    <row r="14" spans="1:17">
      <c r="A14" s="10">
        <v>4</v>
      </c>
      <c r="B14" s="24">
        <v>1911004</v>
      </c>
      <c r="C14" s="23" t="s">
        <v>39</v>
      </c>
      <c r="D14" s="87">
        <v>81</v>
      </c>
      <c r="E14" s="87">
        <v>81</v>
      </c>
      <c r="F14" s="37"/>
    </row>
    <row r="15" spans="1:17">
      <c r="A15" s="10">
        <v>5</v>
      </c>
      <c r="B15" s="24">
        <v>1911005</v>
      </c>
      <c r="C15" s="23" t="s">
        <v>40</v>
      </c>
      <c r="D15" s="87">
        <v>91</v>
      </c>
      <c r="E15" s="87">
        <v>91</v>
      </c>
      <c r="F15" s="37"/>
    </row>
    <row r="16" spans="1:17">
      <c r="A16" s="10">
        <v>6</v>
      </c>
      <c r="B16" s="24">
        <v>1911006</v>
      </c>
      <c r="C16" s="23" t="s">
        <v>82</v>
      </c>
      <c r="D16" s="87">
        <v>92</v>
      </c>
      <c r="E16" s="87">
        <v>92</v>
      </c>
      <c r="F16" s="37"/>
    </row>
    <row r="17" spans="1:6">
      <c r="A17" s="10">
        <v>7</v>
      </c>
      <c r="B17" s="24">
        <v>1911007</v>
      </c>
      <c r="C17" s="23" t="s">
        <v>83</v>
      </c>
      <c r="D17" s="87">
        <v>91</v>
      </c>
      <c r="E17" s="87">
        <v>91</v>
      </c>
      <c r="F17" s="37"/>
    </row>
    <row r="18" spans="1:6">
      <c r="A18" s="10">
        <v>8</v>
      </c>
      <c r="B18" s="24">
        <v>1911008</v>
      </c>
      <c r="C18" s="23" t="s">
        <v>84</v>
      </c>
      <c r="D18" s="87">
        <v>81</v>
      </c>
      <c r="E18" s="87">
        <v>81</v>
      </c>
      <c r="F18" s="37"/>
    </row>
    <row r="19" spans="1:6">
      <c r="A19" s="10">
        <v>9</v>
      </c>
      <c r="B19" s="24">
        <v>1911009</v>
      </c>
      <c r="C19" s="23" t="s">
        <v>85</v>
      </c>
      <c r="D19" s="87">
        <v>70</v>
      </c>
      <c r="E19" s="87">
        <v>70</v>
      </c>
      <c r="F19" s="37"/>
    </row>
    <row r="20" spans="1:6">
      <c r="A20" s="10">
        <v>10</v>
      </c>
      <c r="B20" s="24">
        <v>1911010</v>
      </c>
      <c r="C20" s="23" t="s">
        <v>86</v>
      </c>
      <c r="D20" s="87">
        <v>82</v>
      </c>
      <c r="E20" s="87">
        <v>82</v>
      </c>
      <c r="F20" s="37"/>
    </row>
    <row r="21" spans="1:6">
      <c r="A21" s="10">
        <v>11</v>
      </c>
      <c r="B21" s="24">
        <v>1911011</v>
      </c>
      <c r="C21" s="23" t="s">
        <v>87</v>
      </c>
      <c r="D21" s="87">
        <v>91</v>
      </c>
      <c r="E21" s="87">
        <v>91</v>
      </c>
      <c r="F21" s="37"/>
    </row>
    <row r="22" spans="1:6">
      <c r="A22" s="10">
        <v>12</v>
      </c>
      <c r="B22" s="24">
        <v>1911012</v>
      </c>
      <c r="C22" s="23" t="s">
        <v>88</v>
      </c>
      <c r="D22" s="87">
        <v>72</v>
      </c>
      <c r="E22" s="87">
        <v>72</v>
      </c>
      <c r="F22" s="37"/>
    </row>
    <row r="23" spans="1:6">
      <c r="A23" s="10">
        <v>13</v>
      </c>
      <c r="B23" s="24">
        <v>1911013</v>
      </c>
      <c r="C23" s="23" t="s">
        <v>89</v>
      </c>
      <c r="D23" s="87">
        <v>96</v>
      </c>
      <c r="E23" s="87">
        <v>96</v>
      </c>
      <c r="F23" s="37"/>
    </row>
    <row r="24" spans="1:6">
      <c r="A24" s="10">
        <v>14</v>
      </c>
      <c r="B24" s="24">
        <v>1911014</v>
      </c>
      <c r="C24" s="23" t="s">
        <v>90</v>
      </c>
      <c r="D24" s="87">
        <v>88</v>
      </c>
      <c r="E24" s="87">
        <v>88</v>
      </c>
      <c r="F24" s="37"/>
    </row>
    <row r="25" spans="1:6">
      <c r="A25" s="10">
        <v>15</v>
      </c>
      <c r="B25" s="24">
        <v>1911015</v>
      </c>
      <c r="C25" s="23" t="s">
        <v>91</v>
      </c>
      <c r="D25" s="87">
        <v>92</v>
      </c>
      <c r="E25" s="87">
        <v>92</v>
      </c>
      <c r="F25" s="37"/>
    </row>
    <row r="26" spans="1:6">
      <c r="A26" s="10">
        <v>16</v>
      </c>
      <c r="B26" s="24">
        <v>1911016</v>
      </c>
      <c r="C26" s="23" t="s">
        <v>41</v>
      </c>
      <c r="D26" s="87">
        <v>82</v>
      </c>
      <c r="E26" s="87">
        <v>82</v>
      </c>
      <c r="F26" s="37"/>
    </row>
    <row r="27" spans="1:6">
      <c r="A27" s="10">
        <v>17</v>
      </c>
      <c r="B27" s="24">
        <v>1911017</v>
      </c>
      <c r="C27" s="23" t="s">
        <v>92</v>
      </c>
      <c r="D27" s="87">
        <v>81</v>
      </c>
      <c r="E27" s="87">
        <v>81</v>
      </c>
      <c r="F27" s="37"/>
    </row>
    <row r="28" spans="1:6">
      <c r="A28" s="10">
        <v>18</v>
      </c>
      <c r="B28" s="24">
        <v>1911018</v>
      </c>
      <c r="C28" s="23" t="s">
        <v>42</v>
      </c>
      <c r="D28" s="87">
        <v>91</v>
      </c>
      <c r="E28" s="87">
        <v>91</v>
      </c>
      <c r="F28" s="37"/>
    </row>
    <row r="29" spans="1:6">
      <c r="A29" s="10">
        <v>19</v>
      </c>
      <c r="B29" s="24">
        <v>1911019</v>
      </c>
      <c r="C29" s="23" t="s">
        <v>93</v>
      </c>
      <c r="D29" s="87">
        <v>91</v>
      </c>
      <c r="E29" s="87">
        <v>91</v>
      </c>
      <c r="F29" s="37"/>
    </row>
    <row r="30" spans="1:6">
      <c r="A30" s="10">
        <v>20</v>
      </c>
      <c r="B30" s="24">
        <v>1911020</v>
      </c>
      <c r="C30" s="23" t="s">
        <v>94</v>
      </c>
      <c r="D30" s="87">
        <v>79</v>
      </c>
      <c r="E30" s="87">
        <v>79</v>
      </c>
      <c r="F30" s="37"/>
    </row>
    <row r="31" spans="1:6">
      <c r="A31" s="10">
        <v>21</v>
      </c>
      <c r="B31" s="24">
        <v>1911021</v>
      </c>
      <c r="C31" s="23" t="s">
        <v>43</v>
      </c>
      <c r="D31" s="87">
        <v>92</v>
      </c>
      <c r="E31" s="87">
        <v>92</v>
      </c>
      <c r="F31" s="37"/>
    </row>
    <row r="32" spans="1:6">
      <c r="A32" s="10">
        <v>22</v>
      </c>
      <c r="B32" s="24">
        <v>1911022</v>
      </c>
      <c r="C32" s="23" t="s">
        <v>95</v>
      </c>
      <c r="D32" s="87">
        <v>91</v>
      </c>
      <c r="E32" s="87">
        <v>91</v>
      </c>
      <c r="F32" s="37"/>
    </row>
    <row r="33" spans="1:6">
      <c r="A33" s="10">
        <v>23</v>
      </c>
      <c r="B33" s="24">
        <v>1911023</v>
      </c>
      <c r="C33" s="23" t="s">
        <v>44</v>
      </c>
      <c r="D33" s="87">
        <v>88</v>
      </c>
      <c r="E33" s="87">
        <v>88</v>
      </c>
      <c r="F33" s="37"/>
    </row>
    <row r="34" spans="1:6">
      <c r="A34" s="10">
        <v>24</v>
      </c>
      <c r="B34" s="24">
        <v>1911024</v>
      </c>
      <c r="C34" s="23" t="s">
        <v>45</v>
      </c>
      <c r="D34" s="87">
        <v>92</v>
      </c>
      <c r="E34" s="87">
        <v>92</v>
      </c>
      <c r="F34" s="37"/>
    </row>
    <row r="35" spans="1:6">
      <c r="A35" s="10">
        <v>25</v>
      </c>
      <c r="B35" s="24">
        <v>1911025</v>
      </c>
      <c r="C35" s="23" t="s">
        <v>96</v>
      </c>
      <c r="D35" s="87">
        <v>76</v>
      </c>
      <c r="E35" s="87">
        <v>76</v>
      </c>
      <c r="F35" s="37"/>
    </row>
    <row r="36" spans="1:6">
      <c r="A36" s="10">
        <v>26</v>
      </c>
      <c r="B36" s="24">
        <v>1911026</v>
      </c>
      <c r="C36" s="23" t="s">
        <v>97</v>
      </c>
      <c r="D36" s="87">
        <v>92</v>
      </c>
      <c r="E36" s="87">
        <v>92</v>
      </c>
      <c r="F36" s="37"/>
    </row>
    <row r="37" spans="1:6">
      <c r="A37" s="10">
        <v>27</v>
      </c>
      <c r="B37" s="24">
        <v>1911027</v>
      </c>
      <c r="C37" s="23" t="s">
        <v>98</v>
      </c>
      <c r="D37" s="87">
        <v>79</v>
      </c>
      <c r="E37" s="87">
        <v>79</v>
      </c>
      <c r="F37" s="37"/>
    </row>
    <row r="38" spans="1:6">
      <c r="A38" s="10">
        <v>28</v>
      </c>
      <c r="B38" s="24">
        <v>1911028</v>
      </c>
      <c r="C38" s="23" t="s">
        <v>46</v>
      </c>
      <c r="D38" s="87">
        <v>91</v>
      </c>
      <c r="E38" s="87">
        <v>91</v>
      </c>
      <c r="F38" s="37"/>
    </row>
    <row r="39" spans="1:6">
      <c r="A39" s="10">
        <v>29</v>
      </c>
      <c r="B39" s="24">
        <v>1911029</v>
      </c>
      <c r="C39" s="23" t="s">
        <v>99</v>
      </c>
      <c r="D39" s="87">
        <v>90</v>
      </c>
      <c r="E39" s="87">
        <v>90</v>
      </c>
      <c r="F39" s="37"/>
    </row>
    <row r="40" spans="1:6">
      <c r="A40" s="10">
        <v>30</v>
      </c>
      <c r="B40" s="24">
        <v>1911030</v>
      </c>
      <c r="C40" s="23" t="s">
        <v>100</v>
      </c>
      <c r="D40" s="87">
        <v>79</v>
      </c>
      <c r="E40" s="87">
        <v>79</v>
      </c>
      <c r="F40" s="37"/>
    </row>
    <row r="41" spans="1:6">
      <c r="A41" s="10">
        <v>31</v>
      </c>
      <c r="B41" s="24">
        <v>1911031</v>
      </c>
      <c r="C41" s="23" t="s">
        <v>101</v>
      </c>
      <c r="D41" s="87">
        <v>89</v>
      </c>
      <c r="E41" s="87">
        <v>89</v>
      </c>
      <c r="F41" s="37"/>
    </row>
    <row r="42" spans="1:6">
      <c r="A42" s="10">
        <v>32</v>
      </c>
      <c r="B42" s="24">
        <v>1911032</v>
      </c>
      <c r="C42" s="23" t="s">
        <v>102</v>
      </c>
      <c r="D42" s="87">
        <v>90</v>
      </c>
      <c r="E42" s="87">
        <v>90</v>
      </c>
      <c r="F42" s="37"/>
    </row>
    <row r="43" spans="1:6">
      <c r="A43" s="10">
        <v>33</v>
      </c>
      <c r="B43" s="24">
        <v>1911033</v>
      </c>
      <c r="C43" s="23" t="s">
        <v>61</v>
      </c>
      <c r="D43" s="87">
        <v>80</v>
      </c>
      <c r="E43" s="87">
        <v>80</v>
      </c>
      <c r="F43" s="37"/>
    </row>
    <row r="44" spans="1:6">
      <c r="A44" s="10">
        <v>34</v>
      </c>
      <c r="B44" s="24">
        <v>1911034</v>
      </c>
      <c r="C44" s="23" t="s">
        <v>103</v>
      </c>
      <c r="D44" s="87">
        <v>79</v>
      </c>
      <c r="E44" s="87">
        <v>79</v>
      </c>
      <c r="F44" s="37"/>
    </row>
    <row r="45" spans="1:6">
      <c r="A45" s="10">
        <v>35</v>
      </c>
      <c r="B45" s="24">
        <v>1911035</v>
      </c>
      <c r="C45" s="23" t="s">
        <v>47</v>
      </c>
      <c r="D45" s="87">
        <v>87</v>
      </c>
      <c r="E45" s="87">
        <v>87</v>
      </c>
      <c r="F45" s="37"/>
    </row>
    <row r="46" spans="1:6">
      <c r="A46" s="10">
        <v>36</v>
      </c>
      <c r="B46" s="24">
        <v>1911036</v>
      </c>
      <c r="C46" s="23" t="s">
        <v>62</v>
      </c>
      <c r="D46" s="87">
        <v>94</v>
      </c>
      <c r="E46" s="87">
        <v>94</v>
      </c>
      <c r="F46" s="37"/>
    </row>
    <row r="47" spans="1:6">
      <c r="A47" s="10">
        <v>37</v>
      </c>
      <c r="B47" s="24">
        <v>1911037</v>
      </c>
      <c r="C47" s="23" t="s">
        <v>104</v>
      </c>
      <c r="D47" s="87">
        <v>91</v>
      </c>
      <c r="E47" s="87">
        <v>91</v>
      </c>
      <c r="F47" s="37"/>
    </row>
    <row r="48" spans="1:6">
      <c r="A48" s="10">
        <v>38</v>
      </c>
      <c r="B48" s="24">
        <v>1911038</v>
      </c>
      <c r="C48" s="23" t="s">
        <v>48</v>
      </c>
      <c r="D48" s="87">
        <v>90</v>
      </c>
      <c r="E48" s="87">
        <v>90</v>
      </c>
      <c r="F48" s="37"/>
    </row>
    <row r="49" spans="1:6">
      <c r="A49" s="10">
        <v>39</v>
      </c>
      <c r="B49" s="24">
        <v>1911039</v>
      </c>
      <c r="C49" s="23" t="s">
        <v>105</v>
      </c>
      <c r="D49" s="87">
        <v>91</v>
      </c>
      <c r="E49" s="87">
        <v>91</v>
      </c>
      <c r="F49" s="37"/>
    </row>
    <row r="50" spans="1:6">
      <c r="A50" s="10">
        <v>40</v>
      </c>
      <c r="B50" s="24">
        <v>1911040</v>
      </c>
      <c r="C50" s="23" t="s">
        <v>106</v>
      </c>
      <c r="D50" s="87">
        <v>81</v>
      </c>
      <c r="E50" s="87">
        <v>81</v>
      </c>
      <c r="F50" s="37"/>
    </row>
    <row r="51" spans="1:6">
      <c r="A51" s="10">
        <v>41</v>
      </c>
      <c r="B51" s="24">
        <v>1911041</v>
      </c>
      <c r="C51" s="23" t="s">
        <v>63</v>
      </c>
      <c r="D51" s="87">
        <v>91</v>
      </c>
      <c r="E51" s="87">
        <v>91</v>
      </c>
      <c r="F51" s="37"/>
    </row>
    <row r="52" spans="1:6">
      <c r="A52" s="10">
        <v>42</v>
      </c>
      <c r="B52" s="24">
        <v>1911042</v>
      </c>
      <c r="C52" s="23" t="s">
        <v>107</v>
      </c>
      <c r="D52" s="87">
        <v>88</v>
      </c>
      <c r="E52" s="87">
        <v>88</v>
      </c>
      <c r="F52" s="37"/>
    </row>
    <row r="53" spans="1:6">
      <c r="A53" s="10">
        <v>43</v>
      </c>
      <c r="B53" s="24">
        <v>1911043</v>
      </c>
      <c r="C53" s="23" t="s">
        <v>108</v>
      </c>
      <c r="D53" s="87">
        <v>91</v>
      </c>
      <c r="E53" s="87">
        <v>91</v>
      </c>
      <c r="F53" s="37"/>
    </row>
    <row r="54" spans="1:6">
      <c r="A54" s="10">
        <v>44</v>
      </c>
      <c r="B54" s="24">
        <v>1911044</v>
      </c>
      <c r="C54" s="23" t="s">
        <v>49</v>
      </c>
      <c r="D54" s="87">
        <v>92</v>
      </c>
      <c r="E54" s="87">
        <v>92</v>
      </c>
      <c r="F54" s="37"/>
    </row>
    <row r="55" spans="1:6">
      <c r="A55" s="10">
        <v>45</v>
      </c>
      <c r="B55" s="24">
        <v>1911045</v>
      </c>
      <c r="C55" s="23" t="s">
        <v>109</v>
      </c>
      <c r="D55" s="87">
        <v>80</v>
      </c>
      <c r="E55" s="87">
        <v>80</v>
      </c>
      <c r="F55" s="37"/>
    </row>
    <row r="56" spans="1:6">
      <c r="A56" s="10">
        <v>46</v>
      </c>
      <c r="B56" s="24">
        <v>1911046</v>
      </c>
      <c r="C56" s="23" t="s">
        <v>110</v>
      </c>
      <c r="D56" s="87">
        <v>91</v>
      </c>
      <c r="E56" s="87">
        <v>91</v>
      </c>
      <c r="F56" s="37"/>
    </row>
    <row r="57" spans="1:6">
      <c r="A57" s="10">
        <v>47</v>
      </c>
      <c r="B57" s="24">
        <v>1911047</v>
      </c>
      <c r="C57" s="23" t="s">
        <v>111</v>
      </c>
      <c r="D57" s="87">
        <v>91</v>
      </c>
      <c r="E57" s="87">
        <v>91</v>
      </c>
      <c r="F57" s="37"/>
    </row>
    <row r="58" spans="1:6">
      <c r="A58" s="10">
        <v>48</v>
      </c>
      <c r="B58" s="24">
        <v>1911048</v>
      </c>
      <c r="C58" s="23" t="s">
        <v>64</v>
      </c>
      <c r="D58" s="87">
        <v>80</v>
      </c>
      <c r="E58" s="87">
        <v>80</v>
      </c>
      <c r="F58" s="37"/>
    </row>
    <row r="59" spans="1:6">
      <c r="A59" s="10">
        <v>49</v>
      </c>
      <c r="B59" s="24">
        <v>1911049</v>
      </c>
      <c r="C59" s="23" t="s">
        <v>112</v>
      </c>
      <c r="D59" s="87">
        <v>92</v>
      </c>
      <c r="E59" s="87">
        <v>92</v>
      </c>
      <c r="F59" s="37"/>
    </row>
    <row r="60" spans="1:6">
      <c r="A60" s="10">
        <v>50</v>
      </c>
      <c r="B60" s="24">
        <v>1911050</v>
      </c>
      <c r="C60" s="23" t="s">
        <v>113</v>
      </c>
      <c r="D60" s="87">
        <v>91</v>
      </c>
      <c r="E60" s="87">
        <v>91</v>
      </c>
      <c r="F60" s="37"/>
    </row>
    <row r="61" spans="1:6">
      <c r="A61" s="10">
        <v>51</v>
      </c>
      <c r="B61" s="24">
        <v>1911051</v>
      </c>
      <c r="C61" s="23" t="s">
        <v>114</v>
      </c>
      <c r="D61" s="87">
        <v>90</v>
      </c>
      <c r="E61" s="87">
        <v>90</v>
      </c>
      <c r="F61" s="37"/>
    </row>
    <row r="62" spans="1:6">
      <c r="A62" s="10">
        <v>52</v>
      </c>
      <c r="B62" s="24">
        <v>1911052</v>
      </c>
      <c r="C62" s="23" t="s">
        <v>115</v>
      </c>
      <c r="D62" s="87">
        <v>94</v>
      </c>
      <c r="E62" s="87">
        <v>90</v>
      </c>
      <c r="F62" s="37"/>
    </row>
    <row r="63" spans="1:6">
      <c r="A63" s="10">
        <v>53</v>
      </c>
      <c r="B63" s="24">
        <v>1911053</v>
      </c>
      <c r="C63" s="23" t="s">
        <v>50</v>
      </c>
      <c r="D63" s="87">
        <v>94</v>
      </c>
      <c r="E63" s="87">
        <v>94</v>
      </c>
      <c r="F63" s="37"/>
    </row>
    <row r="64" spans="1:6">
      <c r="A64" s="10">
        <v>54</v>
      </c>
      <c r="B64" s="24">
        <v>1911054</v>
      </c>
      <c r="C64" s="23" t="s">
        <v>116</v>
      </c>
      <c r="D64" s="87">
        <v>89</v>
      </c>
      <c r="E64" s="87">
        <v>89</v>
      </c>
      <c r="F64" s="37"/>
    </row>
    <row r="65" spans="1:6">
      <c r="A65" s="10">
        <v>55</v>
      </c>
      <c r="B65" s="24">
        <v>1911055</v>
      </c>
      <c r="C65" s="23" t="s">
        <v>117</v>
      </c>
      <c r="D65" s="87">
        <v>91</v>
      </c>
      <c r="E65" s="87">
        <v>91</v>
      </c>
      <c r="F65" s="37"/>
    </row>
    <row r="66" spans="1:6">
      <c r="A66" s="10">
        <v>56</v>
      </c>
      <c r="B66" s="24">
        <v>1911056</v>
      </c>
      <c r="C66" s="23" t="s">
        <v>118</v>
      </c>
      <c r="D66" s="87">
        <v>99</v>
      </c>
      <c r="E66" s="87">
        <v>97</v>
      </c>
      <c r="F66" s="37"/>
    </row>
    <row r="67" spans="1:6">
      <c r="A67" s="10">
        <v>57</v>
      </c>
      <c r="B67" s="24">
        <v>1911057</v>
      </c>
      <c r="C67" s="23" t="s">
        <v>119</v>
      </c>
      <c r="D67" s="87">
        <v>92</v>
      </c>
      <c r="E67" s="87">
        <v>92</v>
      </c>
      <c r="F67" s="37"/>
    </row>
    <row r="68" spans="1:6">
      <c r="A68" s="10">
        <v>58</v>
      </c>
      <c r="B68" s="24">
        <v>1911058</v>
      </c>
      <c r="C68" s="23" t="s">
        <v>120</v>
      </c>
      <c r="D68" s="87">
        <v>94</v>
      </c>
      <c r="E68" s="87">
        <v>94</v>
      </c>
      <c r="F68" s="37"/>
    </row>
    <row r="69" spans="1:6">
      <c r="A69" s="10">
        <v>59</v>
      </c>
      <c r="B69" s="24">
        <v>1911059</v>
      </c>
      <c r="C69" s="23" t="s">
        <v>65</v>
      </c>
      <c r="D69" s="87">
        <v>99</v>
      </c>
      <c r="E69" s="87">
        <v>99</v>
      </c>
      <c r="F69" s="37"/>
    </row>
    <row r="70" spans="1:6">
      <c r="A70" s="10">
        <v>60</v>
      </c>
      <c r="B70" s="24">
        <v>1911060</v>
      </c>
      <c r="C70" s="23" t="s">
        <v>121</v>
      </c>
      <c r="D70" s="87">
        <v>90</v>
      </c>
      <c r="E70" s="87">
        <v>90</v>
      </c>
      <c r="F70" s="37"/>
    </row>
    <row r="71" spans="1:6">
      <c r="A71" s="10">
        <v>61</v>
      </c>
      <c r="B71" s="24">
        <v>1911061</v>
      </c>
      <c r="C71" s="23" t="s">
        <v>122</v>
      </c>
      <c r="D71" s="87">
        <v>67</v>
      </c>
      <c r="E71" s="87">
        <v>65</v>
      </c>
      <c r="F71" s="37"/>
    </row>
    <row r="72" spans="1:6">
      <c r="A72" s="10">
        <v>62</v>
      </c>
      <c r="B72" s="24">
        <v>1911062</v>
      </c>
      <c r="C72" s="23" t="s">
        <v>123</v>
      </c>
      <c r="D72" s="87">
        <v>94</v>
      </c>
      <c r="E72" s="87">
        <v>94</v>
      </c>
      <c r="F72" s="37"/>
    </row>
    <row r="73" spans="1:6">
      <c r="A73" s="10">
        <v>63</v>
      </c>
      <c r="B73" s="24">
        <v>1911063</v>
      </c>
      <c r="C73" s="23" t="s">
        <v>51</v>
      </c>
      <c r="D73" s="87">
        <v>97</v>
      </c>
      <c r="E73" s="87">
        <v>97</v>
      </c>
      <c r="F73" s="37"/>
    </row>
    <row r="74" spans="1:6">
      <c r="A74" s="10">
        <v>64</v>
      </c>
      <c r="B74" s="24">
        <v>1911064</v>
      </c>
      <c r="C74" s="23" t="s">
        <v>124</v>
      </c>
      <c r="D74" s="87">
        <v>96</v>
      </c>
      <c r="E74" s="87">
        <v>96</v>
      </c>
      <c r="F74" s="37"/>
    </row>
    <row r="75" spans="1:6">
      <c r="A75" s="10">
        <v>65</v>
      </c>
      <c r="B75" s="24">
        <v>1911065</v>
      </c>
      <c r="C75" s="23" t="s">
        <v>52</v>
      </c>
      <c r="D75" s="87">
        <v>90</v>
      </c>
      <c r="E75" s="87">
        <v>90</v>
      </c>
      <c r="F75" s="37"/>
    </row>
    <row r="76" spans="1:6">
      <c r="A76" s="10">
        <v>66</v>
      </c>
      <c r="B76" s="24">
        <v>1911066</v>
      </c>
      <c r="C76" s="23" t="s">
        <v>66</v>
      </c>
      <c r="D76" s="87">
        <v>94</v>
      </c>
      <c r="E76" s="87">
        <v>94</v>
      </c>
      <c r="F76" s="37"/>
    </row>
    <row r="77" spans="1:6">
      <c r="A77" s="10">
        <v>67</v>
      </c>
      <c r="B77" s="24">
        <v>1911067</v>
      </c>
      <c r="C77" s="23" t="s">
        <v>125</v>
      </c>
      <c r="D77" s="87">
        <v>94</v>
      </c>
      <c r="E77" s="87">
        <v>94</v>
      </c>
      <c r="F77" s="37"/>
    </row>
    <row r="78" spans="1:6">
      <c r="A78" s="10">
        <v>68</v>
      </c>
      <c r="B78" s="24">
        <v>1911068</v>
      </c>
      <c r="C78" s="23" t="s">
        <v>126</v>
      </c>
      <c r="D78" s="87">
        <v>96</v>
      </c>
      <c r="E78" s="87">
        <v>94</v>
      </c>
      <c r="F78" s="37"/>
    </row>
    <row r="79" spans="1:6">
      <c r="A79" s="10">
        <v>69</v>
      </c>
      <c r="B79" s="24">
        <v>1911069</v>
      </c>
      <c r="C79" s="23" t="s">
        <v>67</v>
      </c>
      <c r="D79" s="87">
        <v>93</v>
      </c>
      <c r="E79" s="87">
        <v>93</v>
      </c>
      <c r="F79" s="37"/>
    </row>
    <row r="80" spans="1:6">
      <c r="A80" s="10">
        <v>70</v>
      </c>
      <c r="B80" s="24">
        <v>1911070</v>
      </c>
      <c r="C80" s="23" t="s">
        <v>127</v>
      </c>
      <c r="D80" s="87">
        <v>93</v>
      </c>
      <c r="E80" s="87">
        <v>93</v>
      </c>
      <c r="F80" s="37"/>
    </row>
    <row r="81" spans="1:6">
      <c r="A81" s="10">
        <v>71</v>
      </c>
      <c r="B81" s="24">
        <v>1911071</v>
      </c>
      <c r="C81" s="23" t="s">
        <v>128</v>
      </c>
      <c r="D81" s="87">
        <v>94</v>
      </c>
      <c r="E81" s="87">
        <v>94</v>
      </c>
      <c r="F81" s="37"/>
    </row>
    <row r="82" spans="1:6">
      <c r="A82" s="10">
        <v>72</v>
      </c>
      <c r="B82" s="24">
        <v>1911072</v>
      </c>
      <c r="C82" s="23" t="s">
        <v>53</v>
      </c>
      <c r="D82" s="87">
        <v>89</v>
      </c>
      <c r="E82" s="87">
        <v>89</v>
      </c>
      <c r="F82" s="37"/>
    </row>
    <row r="83" spans="1:6">
      <c r="A83" s="10">
        <v>73</v>
      </c>
      <c r="B83" s="24">
        <v>1911073</v>
      </c>
      <c r="C83" s="23" t="s">
        <v>54</v>
      </c>
      <c r="D83" s="87">
        <v>94</v>
      </c>
      <c r="E83" s="87">
        <v>94</v>
      </c>
      <c r="F83" s="37"/>
    </row>
    <row r="84" spans="1:6">
      <c r="A84" s="10">
        <v>74</v>
      </c>
      <c r="B84" s="24">
        <v>1911074</v>
      </c>
      <c r="C84" s="23" t="s">
        <v>68</v>
      </c>
      <c r="D84" s="87">
        <v>94</v>
      </c>
      <c r="E84" s="87">
        <v>94</v>
      </c>
      <c r="F84" s="37"/>
    </row>
    <row r="85" spans="1:6">
      <c r="A85" s="10">
        <v>75</v>
      </c>
      <c r="B85" s="24">
        <v>1911075</v>
      </c>
      <c r="C85" s="23" t="s">
        <v>55</v>
      </c>
      <c r="D85" s="87">
        <v>91</v>
      </c>
      <c r="E85" s="87">
        <v>91</v>
      </c>
      <c r="F85" s="37"/>
    </row>
    <row r="86" spans="1:6">
      <c r="A86" s="10">
        <v>76</v>
      </c>
      <c r="B86" s="24">
        <v>1911076</v>
      </c>
      <c r="C86" s="23" t="s">
        <v>129</v>
      </c>
      <c r="D86" s="87">
        <v>99</v>
      </c>
      <c r="E86" s="87">
        <v>99</v>
      </c>
      <c r="F86" s="37"/>
    </row>
    <row r="87" spans="1:6">
      <c r="A87" s="10">
        <v>77</v>
      </c>
      <c r="B87" s="24">
        <v>1911077</v>
      </c>
      <c r="C87" s="23" t="s">
        <v>56</v>
      </c>
      <c r="D87" s="87">
        <v>94</v>
      </c>
      <c r="E87" s="87">
        <v>94</v>
      </c>
      <c r="F87" s="37"/>
    </row>
    <row r="88" spans="1:6">
      <c r="A88" s="10">
        <v>78</v>
      </c>
      <c r="B88" s="24">
        <v>1911078</v>
      </c>
      <c r="C88" s="23" t="s">
        <v>69</v>
      </c>
      <c r="D88" s="87">
        <v>95</v>
      </c>
      <c r="E88" s="87">
        <v>95</v>
      </c>
      <c r="F88" s="37"/>
    </row>
    <row r="89" spans="1:6">
      <c r="A89" s="10">
        <v>79</v>
      </c>
      <c r="B89" s="24">
        <v>1911079</v>
      </c>
      <c r="C89" s="23" t="s">
        <v>130</v>
      </c>
      <c r="D89" s="87">
        <v>99</v>
      </c>
      <c r="E89" s="87">
        <v>95</v>
      </c>
      <c r="F89" s="37"/>
    </row>
    <row r="90" spans="1:6">
      <c r="A90" s="10">
        <v>80</v>
      </c>
      <c r="B90" s="24">
        <v>1911080</v>
      </c>
      <c r="C90" s="23" t="s">
        <v>131</v>
      </c>
      <c r="D90" s="87">
        <v>97</v>
      </c>
      <c r="E90" s="87">
        <v>93</v>
      </c>
      <c r="F90" s="37"/>
    </row>
    <row r="91" spans="1:6">
      <c r="A91" s="10">
        <v>81</v>
      </c>
      <c r="B91" s="24">
        <v>1911081</v>
      </c>
      <c r="C91" s="23" t="s">
        <v>70</v>
      </c>
      <c r="D91" s="87">
        <v>92</v>
      </c>
      <c r="E91" s="87">
        <v>92</v>
      </c>
      <c r="F91" s="37"/>
    </row>
    <row r="92" spans="1:6">
      <c r="A92" s="10">
        <v>82</v>
      </c>
      <c r="B92" s="24">
        <v>1911082</v>
      </c>
      <c r="C92" s="23" t="s">
        <v>71</v>
      </c>
      <c r="D92" s="87">
        <v>93</v>
      </c>
      <c r="E92" s="87">
        <v>93</v>
      </c>
      <c r="F92" s="37"/>
    </row>
    <row r="93" spans="1:6">
      <c r="A93" s="10">
        <v>83</v>
      </c>
      <c r="B93" s="24">
        <v>1911083</v>
      </c>
      <c r="C93" s="23" t="s">
        <v>132</v>
      </c>
      <c r="D93" s="87">
        <v>90</v>
      </c>
      <c r="E93" s="87">
        <v>90</v>
      </c>
      <c r="F93" s="37"/>
    </row>
    <row r="94" spans="1:6">
      <c r="A94" s="10">
        <v>84</v>
      </c>
      <c r="B94" s="24">
        <v>1911084</v>
      </c>
      <c r="C94" s="23" t="s">
        <v>133</v>
      </c>
      <c r="D94" s="87">
        <v>94</v>
      </c>
      <c r="E94" s="87">
        <v>94</v>
      </c>
      <c r="F94" s="37"/>
    </row>
    <row r="95" spans="1:6">
      <c r="A95" s="10">
        <v>85</v>
      </c>
      <c r="B95" s="24">
        <v>1911085</v>
      </c>
      <c r="C95" s="23" t="s">
        <v>134</v>
      </c>
      <c r="D95" s="87">
        <v>89</v>
      </c>
      <c r="E95" s="87">
        <v>89</v>
      </c>
      <c r="F95" s="37"/>
    </row>
    <row r="96" spans="1:6">
      <c r="A96" s="10">
        <v>86</v>
      </c>
      <c r="B96" s="24">
        <v>1911086</v>
      </c>
      <c r="C96" s="23" t="s">
        <v>135</v>
      </c>
      <c r="D96" s="87">
        <v>79</v>
      </c>
      <c r="E96" s="87">
        <v>79</v>
      </c>
      <c r="F96" s="37"/>
    </row>
    <row r="97" spans="1:6">
      <c r="A97" s="10">
        <v>87</v>
      </c>
      <c r="B97" s="24">
        <v>1911087</v>
      </c>
      <c r="C97" s="23" t="s">
        <v>136</v>
      </c>
      <c r="D97" s="87">
        <v>89</v>
      </c>
      <c r="E97" s="87">
        <v>89</v>
      </c>
      <c r="F97" s="37"/>
    </row>
    <row r="98" spans="1:6">
      <c r="A98" s="10">
        <v>88</v>
      </c>
      <c r="B98" s="24">
        <v>1911088</v>
      </c>
      <c r="C98" s="23" t="s">
        <v>57</v>
      </c>
      <c r="D98" s="87">
        <v>94</v>
      </c>
      <c r="E98" s="87">
        <v>94</v>
      </c>
      <c r="F98" s="37"/>
    </row>
    <row r="99" spans="1:6">
      <c r="A99" s="10">
        <v>89</v>
      </c>
      <c r="B99" s="24">
        <v>1911089</v>
      </c>
      <c r="C99" s="23" t="s">
        <v>137</v>
      </c>
      <c r="D99" s="87">
        <v>94</v>
      </c>
      <c r="E99" s="87">
        <v>94</v>
      </c>
      <c r="F99" s="37"/>
    </row>
    <row r="100" spans="1:6">
      <c r="A100" s="10">
        <v>90</v>
      </c>
      <c r="B100" s="24">
        <v>1911090</v>
      </c>
      <c r="C100" s="23" t="s">
        <v>138</v>
      </c>
      <c r="D100" s="87">
        <v>94</v>
      </c>
      <c r="E100" s="87">
        <v>94</v>
      </c>
      <c r="F100" s="37"/>
    </row>
    <row r="101" spans="1:6">
      <c r="A101" s="10">
        <v>91</v>
      </c>
      <c r="B101" s="24">
        <v>1911091</v>
      </c>
      <c r="C101" s="23" t="s">
        <v>139</v>
      </c>
      <c r="D101" s="87">
        <v>87</v>
      </c>
      <c r="E101" s="87">
        <v>87</v>
      </c>
      <c r="F101" s="37"/>
    </row>
    <row r="102" spans="1:6">
      <c r="A102" s="10">
        <v>92</v>
      </c>
      <c r="B102" s="24">
        <v>1911092</v>
      </c>
      <c r="C102" s="23" t="s">
        <v>140</v>
      </c>
      <c r="D102" s="87">
        <v>79</v>
      </c>
      <c r="E102" s="87">
        <v>79</v>
      </c>
      <c r="F102" s="37"/>
    </row>
    <row r="103" spans="1:6">
      <c r="A103" s="10">
        <v>93</v>
      </c>
      <c r="B103" s="24">
        <v>1911093</v>
      </c>
      <c r="C103" s="23" t="s">
        <v>141</v>
      </c>
      <c r="D103" s="87">
        <v>93</v>
      </c>
      <c r="E103" s="87">
        <v>93</v>
      </c>
      <c r="F103" s="37"/>
    </row>
    <row r="104" spans="1:6">
      <c r="A104" s="10">
        <v>94</v>
      </c>
      <c r="B104" s="24">
        <v>1911094</v>
      </c>
      <c r="C104" s="23" t="s">
        <v>58</v>
      </c>
      <c r="D104" s="87">
        <v>94</v>
      </c>
      <c r="E104" s="87">
        <v>94</v>
      </c>
      <c r="F104" s="37"/>
    </row>
    <row r="105" spans="1:6">
      <c r="A105" s="10">
        <v>95</v>
      </c>
      <c r="B105" s="24">
        <v>1911095</v>
      </c>
      <c r="C105" s="23" t="s">
        <v>142</v>
      </c>
      <c r="D105" s="87">
        <v>93</v>
      </c>
      <c r="E105" s="87">
        <v>93</v>
      </c>
      <c r="F105" s="37"/>
    </row>
    <row r="106" spans="1:6">
      <c r="A106" s="10">
        <v>96</v>
      </c>
      <c r="B106" s="24">
        <v>1911096</v>
      </c>
      <c r="C106" s="23" t="s">
        <v>143</v>
      </c>
      <c r="D106" s="87">
        <v>94</v>
      </c>
      <c r="E106" s="87">
        <v>94</v>
      </c>
      <c r="F106" s="37"/>
    </row>
    <row r="107" spans="1:6">
      <c r="A107" s="10">
        <v>97</v>
      </c>
      <c r="B107" s="24">
        <v>1911097</v>
      </c>
      <c r="C107" s="23" t="s">
        <v>144</v>
      </c>
      <c r="D107" s="87">
        <v>93</v>
      </c>
      <c r="E107" s="87">
        <v>93</v>
      </c>
      <c r="F107" s="37"/>
    </row>
    <row r="108" spans="1:6">
      <c r="A108" s="10">
        <v>98</v>
      </c>
      <c r="B108" s="24">
        <v>1911098</v>
      </c>
      <c r="C108" s="23" t="s">
        <v>145</v>
      </c>
      <c r="D108" s="87">
        <v>94</v>
      </c>
      <c r="E108" s="87">
        <v>94</v>
      </c>
      <c r="F108" s="37"/>
    </row>
    <row r="109" spans="1:6">
      <c r="A109" s="10">
        <v>99</v>
      </c>
      <c r="B109" s="24">
        <v>1911099</v>
      </c>
      <c r="C109" s="23" t="s">
        <v>146</v>
      </c>
      <c r="D109" s="87">
        <v>62</v>
      </c>
      <c r="E109" s="87">
        <v>74</v>
      </c>
      <c r="F109" s="37"/>
    </row>
    <row r="110" spans="1:6">
      <c r="A110" s="10">
        <v>100</v>
      </c>
      <c r="B110" s="24">
        <v>1911100</v>
      </c>
      <c r="C110" s="23" t="s">
        <v>147</v>
      </c>
      <c r="D110" s="87">
        <v>99</v>
      </c>
      <c r="E110" s="87">
        <v>95</v>
      </c>
      <c r="F110" s="37"/>
    </row>
    <row r="111" spans="1:6">
      <c r="A111" s="10">
        <v>101</v>
      </c>
      <c r="B111" s="24">
        <v>1911101</v>
      </c>
      <c r="C111" s="23" t="s">
        <v>148</v>
      </c>
      <c r="D111" s="87">
        <v>94</v>
      </c>
      <c r="E111" s="87">
        <v>94</v>
      </c>
      <c r="F111" s="37"/>
    </row>
    <row r="112" spans="1:6">
      <c r="A112" s="10">
        <v>102</v>
      </c>
      <c r="B112" s="24">
        <v>1911102</v>
      </c>
      <c r="C112" s="23" t="s">
        <v>149</v>
      </c>
      <c r="D112" s="87">
        <v>94</v>
      </c>
      <c r="E112" s="87">
        <v>94</v>
      </c>
      <c r="F112" s="37"/>
    </row>
    <row r="113" spans="1:6">
      <c r="A113" s="10">
        <v>103</v>
      </c>
      <c r="B113" s="24">
        <v>1911103</v>
      </c>
      <c r="C113" s="23" t="s">
        <v>72</v>
      </c>
      <c r="D113" s="87">
        <v>94</v>
      </c>
      <c r="E113" s="87">
        <v>94</v>
      </c>
      <c r="F113" s="37"/>
    </row>
    <row r="114" spans="1:6">
      <c r="A114" s="10">
        <v>104</v>
      </c>
      <c r="B114" s="24">
        <v>1911104</v>
      </c>
      <c r="C114" s="23" t="s">
        <v>59</v>
      </c>
      <c r="D114" s="87">
        <v>94</v>
      </c>
      <c r="E114" s="87">
        <v>94</v>
      </c>
      <c r="F114" s="37"/>
    </row>
    <row r="115" spans="1:6">
      <c r="A115" s="10">
        <v>105</v>
      </c>
      <c r="B115" s="24">
        <v>1911105</v>
      </c>
      <c r="C115" s="23" t="s">
        <v>60</v>
      </c>
      <c r="D115" s="87">
        <v>94</v>
      </c>
      <c r="E115" s="87">
        <v>94</v>
      </c>
      <c r="F115" s="37"/>
    </row>
    <row r="116" spans="1:6">
      <c r="A116" s="10">
        <v>106</v>
      </c>
      <c r="B116" s="24">
        <v>1911106</v>
      </c>
      <c r="C116" s="23" t="s">
        <v>150</v>
      </c>
      <c r="D116" s="87">
        <v>94</v>
      </c>
      <c r="E116" s="87">
        <v>94</v>
      </c>
      <c r="F116" s="37"/>
    </row>
    <row r="117" spans="1:6">
      <c r="A117" s="10">
        <v>107</v>
      </c>
      <c r="B117" s="24">
        <v>1911107</v>
      </c>
      <c r="C117" s="23" t="s">
        <v>151</v>
      </c>
      <c r="D117" s="87">
        <v>90</v>
      </c>
      <c r="E117" s="87">
        <v>90</v>
      </c>
      <c r="F117" s="37"/>
    </row>
    <row r="118" spans="1:6">
      <c r="A118" s="10">
        <v>108</v>
      </c>
      <c r="B118" s="24">
        <v>1911108</v>
      </c>
      <c r="C118" s="23" t="s">
        <v>152</v>
      </c>
      <c r="D118" s="87">
        <v>96</v>
      </c>
      <c r="E118" s="87">
        <v>96</v>
      </c>
      <c r="F118" s="37"/>
    </row>
    <row r="119" spans="1:6">
      <c r="A119" s="10">
        <v>109</v>
      </c>
      <c r="B119" s="24">
        <v>1911109</v>
      </c>
      <c r="C119" s="23" t="s">
        <v>153</v>
      </c>
      <c r="D119" s="87">
        <v>94</v>
      </c>
      <c r="E119" s="87">
        <v>94</v>
      </c>
      <c r="F119" s="37"/>
    </row>
    <row r="120" spans="1:6">
      <c r="A120" s="10">
        <v>110</v>
      </c>
      <c r="B120" s="24">
        <v>1911110</v>
      </c>
      <c r="C120" s="23" t="s">
        <v>154</v>
      </c>
      <c r="D120" s="87">
        <v>94</v>
      </c>
      <c r="E120" s="87">
        <v>94</v>
      </c>
      <c r="F120" s="37"/>
    </row>
    <row r="121" spans="1:6">
      <c r="A121" s="10">
        <v>111</v>
      </c>
      <c r="B121" s="24">
        <v>1911111</v>
      </c>
      <c r="C121" s="23" t="s">
        <v>73</v>
      </c>
      <c r="D121" s="87">
        <v>94</v>
      </c>
      <c r="E121" s="87">
        <v>94</v>
      </c>
      <c r="F121" s="37"/>
    </row>
    <row r="122" spans="1:6">
      <c r="A122" s="10">
        <v>112</v>
      </c>
      <c r="B122" s="24">
        <v>1911112</v>
      </c>
      <c r="C122" s="23" t="s">
        <v>155</v>
      </c>
      <c r="D122" s="87">
        <v>99</v>
      </c>
      <c r="E122" s="87">
        <v>97</v>
      </c>
      <c r="F122" s="37"/>
    </row>
    <row r="123" spans="1:6">
      <c r="A123" s="10">
        <v>113</v>
      </c>
      <c r="B123" s="24">
        <v>1911113</v>
      </c>
      <c r="C123" s="23" t="s">
        <v>156</v>
      </c>
      <c r="D123" s="87">
        <v>90</v>
      </c>
      <c r="E123" s="87">
        <v>90</v>
      </c>
      <c r="F123" s="37"/>
    </row>
    <row r="124" spans="1:6">
      <c r="A124" s="10">
        <v>114</v>
      </c>
      <c r="B124" s="24">
        <v>1911114</v>
      </c>
      <c r="C124" s="23" t="s">
        <v>157</v>
      </c>
      <c r="D124" s="87">
        <v>92</v>
      </c>
      <c r="E124" s="87">
        <v>92</v>
      </c>
      <c r="F124" s="37"/>
    </row>
    <row r="125" spans="1:6">
      <c r="A125" s="10">
        <v>115</v>
      </c>
      <c r="B125" s="24">
        <v>1911115</v>
      </c>
      <c r="C125" s="23" t="s">
        <v>74</v>
      </c>
      <c r="D125" s="87">
        <v>94</v>
      </c>
      <c r="E125" s="87">
        <v>94</v>
      </c>
      <c r="F125" s="37"/>
    </row>
    <row r="126" spans="1:6">
      <c r="A126" s="10">
        <v>116</v>
      </c>
      <c r="B126" s="24">
        <v>1911116</v>
      </c>
      <c r="C126" s="23" t="s">
        <v>158</v>
      </c>
      <c r="D126" s="87">
        <v>87</v>
      </c>
      <c r="E126" s="87">
        <v>87</v>
      </c>
      <c r="F126" s="37"/>
    </row>
    <row r="127" spans="1:6">
      <c r="A127" s="10">
        <v>117</v>
      </c>
      <c r="B127" s="24">
        <v>1911117</v>
      </c>
      <c r="C127" s="23" t="s">
        <v>159</v>
      </c>
      <c r="D127" s="87">
        <v>93</v>
      </c>
      <c r="E127" s="87">
        <v>95</v>
      </c>
      <c r="F127" s="37"/>
    </row>
    <row r="128" spans="1:6">
      <c r="A128" s="10">
        <v>118</v>
      </c>
      <c r="B128" s="24">
        <v>1911118</v>
      </c>
      <c r="C128" s="25" t="s">
        <v>160</v>
      </c>
      <c r="D128" s="87">
        <v>78</v>
      </c>
      <c r="E128" s="87">
        <v>78</v>
      </c>
      <c r="F128" s="37"/>
    </row>
    <row r="129" spans="1:17">
      <c r="A129" s="10">
        <v>119</v>
      </c>
      <c r="B129" s="24">
        <v>1911119</v>
      </c>
      <c r="C129" s="23" t="s">
        <v>161</v>
      </c>
      <c r="D129" s="87">
        <v>91</v>
      </c>
      <c r="E129" s="87">
        <v>91</v>
      </c>
      <c r="F129" s="37"/>
    </row>
    <row r="130" spans="1:17">
      <c r="A130" s="10">
        <v>120</v>
      </c>
      <c r="B130" s="24">
        <v>1911120</v>
      </c>
      <c r="C130" s="27" t="s">
        <v>162</v>
      </c>
      <c r="D130" s="256">
        <v>95</v>
      </c>
      <c r="E130" s="87">
        <v>95</v>
      </c>
      <c r="F130" s="39"/>
      <c r="G130">
        <v>90</v>
      </c>
    </row>
    <row r="131" spans="1:17">
      <c r="A131" s="21"/>
      <c r="B131" s="183" t="s">
        <v>4</v>
      </c>
      <c r="C131" s="184"/>
      <c r="D131" s="254">
        <v>54</v>
      </c>
      <c r="E131" s="177">
        <f>G130*60%</f>
        <v>54</v>
      </c>
    </row>
    <row r="132" spans="1:17">
      <c r="A132" s="21"/>
      <c r="B132" s="186" t="s">
        <v>28</v>
      </c>
      <c r="C132" s="187"/>
      <c r="D132" s="123">
        <v>80</v>
      </c>
      <c r="E132" s="75">
        <v>80</v>
      </c>
    </row>
    <row r="133" spans="1:17" ht="15" customHeight="1">
      <c r="A133" s="21"/>
      <c r="B133" s="544" t="s">
        <v>163</v>
      </c>
      <c r="C133" s="545"/>
      <c r="D133" s="546"/>
      <c r="E133" s="76">
        <f>COUNTIF(D11:D130,"&gt;="&amp;D131)</f>
        <v>120</v>
      </c>
    </row>
    <row r="134" spans="1:17">
      <c r="A134" s="21"/>
      <c r="B134" s="183" t="s">
        <v>29</v>
      </c>
      <c r="C134" s="184"/>
      <c r="D134" s="185">
        <v>100</v>
      </c>
      <c r="E134" s="76">
        <v>100</v>
      </c>
    </row>
    <row r="142" spans="1:17" s="40" customFormat="1">
      <c r="B142" s="41"/>
      <c r="C142" s="53" t="s">
        <v>26</v>
      </c>
      <c r="D142" s="53" t="s">
        <v>12</v>
      </c>
      <c r="E142" s="53" t="s">
        <v>13</v>
      </c>
      <c r="F142" s="53" t="s">
        <v>14</v>
      </c>
      <c r="G142" s="50" t="s">
        <v>15</v>
      </c>
      <c r="H142" s="53" t="s">
        <v>16</v>
      </c>
      <c r="I142" s="51" t="s">
        <v>17</v>
      </c>
      <c r="J142" s="53" t="s">
        <v>18</v>
      </c>
      <c r="K142" s="53" t="s">
        <v>19</v>
      </c>
      <c r="L142" s="53" t="s">
        <v>20</v>
      </c>
      <c r="M142" s="53" t="s">
        <v>21</v>
      </c>
      <c r="N142" s="53" t="s">
        <v>22</v>
      </c>
      <c r="O142" s="53" t="s">
        <v>23</v>
      </c>
      <c r="P142" s="53" t="s">
        <v>24</v>
      </c>
      <c r="Q142" s="53" t="s">
        <v>25</v>
      </c>
    </row>
    <row r="143" spans="1:17" s="40" customFormat="1">
      <c r="B143" s="41"/>
      <c r="C143" s="53" t="s">
        <v>5</v>
      </c>
      <c r="D143" s="45"/>
      <c r="E143" s="45"/>
      <c r="F143" s="45"/>
      <c r="G143" s="46"/>
      <c r="H143" s="45"/>
      <c r="I143" s="47"/>
      <c r="J143" s="45"/>
      <c r="K143" s="45"/>
      <c r="L143" s="45"/>
      <c r="M143" s="45"/>
      <c r="N143" s="45"/>
      <c r="O143" s="45"/>
      <c r="P143" s="45"/>
      <c r="Q143" s="45"/>
    </row>
    <row r="144" spans="1:17" s="40" customFormat="1">
      <c r="B144" s="41"/>
      <c r="C144" s="53" t="s">
        <v>6</v>
      </c>
      <c r="D144" s="45"/>
      <c r="E144" s="45"/>
      <c r="F144" s="45"/>
      <c r="G144" s="46"/>
      <c r="H144" s="45"/>
      <c r="I144" s="47"/>
      <c r="J144" s="45"/>
      <c r="K144" s="45"/>
      <c r="L144" s="45"/>
      <c r="M144" s="45"/>
      <c r="N144" s="45"/>
      <c r="O144" s="45"/>
      <c r="P144" s="45"/>
      <c r="Q144" s="45"/>
    </row>
    <row r="145" spans="1:17" s="40" customFormat="1">
      <c r="A145" s="49"/>
      <c r="B145" s="547" t="s">
        <v>172</v>
      </c>
      <c r="C145" s="548"/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</row>
    <row r="146" spans="1:17" s="40" customFormat="1">
      <c r="A146" s="49"/>
      <c r="B146" s="549" t="s">
        <v>173</v>
      </c>
      <c r="C146" s="549"/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</row>
    <row r="147" spans="1:17" s="40" customFormat="1">
      <c r="A147" s="49"/>
      <c r="B147" s="549" t="s">
        <v>174</v>
      </c>
      <c r="C147" s="549"/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</row>
    <row r="148" spans="1:17" s="40" customFormat="1">
      <c r="A148" s="549" t="s">
        <v>175</v>
      </c>
      <c r="B148" s="549"/>
      <c r="C148" s="549"/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4">
        <v>0</v>
      </c>
      <c r="M148" s="54">
        <v>0</v>
      </c>
      <c r="N148" s="52">
        <v>0</v>
      </c>
      <c r="O148" s="52">
        <v>0</v>
      </c>
      <c r="P148" s="52">
        <v>0</v>
      </c>
      <c r="Q148" s="52">
        <v>0</v>
      </c>
    </row>
    <row r="149" spans="1:17" s="40" customFormat="1">
      <c r="A149" s="549" t="s">
        <v>176</v>
      </c>
      <c r="B149" s="549"/>
      <c r="C149" s="549"/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4">
        <v>0</v>
      </c>
      <c r="M149" s="54">
        <v>0</v>
      </c>
      <c r="N149" s="52">
        <v>0</v>
      </c>
      <c r="O149" s="52">
        <v>0</v>
      </c>
      <c r="P149" s="52">
        <v>0</v>
      </c>
      <c r="Q149" s="52">
        <v>0</v>
      </c>
    </row>
    <row r="150" spans="1:17" s="40" customFormat="1">
      <c r="A150" s="549" t="s">
        <v>177</v>
      </c>
      <c r="B150" s="549"/>
      <c r="C150" s="549"/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4">
        <v>0</v>
      </c>
      <c r="M150" s="54">
        <v>0</v>
      </c>
      <c r="N150" s="52">
        <v>0</v>
      </c>
      <c r="O150" s="52">
        <v>0</v>
      </c>
      <c r="P150" s="52">
        <v>0</v>
      </c>
      <c r="Q150" s="52">
        <v>0</v>
      </c>
    </row>
    <row r="151" spans="1:17" s="40" customFormat="1">
      <c r="A151" s="41"/>
      <c r="B151" s="55"/>
      <c r="H151" s="56"/>
      <c r="I151" s="56"/>
      <c r="J151" s="56"/>
      <c r="K151" s="56"/>
      <c r="L151" s="56"/>
      <c r="M151" s="56"/>
      <c r="N151" s="56"/>
      <c r="O151" s="56"/>
      <c r="P151" s="56"/>
    </row>
    <row r="152" spans="1:17" s="40" customFormat="1">
      <c r="B152" s="57" t="s">
        <v>178</v>
      </c>
      <c r="C152" s="58"/>
      <c r="D152" s="59">
        <f t="shared" ref="D152:K152" si="0">SUM(D147:D149)</f>
        <v>0</v>
      </c>
      <c r="E152" s="59">
        <f t="shared" si="0"/>
        <v>0</v>
      </c>
      <c r="F152" s="59">
        <f t="shared" si="0"/>
        <v>0</v>
      </c>
      <c r="G152" s="59">
        <f t="shared" si="0"/>
        <v>0</v>
      </c>
      <c r="H152" s="59">
        <f t="shared" si="0"/>
        <v>0</v>
      </c>
      <c r="I152" s="59">
        <f t="shared" si="0"/>
        <v>0</v>
      </c>
      <c r="J152" s="59">
        <f t="shared" si="0"/>
        <v>0</v>
      </c>
      <c r="K152" s="59">
        <f t="shared" si="0"/>
        <v>0</v>
      </c>
      <c r="L152" s="59">
        <f>SUM(L148:L150)</f>
        <v>0</v>
      </c>
      <c r="M152" s="59">
        <f>SUM(M148:M150)</f>
        <v>0</v>
      </c>
      <c r="N152" s="59">
        <f>SUM(N147:N149)</f>
        <v>0</v>
      </c>
      <c r="O152" s="59">
        <f>SUM(O147:O149)</f>
        <v>0</v>
      </c>
      <c r="P152" s="59">
        <f>SUM(P147:P149)</f>
        <v>0</v>
      </c>
      <c r="Q152" s="59">
        <f>SUM(Q147:Q149)</f>
        <v>0</v>
      </c>
    </row>
    <row r="153" spans="1:17" s="40" customFormat="1">
      <c r="A153" s="41"/>
      <c r="B153" s="55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7" s="40" customFormat="1">
      <c r="A154" s="537" t="s">
        <v>179</v>
      </c>
      <c r="B154" s="537"/>
      <c r="C154" s="537"/>
      <c r="D154" s="537"/>
      <c r="E154" s="537"/>
      <c r="F154" s="537"/>
      <c r="G154" s="537"/>
      <c r="H154" s="60"/>
      <c r="I154" s="60"/>
      <c r="J154" s="60"/>
      <c r="K154" s="60"/>
      <c r="L154" s="60"/>
      <c r="M154" s="60"/>
      <c r="N154" s="60"/>
      <c r="O154" s="61"/>
      <c r="P154" s="61"/>
      <c r="Q154" s="61"/>
    </row>
    <row r="155" spans="1:17" s="40" customFormat="1"/>
    <row r="156" spans="1:17" s="40" customFormat="1">
      <c r="C156" s="53" t="s">
        <v>26</v>
      </c>
      <c r="D156" s="53" t="s">
        <v>12</v>
      </c>
      <c r="E156" s="53" t="s">
        <v>13</v>
      </c>
      <c r="F156" s="53" t="s">
        <v>14</v>
      </c>
      <c r="G156" s="50" t="s">
        <v>15</v>
      </c>
      <c r="H156" s="53" t="s">
        <v>16</v>
      </c>
      <c r="I156" s="51" t="s">
        <v>17</v>
      </c>
      <c r="J156" s="53" t="s">
        <v>18</v>
      </c>
      <c r="K156" s="53" t="s">
        <v>19</v>
      </c>
      <c r="L156" s="53" t="s">
        <v>20</v>
      </c>
      <c r="M156" s="53" t="s">
        <v>21</v>
      </c>
      <c r="N156" s="53" t="s">
        <v>22</v>
      </c>
      <c r="O156" s="53" t="s">
        <v>23</v>
      </c>
      <c r="P156" s="53" t="s">
        <v>24</v>
      </c>
      <c r="Q156" s="53" t="s">
        <v>25</v>
      </c>
    </row>
    <row r="157" spans="1:17" s="40" customFormat="1">
      <c r="C157" s="53" t="s">
        <v>5</v>
      </c>
      <c r="D157" s="45">
        <v>3</v>
      </c>
      <c r="E157" s="45">
        <v>2</v>
      </c>
      <c r="F157" s="45">
        <v>2</v>
      </c>
      <c r="G157" s="46"/>
      <c r="H157" s="45"/>
      <c r="I157" s="47"/>
      <c r="J157" s="45"/>
      <c r="K157" s="45"/>
      <c r="L157" s="45"/>
      <c r="M157" s="45">
        <v>1</v>
      </c>
      <c r="N157" s="45"/>
      <c r="O157" s="45"/>
      <c r="P157" s="45">
        <v>2</v>
      </c>
      <c r="Q157" s="45">
        <v>2</v>
      </c>
    </row>
    <row r="158" spans="1:17" s="40" customFormat="1">
      <c r="C158" s="53" t="s">
        <v>6</v>
      </c>
      <c r="D158" s="45"/>
      <c r="E158" s="45">
        <v>3</v>
      </c>
      <c r="F158" s="45">
        <v>2</v>
      </c>
      <c r="G158" s="46"/>
      <c r="H158" s="45"/>
      <c r="I158" s="47"/>
      <c r="J158" s="45"/>
      <c r="K158" s="45"/>
      <c r="L158" s="45"/>
      <c r="M158" s="45">
        <v>1</v>
      </c>
      <c r="N158" s="45"/>
      <c r="O158" s="45"/>
      <c r="P158" s="45">
        <v>2</v>
      </c>
      <c r="Q158" s="45">
        <v>2</v>
      </c>
    </row>
    <row r="159" spans="1:17" s="40" customFormat="1">
      <c r="B159" s="62"/>
      <c r="C159" s="63" t="s">
        <v>180</v>
      </c>
      <c r="D159" s="52">
        <v>3</v>
      </c>
      <c r="E159" s="52">
        <v>2.5</v>
      </c>
      <c r="F159" s="64">
        <v>2</v>
      </c>
      <c r="G159" s="64"/>
      <c r="H159" s="64"/>
      <c r="I159" s="64"/>
      <c r="J159" s="64"/>
      <c r="K159" s="64"/>
      <c r="L159" s="65"/>
      <c r="M159" s="65">
        <v>1</v>
      </c>
      <c r="N159" s="64"/>
      <c r="O159" s="64"/>
      <c r="P159" s="52">
        <v>2</v>
      </c>
      <c r="Q159" s="52">
        <v>2</v>
      </c>
    </row>
    <row r="160" spans="1:17" s="40" customFormat="1">
      <c r="B160" s="66"/>
      <c r="C160" s="67"/>
      <c r="D160" s="67"/>
      <c r="E160" s="68"/>
      <c r="F160" s="68"/>
      <c r="G160" s="68"/>
      <c r="H160" s="68"/>
      <c r="I160" s="68"/>
      <c r="J160" s="68"/>
      <c r="K160" s="69"/>
      <c r="L160" s="69"/>
      <c r="M160" s="68"/>
      <c r="N160" s="68"/>
    </row>
    <row r="161" spans="1:17" s="40" customFormat="1">
      <c r="A161" s="66"/>
      <c r="B161" s="67"/>
      <c r="C161" s="67"/>
      <c r="D161" s="68"/>
      <c r="E161" s="68"/>
      <c r="F161" s="68"/>
      <c r="G161" s="68"/>
      <c r="H161" s="68"/>
      <c r="I161" s="68"/>
      <c r="J161" s="69"/>
      <c r="K161" s="69"/>
      <c r="L161" s="68"/>
      <c r="M161" s="68"/>
    </row>
    <row r="162" spans="1:17" s="40" customFormat="1">
      <c r="A162" s="66"/>
      <c r="B162" s="67"/>
      <c r="C162" s="67"/>
      <c r="D162" s="70" t="s">
        <v>5</v>
      </c>
      <c r="E162" s="70" t="s">
        <v>6</v>
      </c>
      <c r="F162" s="243"/>
      <c r="G162" s="243"/>
      <c r="H162" s="243"/>
      <c r="I162" s="68"/>
      <c r="J162" s="69"/>
      <c r="K162" s="69"/>
      <c r="L162" s="68"/>
      <c r="M162" s="68"/>
    </row>
    <row r="163" spans="1:17" s="40" customFormat="1">
      <c r="A163" s="41"/>
      <c r="B163" s="55"/>
      <c r="D163" s="71">
        <v>100</v>
      </c>
      <c r="E163" s="71">
        <v>100</v>
      </c>
      <c r="F163" s="255"/>
      <c r="G163" s="255"/>
      <c r="H163" s="255"/>
      <c r="I163" s="56"/>
      <c r="J163" s="56"/>
      <c r="K163" s="56"/>
      <c r="L163" s="56"/>
      <c r="M163" s="56"/>
      <c r="N163" s="56"/>
      <c r="O163" s="56"/>
      <c r="P163" s="56"/>
    </row>
    <row r="164" spans="1:17" s="40" customFormat="1">
      <c r="A164" s="41"/>
      <c r="B164" s="55"/>
      <c r="D164" s="72"/>
      <c r="E164" s="72"/>
      <c r="F164" s="72"/>
      <c r="G164" s="72"/>
      <c r="H164" s="72"/>
      <c r="I164" s="56"/>
      <c r="J164" s="56"/>
      <c r="K164" s="56"/>
      <c r="L164" s="56"/>
      <c r="M164" s="56"/>
      <c r="N164" s="56"/>
      <c r="O164" s="56"/>
      <c r="P164" s="56"/>
    </row>
    <row r="165" spans="1:17" s="40" customFormat="1">
      <c r="A165" s="537" t="s">
        <v>181</v>
      </c>
      <c r="B165" s="537"/>
      <c r="C165" s="537"/>
      <c r="D165" s="537"/>
      <c r="E165" s="537"/>
      <c r="F165" s="537"/>
      <c r="G165" s="60"/>
      <c r="H165" s="60"/>
      <c r="I165" s="60"/>
      <c r="J165" s="60"/>
      <c r="K165" s="60"/>
      <c r="L165" s="60"/>
      <c r="M165" s="60"/>
      <c r="N165" s="60"/>
      <c r="O165" s="61"/>
      <c r="P165" s="61"/>
      <c r="Q165" s="61"/>
    </row>
    <row r="166" spans="1:17" s="40" customFormat="1"/>
    <row r="167" spans="1:17" s="40" customFormat="1">
      <c r="C167" s="53" t="s">
        <v>26</v>
      </c>
      <c r="D167" s="53" t="s">
        <v>12</v>
      </c>
      <c r="E167" s="53" t="s">
        <v>13</v>
      </c>
      <c r="F167" s="53" t="s">
        <v>14</v>
      </c>
      <c r="G167" s="50" t="s">
        <v>15</v>
      </c>
      <c r="H167" s="53" t="s">
        <v>16</v>
      </c>
      <c r="I167" s="51" t="s">
        <v>17</v>
      </c>
      <c r="J167" s="53" t="s">
        <v>18</v>
      </c>
      <c r="K167" s="53" t="s">
        <v>19</v>
      </c>
      <c r="L167" s="53" t="s">
        <v>20</v>
      </c>
      <c r="M167" s="53" t="s">
        <v>21</v>
      </c>
      <c r="N167" s="53" t="s">
        <v>22</v>
      </c>
      <c r="O167" s="53" t="s">
        <v>23</v>
      </c>
      <c r="P167" s="53" t="s">
        <v>24</v>
      </c>
      <c r="Q167" s="53" t="s">
        <v>25</v>
      </c>
    </row>
    <row r="168" spans="1:17" s="40" customFormat="1">
      <c r="C168" s="53" t="s">
        <v>5</v>
      </c>
      <c r="D168" s="45">
        <v>3</v>
      </c>
      <c r="E168" s="45">
        <v>2</v>
      </c>
      <c r="F168" s="45">
        <v>2</v>
      </c>
      <c r="G168" s="46"/>
      <c r="H168" s="45"/>
      <c r="I168" s="47"/>
      <c r="J168" s="45"/>
      <c r="K168" s="45"/>
      <c r="L168" s="73"/>
      <c r="M168" s="73">
        <v>1</v>
      </c>
      <c r="N168" s="45"/>
      <c r="O168" s="45"/>
      <c r="P168" s="45">
        <v>2</v>
      </c>
      <c r="Q168" s="45">
        <v>2</v>
      </c>
    </row>
    <row r="169" spans="1:17" s="40" customFormat="1">
      <c r="C169" s="53" t="s">
        <v>6</v>
      </c>
      <c r="D169" s="45"/>
      <c r="E169" s="45">
        <v>3</v>
      </c>
      <c r="F169" s="45">
        <v>2</v>
      </c>
      <c r="G169" s="46"/>
      <c r="H169" s="45"/>
      <c r="I169" s="47"/>
      <c r="J169" s="45"/>
      <c r="K169" s="45"/>
      <c r="L169" s="73"/>
      <c r="M169" s="73">
        <v>1</v>
      </c>
      <c r="N169" s="45"/>
      <c r="O169" s="45"/>
      <c r="P169" s="45">
        <v>2</v>
      </c>
      <c r="Q169" s="45">
        <v>2</v>
      </c>
    </row>
    <row r="170" spans="1:17" s="40" customFormat="1">
      <c r="C170" s="63" t="s">
        <v>180</v>
      </c>
      <c r="D170" s="52">
        <v>3</v>
      </c>
      <c r="E170" s="52">
        <v>2.5</v>
      </c>
      <c r="F170" s="52">
        <v>2</v>
      </c>
      <c r="G170" s="52"/>
      <c r="H170" s="52"/>
      <c r="I170" s="52"/>
      <c r="J170" s="52"/>
      <c r="K170" s="52"/>
      <c r="L170" s="54"/>
      <c r="M170" s="54">
        <v>1</v>
      </c>
      <c r="N170" s="52"/>
      <c r="O170" s="52"/>
      <c r="P170" s="52">
        <v>2</v>
      </c>
      <c r="Q170" s="52">
        <v>2</v>
      </c>
    </row>
    <row r="171" spans="1:17" s="40" customFormat="1"/>
  </sheetData>
  <mergeCells count="19">
    <mergeCell ref="B133:D133"/>
    <mergeCell ref="A165:F165"/>
    <mergeCell ref="B145:C145"/>
    <mergeCell ref="B146:C146"/>
    <mergeCell ref="B147:C147"/>
    <mergeCell ref="A148:C148"/>
    <mergeCell ref="A149:C149"/>
    <mergeCell ref="A150:C150"/>
    <mergeCell ref="A154:G154"/>
    <mergeCell ref="A8:Q8"/>
    <mergeCell ref="A9:A10"/>
    <mergeCell ref="B9:B10"/>
    <mergeCell ref="C9:C10"/>
    <mergeCell ref="D9:F9"/>
    <mergeCell ref="A1:F1"/>
    <mergeCell ref="A2:F2"/>
    <mergeCell ref="A3:F3"/>
    <mergeCell ref="A4:F4"/>
    <mergeCell ref="A7:Q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abSelected="1" topLeftCell="A166" workbookViewId="0">
      <selection activeCell="A7" sqref="A7:M7"/>
    </sheetView>
  </sheetViews>
  <sheetFormatPr defaultRowHeight="14.5"/>
  <cols>
    <col min="1" max="1" width="5.90625" style="454" customWidth="1"/>
    <col min="2" max="2" width="8.90625" style="454" bestFit="1" customWidth="1"/>
    <col min="3" max="3" width="45.54296875" style="454" bestFit="1" customWidth="1"/>
    <col min="4" max="4" width="10.90625" style="454" bestFit="1" customWidth="1"/>
    <col min="5" max="5" width="7.54296875" style="454" customWidth="1"/>
    <col min="6" max="7" width="7.08984375" style="454" customWidth="1"/>
    <col min="8" max="8" width="8" style="454" customWidth="1"/>
    <col min="9" max="9" width="6.54296875" style="454" customWidth="1"/>
    <col min="10" max="10" width="6.453125" style="454" bestFit="1" customWidth="1"/>
    <col min="11" max="11" width="6.54296875" style="454" customWidth="1"/>
    <col min="12" max="12" width="6.453125" style="454" customWidth="1"/>
    <col min="13" max="13" width="6.54296875" style="454" customWidth="1"/>
    <col min="14" max="17" width="6.453125" style="454" bestFit="1" customWidth="1"/>
    <col min="18" max="18" width="6.453125" style="454" customWidth="1"/>
    <col min="19" max="19" width="27" style="454" bestFit="1" customWidth="1"/>
    <col min="20" max="16384" width="8.7265625" style="454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293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484" t="s">
        <v>294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18">
      <c r="A6" s="484" t="s">
        <v>295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</row>
    <row r="7" spans="1:18">
      <c r="A7" s="513" t="s">
        <v>296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297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298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04" t="s">
        <v>299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300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487" t="s">
        <v>5</v>
      </c>
      <c r="E13" s="487" t="s">
        <v>6</v>
      </c>
      <c r="F13" s="487" t="s">
        <v>7</v>
      </c>
      <c r="G13" s="487" t="s">
        <v>8</v>
      </c>
      <c r="H13" s="487" t="s">
        <v>9</v>
      </c>
      <c r="I13" s="487" t="s">
        <v>5</v>
      </c>
      <c r="J13" s="487" t="s">
        <v>6</v>
      </c>
      <c r="K13" s="487" t="s">
        <v>7</v>
      </c>
      <c r="L13" s="487" t="s">
        <v>8</v>
      </c>
      <c r="M13" s="487" t="s">
        <v>9</v>
      </c>
      <c r="N13" s="487" t="s">
        <v>5</v>
      </c>
      <c r="O13" s="487" t="s">
        <v>6</v>
      </c>
      <c r="P13" s="487" t="s">
        <v>7</v>
      </c>
      <c r="Q13" s="487" t="s">
        <v>8</v>
      </c>
      <c r="R13" s="487" t="s">
        <v>9</v>
      </c>
    </row>
    <row r="14" spans="1:18" ht="15">
      <c r="A14" s="457">
        <v>1</v>
      </c>
      <c r="B14" s="267">
        <v>1911001</v>
      </c>
      <c r="C14" s="268" t="s">
        <v>301</v>
      </c>
      <c r="D14" s="269">
        <v>70</v>
      </c>
      <c r="E14" s="269">
        <v>64</v>
      </c>
      <c r="F14" s="269">
        <v>63</v>
      </c>
      <c r="G14" s="269">
        <v>57</v>
      </c>
      <c r="H14" s="269">
        <v>70</v>
      </c>
      <c r="I14" s="269">
        <v>70</v>
      </c>
      <c r="J14" s="269">
        <v>64</v>
      </c>
      <c r="K14" s="269">
        <v>63</v>
      </c>
      <c r="L14" s="269">
        <v>57</v>
      </c>
      <c r="M14" s="269">
        <v>70</v>
      </c>
      <c r="N14" s="1">
        <f>ROUND(D14*$H$12+I14*$M$12,0)</f>
        <v>70</v>
      </c>
      <c r="O14" s="1">
        <f t="shared" ref="O14:R77" si="0">ROUND(E14*$H$12+J14*$M$12,0)</f>
        <v>64</v>
      </c>
      <c r="P14" s="1">
        <f t="shared" si="0"/>
        <v>63</v>
      </c>
      <c r="Q14" s="1">
        <f t="shared" si="0"/>
        <v>57</v>
      </c>
      <c r="R14" s="1">
        <f t="shared" si="0"/>
        <v>70</v>
      </c>
    </row>
    <row r="15" spans="1:18" ht="15">
      <c r="A15" s="457">
        <v>2</v>
      </c>
      <c r="B15" s="270">
        <v>1911002</v>
      </c>
      <c r="C15" s="271" t="s">
        <v>80</v>
      </c>
      <c r="D15" s="269">
        <v>89</v>
      </c>
      <c r="E15" s="269">
        <v>93</v>
      </c>
      <c r="F15" s="269">
        <v>81</v>
      </c>
      <c r="G15" s="269">
        <v>68</v>
      </c>
      <c r="H15" s="269">
        <v>87</v>
      </c>
      <c r="I15" s="269">
        <v>89</v>
      </c>
      <c r="J15" s="269">
        <v>93</v>
      </c>
      <c r="K15" s="269">
        <v>81</v>
      </c>
      <c r="L15" s="269">
        <v>68</v>
      </c>
      <c r="M15" s="269">
        <v>87</v>
      </c>
      <c r="N15" s="1">
        <f t="shared" ref="N15:Q78" si="1">ROUND(D15*$H$12+I15*$M$12,0)</f>
        <v>89</v>
      </c>
      <c r="O15" s="1">
        <f t="shared" si="0"/>
        <v>93</v>
      </c>
      <c r="P15" s="1">
        <f t="shared" si="0"/>
        <v>81</v>
      </c>
      <c r="Q15" s="1">
        <f t="shared" si="0"/>
        <v>68</v>
      </c>
      <c r="R15" s="1">
        <f t="shared" si="0"/>
        <v>87</v>
      </c>
    </row>
    <row r="16" spans="1:18" ht="15">
      <c r="A16" s="457">
        <v>3</v>
      </c>
      <c r="B16" s="270">
        <v>1911003</v>
      </c>
      <c r="C16" s="271" t="s">
        <v>81</v>
      </c>
      <c r="D16" s="269">
        <v>82</v>
      </c>
      <c r="E16" s="269">
        <v>89</v>
      </c>
      <c r="F16" s="269">
        <v>68</v>
      </c>
      <c r="G16" s="269">
        <v>77</v>
      </c>
      <c r="H16" s="269">
        <v>77</v>
      </c>
      <c r="I16" s="269">
        <v>82</v>
      </c>
      <c r="J16" s="269">
        <v>89</v>
      </c>
      <c r="K16" s="269">
        <v>68</v>
      </c>
      <c r="L16" s="269">
        <v>77</v>
      </c>
      <c r="M16" s="269">
        <v>77</v>
      </c>
      <c r="N16" s="1">
        <f t="shared" si="1"/>
        <v>82</v>
      </c>
      <c r="O16" s="1">
        <f t="shared" si="0"/>
        <v>89</v>
      </c>
      <c r="P16" s="1">
        <f t="shared" si="0"/>
        <v>68</v>
      </c>
      <c r="Q16" s="1">
        <f t="shared" si="0"/>
        <v>77</v>
      </c>
      <c r="R16" s="1">
        <f t="shared" si="0"/>
        <v>77</v>
      </c>
    </row>
    <row r="17" spans="1:18" ht="15">
      <c r="A17" s="457">
        <v>4</v>
      </c>
      <c r="B17" s="267">
        <v>1911004</v>
      </c>
      <c r="C17" s="268" t="s">
        <v>39</v>
      </c>
      <c r="D17" s="269">
        <v>74</v>
      </c>
      <c r="E17" s="269">
        <v>68</v>
      </c>
      <c r="F17" s="269">
        <v>85</v>
      </c>
      <c r="G17" s="269">
        <v>77</v>
      </c>
      <c r="H17" s="269">
        <v>79</v>
      </c>
      <c r="I17" s="269">
        <v>74</v>
      </c>
      <c r="J17" s="269">
        <v>68</v>
      </c>
      <c r="K17" s="269">
        <v>85</v>
      </c>
      <c r="L17" s="269">
        <v>77</v>
      </c>
      <c r="M17" s="269">
        <v>79</v>
      </c>
      <c r="N17" s="1">
        <f t="shared" si="1"/>
        <v>74</v>
      </c>
      <c r="O17" s="1">
        <f t="shared" si="0"/>
        <v>68</v>
      </c>
      <c r="P17" s="1">
        <f t="shared" si="0"/>
        <v>85</v>
      </c>
      <c r="Q17" s="1">
        <f t="shared" si="0"/>
        <v>77</v>
      </c>
      <c r="R17" s="1">
        <f t="shared" si="0"/>
        <v>79</v>
      </c>
    </row>
    <row r="18" spans="1:18" ht="15">
      <c r="A18" s="457">
        <v>5</v>
      </c>
      <c r="B18" s="267">
        <v>1911005</v>
      </c>
      <c r="C18" s="268" t="s">
        <v>302</v>
      </c>
      <c r="D18" s="269">
        <v>84</v>
      </c>
      <c r="E18" s="269">
        <v>87</v>
      </c>
      <c r="F18" s="269">
        <v>83</v>
      </c>
      <c r="G18" s="269">
        <v>88</v>
      </c>
      <c r="H18" s="269">
        <v>97</v>
      </c>
      <c r="I18" s="269">
        <v>84</v>
      </c>
      <c r="J18" s="269">
        <v>87</v>
      </c>
      <c r="K18" s="269">
        <v>83</v>
      </c>
      <c r="L18" s="269">
        <v>88</v>
      </c>
      <c r="M18" s="269">
        <v>97</v>
      </c>
      <c r="N18" s="1">
        <f t="shared" si="1"/>
        <v>84</v>
      </c>
      <c r="O18" s="1">
        <f t="shared" si="0"/>
        <v>87</v>
      </c>
      <c r="P18" s="1">
        <f t="shared" si="0"/>
        <v>83</v>
      </c>
      <c r="Q18" s="1">
        <f t="shared" si="0"/>
        <v>88</v>
      </c>
      <c r="R18" s="1">
        <f t="shared" si="0"/>
        <v>97</v>
      </c>
    </row>
    <row r="19" spans="1:18" ht="15">
      <c r="A19" s="457">
        <v>6</v>
      </c>
      <c r="B19" s="267">
        <v>1911006</v>
      </c>
      <c r="C19" s="268" t="s">
        <v>303</v>
      </c>
      <c r="D19" s="269">
        <v>95</v>
      </c>
      <c r="E19" s="269">
        <v>95</v>
      </c>
      <c r="F19" s="269">
        <v>86</v>
      </c>
      <c r="G19" s="269">
        <v>96</v>
      </c>
      <c r="H19" s="269">
        <v>98</v>
      </c>
      <c r="I19" s="269">
        <v>95</v>
      </c>
      <c r="J19" s="269">
        <v>95</v>
      </c>
      <c r="K19" s="269">
        <v>86</v>
      </c>
      <c r="L19" s="269">
        <v>96</v>
      </c>
      <c r="M19" s="269">
        <v>98</v>
      </c>
      <c r="N19" s="1">
        <f t="shared" si="1"/>
        <v>95</v>
      </c>
      <c r="O19" s="1">
        <f t="shared" si="0"/>
        <v>95</v>
      </c>
      <c r="P19" s="1">
        <f t="shared" si="0"/>
        <v>86</v>
      </c>
      <c r="Q19" s="1">
        <f t="shared" si="0"/>
        <v>96</v>
      </c>
      <c r="R19" s="1">
        <f t="shared" si="0"/>
        <v>98</v>
      </c>
    </row>
    <row r="20" spans="1:18" ht="15">
      <c r="A20" s="457">
        <v>7</v>
      </c>
      <c r="B20" s="270">
        <v>1911007</v>
      </c>
      <c r="C20" s="271" t="s">
        <v>83</v>
      </c>
      <c r="D20" s="269">
        <v>91</v>
      </c>
      <c r="E20" s="269">
        <v>90</v>
      </c>
      <c r="F20" s="269">
        <v>92</v>
      </c>
      <c r="G20" s="269">
        <v>100</v>
      </c>
      <c r="H20" s="269">
        <v>99</v>
      </c>
      <c r="I20" s="269">
        <v>91</v>
      </c>
      <c r="J20" s="269">
        <v>90</v>
      </c>
      <c r="K20" s="269">
        <v>92</v>
      </c>
      <c r="L20" s="269">
        <v>100</v>
      </c>
      <c r="M20" s="269">
        <v>99</v>
      </c>
      <c r="N20" s="1">
        <f t="shared" si="1"/>
        <v>91</v>
      </c>
      <c r="O20" s="1">
        <f t="shared" si="0"/>
        <v>90</v>
      </c>
      <c r="P20" s="1">
        <f t="shared" si="0"/>
        <v>92</v>
      </c>
      <c r="Q20" s="1">
        <f t="shared" si="0"/>
        <v>100</v>
      </c>
      <c r="R20" s="1">
        <f t="shared" si="0"/>
        <v>99</v>
      </c>
    </row>
    <row r="21" spans="1:18" ht="15">
      <c r="A21" s="457">
        <v>8</v>
      </c>
      <c r="B21" s="272">
        <v>1911008</v>
      </c>
      <c r="C21" s="273" t="s">
        <v>304</v>
      </c>
      <c r="D21" s="269">
        <v>66</v>
      </c>
      <c r="E21" s="269">
        <v>68</v>
      </c>
      <c r="F21" s="269">
        <v>75</v>
      </c>
      <c r="G21" s="269">
        <v>88</v>
      </c>
      <c r="H21" s="269">
        <v>79</v>
      </c>
      <c r="I21" s="269">
        <v>66</v>
      </c>
      <c r="J21" s="269">
        <v>68</v>
      </c>
      <c r="K21" s="269">
        <v>75</v>
      </c>
      <c r="L21" s="269">
        <v>88</v>
      </c>
      <c r="M21" s="269">
        <v>79</v>
      </c>
      <c r="N21" s="1">
        <f t="shared" si="1"/>
        <v>66</v>
      </c>
      <c r="O21" s="1">
        <f t="shared" si="0"/>
        <v>68</v>
      </c>
      <c r="P21" s="1">
        <f t="shared" si="0"/>
        <v>75</v>
      </c>
      <c r="Q21" s="1">
        <f t="shared" si="0"/>
        <v>88</v>
      </c>
      <c r="R21" s="1">
        <f t="shared" si="0"/>
        <v>79</v>
      </c>
    </row>
    <row r="22" spans="1:18" ht="15">
      <c r="A22" s="457">
        <v>9</v>
      </c>
      <c r="B22" s="272">
        <v>1911009</v>
      </c>
      <c r="C22" s="273" t="s">
        <v>85</v>
      </c>
      <c r="D22" s="274">
        <v>47</v>
      </c>
      <c r="E22" s="269">
        <v>69</v>
      </c>
      <c r="F22" s="269">
        <v>67</v>
      </c>
      <c r="G22" s="269">
        <v>64</v>
      </c>
      <c r="H22" s="269">
        <v>61</v>
      </c>
      <c r="I22" s="274">
        <v>47</v>
      </c>
      <c r="J22" s="269">
        <v>69</v>
      </c>
      <c r="K22" s="269">
        <v>67</v>
      </c>
      <c r="L22" s="269">
        <v>64</v>
      </c>
      <c r="M22" s="269">
        <v>61</v>
      </c>
      <c r="N22" s="1">
        <f t="shared" si="1"/>
        <v>47</v>
      </c>
      <c r="O22" s="1">
        <f t="shared" si="0"/>
        <v>69</v>
      </c>
      <c r="P22" s="1">
        <f t="shared" si="0"/>
        <v>67</v>
      </c>
      <c r="Q22" s="1">
        <f t="shared" si="0"/>
        <v>64</v>
      </c>
      <c r="R22" s="1">
        <f t="shared" si="0"/>
        <v>61</v>
      </c>
    </row>
    <row r="23" spans="1:18" ht="15">
      <c r="A23" s="457">
        <v>10</v>
      </c>
      <c r="B23" s="272">
        <v>1911010</v>
      </c>
      <c r="C23" s="273" t="s">
        <v>305</v>
      </c>
      <c r="D23" s="269">
        <v>82</v>
      </c>
      <c r="E23" s="269">
        <v>73</v>
      </c>
      <c r="F23" s="269">
        <v>84</v>
      </c>
      <c r="G23" s="269">
        <v>88</v>
      </c>
      <c r="H23" s="269">
        <v>55</v>
      </c>
      <c r="I23" s="269">
        <v>82</v>
      </c>
      <c r="J23" s="269">
        <v>73</v>
      </c>
      <c r="K23" s="269">
        <v>84</v>
      </c>
      <c r="L23" s="269">
        <v>88</v>
      </c>
      <c r="M23" s="269">
        <v>55</v>
      </c>
      <c r="N23" s="1">
        <f t="shared" si="1"/>
        <v>82</v>
      </c>
      <c r="O23" s="1">
        <f t="shared" si="0"/>
        <v>73</v>
      </c>
      <c r="P23" s="1">
        <f t="shared" si="0"/>
        <v>84</v>
      </c>
      <c r="Q23" s="1">
        <f t="shared" si="0"/>
        <v>88</v>
      </c>
      <c r="R23" s="1">
        <f t="shared" si="0"/>
        <v>55</v>
      </c>
    </row>
    <row r="24" spans="1:18" ht="15">
      <c r="A24" s="457">
        <v>11</v>
      </c>
      <c r="B24" s="272">
        <v>1911011</v>
      </c>
      <c r="C24" s="273" t="s">
        <v>87</v>
      </c>
      <c r="D24" s="269">
        <v>88</v>
      </c>
      <c r="E24" s="269">
        <v>90</v>
      </c>
      <c r="F24" s="269">
        <v>77</v>
      </c>
      <c r="G24" s="269">
        <v>87</v>
      </c>
      <c r="H24" s="269">
        <v>91</v>
      </c>
      <c r="I24" s="269">
        <v>88</v>
      </c>
      <c r="J24" s="269">
        <v>90</v>
      </c>
      <c r="K24" s="269">
        <v>77</v>
      </c>
      <c r="L24" s="269">
        <v>87</v>
      </c>
      <c r="M24" s="269">
        <v>91</v>
      </c>
      <c r="N24" s="1">
        <f t="shared" si="1"/>
        <v>88</v>
      </c>
      <c r="O24" s="1">
        <f t="shared" si="0"/>
        <v>90</v>
      </c>
      <c r="P24" s="1">
        <f t="shared" si="0"/>
        <v>77</v>
      </c>
      <c r="Q24" s="1">
        <f t="shared" si="0"/>
        <v>87</v>
      </c>
      <c r="R24" s="1">
        <f t="shared" si="0"/>
        <v>91</v>
      </c>
    </row>
    <row r="25" spans="1:18" ht="15">
      <c r="A25" s="457">
        <v>12</v>
      </c>
      <c r="B25" s="267">
        <v>1911012</v>
      </c>
      <c r="C25" s="268" t="s">
        <v>306</v>
      </c>
      <c r="D25" s="269">
        <v>90</v>
      </c>
      <c r="E25" s="269">
        <v>91</v>
      </c>
      <c r="F25" s="269">
        <v>74</v>
      </c>
      <c r="G25" s="269">
        <v>76</v>
      </c>
      <c r="H25" s="269">
        <v>87</v>
      </c>
      <c r="I25" s="269">
        <v>90</v>
      </c>
      <c r="J25" s="269">
        <v>91</v>
      </c>
      <c r="K25" s="269">
        <v>74</v>
      </c>
      <c r="L25" s="269">
        <v>76</v>
      </c>
      <c r="M25" s="269">
        <v>87</v>
      </c>
      <c r="N25" s="1">
        <f t="shared" si="1"/>
        <v>90</v>
      </c>
      <c r="O25" s="1">
        <f t="shared" si="0"/>
        <v>91</v>
      </c>
      <c r="P25" s="1">
        <f t="shared" si="0"/>
        <v>74</v>
      </c>
      <c r="Q25" s="1">
        <f t="shared" si="0"/>
        <v>76</v>
      </c>
      <c r="R25" s="1">
        <f t="shared" si="0"/>
        <v>87</v>
      </c>
    </row>
    <row r="26" spans="1:18" ht="15">
      <c r="A26" s="457">
        <v>13</v>
      </c>
      <c r="B26" s="267">
        <v>1911013</v>
      </c>
      <c r="C26" s="268" t="s">
        <v>89</v>
      </c>
      <c r="D26" s="269">
        <v>84</v>
      </c>
      <c r="E26" s="269">
        <v>87</v>
      </c>
      <c r="F26" s="269">
        <v>79</v>
      </c>
      <c r="G26" s="269">
        <v>78</v>
      </c>
      <c r="H26" s="269">
        <v>84</v>
      </c>
      <c r="I26" s="269">
        <v>84</v>
      </c>
      <c r="J26" s="269">
        <v>87</v>
      </c>
      <c r="K26" s="269">
        <v>79</v>
      </c>
      <c r="L26" s="269">
        <v>78</v>
      </c>
      <c r="M26" s="269">
        <v>84</v>
      </c>
      <c r="N26" s="1">
        <f t="shared" si="1"/>
        <v>84</v>
      </c>
      <c r="O26" s="1">
        <f t="shared" si="0"/>
        <v>87</v>
      </c>
      <c r="P26" s="1">
        <f t="shared" si="0"/>
        <v>79</v>
      </c>
      <c r="Q26" s="1">
        <f t="shared" si="0"/>
        <v>78</v>
      </c>
      <c r="R26" s="1">
        <f t="shared" si="0"/>
        <v>84</v>
      </c>
    </row>
    <row r="27" spans="1:18" ht="15">
      <c r="A27" s="457">
        <v>14</v>
      </c>
      <c r="B27" s="272">
        <v>1911014</v>
      </c>
      <c r="C27" s="273" t="s">
        <v>90</v>
      </c>
      <c r="D27" s="269">
        <v>62</v>
      </c>
      <c r="E27" s="269">
        <v>63</v>
      </c>
      <c r="F27" s="269">
        <v>74</v>
      </c>
      <c r="G27" s="269">
        <v>58</v>
      </c>
      <c r="H27" s="269">
        <v>67</v>
      </c>
      <c r="I27" s="269">
        <v>62</v>
      </c>
      <c r="J27" s="269">
        <v>63</v>
      </c>
      <c r="K27" s="269">
        <v>74</v>
      </c>
      <c r="L27" s="269">
        <v>58</v>
      </c>
      <c r="M27" s="269">
        <v>67</v>
      </c>
      <c r="N27" s="1">
        <f t="shared" si="1"/>
        <v>62</v>
      </c>
      <c r="O27" s="1">
        <f t="shared" si="0"/>
        <v>63</v>
      </c>
      <c r="P27" s="1">
        <f t="shared" si="0"/>
        <v>74</v>
      </c>
      <c r="Q27" s="1">
        <f t="shared" si="0"/>
        <v>58</v>
      </c>
      <c r="R27" s="1">
        <f t="shared" si="0"/>
        <v>67</v>
      </c>
    </row>
    <row r="28" spans="1:18" ht="15">
      <c r="A28" s="457">
        <v>15</v>
      </c>
      <c r="B28" s="272">
        <v>1911015</v>
      </c>
      <c r="C28" s="273" t="s">
        <v>307</v>
      </c>
      <c r="D28" s="269">
        <v>89</v>
      </c>
      <c r="E28" s="269">
        <v>98</v>
      </c>
      <c r="F28" s="269">
        <v>94</v>
      </c>
      <c r="G28" s="269">
        <v>100</v>
      </c>
      <c r="H28" s="269">
        <v>100</v>
      </c>
      <c r="I28" s="269">
        <v>89</v>
      </c>
      <c r="J28" s="269">
        <v>98</v>
      </c>
      <c r="K28" s="269">
        <v>94</v>
      </c>
      <c r="L28" s="269">
        <v>100</v>
      </c>
      <c r="M28" s="269">
        <v>100</v>
      </c>
      <c r="N28" s="1">
        <f t="shared" si="1"/>
        <v>89</v>
      </c>
      <c r="O28" s="1">
        <f t="shared" si="0"/>
        <v>98</v>
      </c>
      <c r="P28" s="1">
        <f t="shared" si="0"/>
        <v>94</v>
      </c>
      <c r="Q28" s="1">
        <f t="shared" si="0"/>
        <v>100</v>
      </c>
      <c r="R28" s="1">
        <f t="shared" si="0"/>
        <v>100</v>
      </c>
    </row>
    <row r="29" spans="1:18" ht="15">
      <c r="A29" s="457">
        <v>16</v>
      </c>
      <c r="B29" s="270">
        <v>1911016</v>
      </c>
      <c r="C29" s="271" t="s">
        <v>308</v>
      </c>
      <c r="D29" s="269">
        <v>85</v>
      </c>
      <c r="E29" s="269">
        <v>78</v>
      </c>
      <c r="F29" s="269">
        <v>64</v>
      </c>
      <c r="G29" s="269">
        <v>94</v>
      </c>
      <c r="H29" s="269">
        <v>85</v>
      </c>
      <c r="I29" s="269">
        <v>85</v>
      </c>
      <c r="J29" s="269">
        <v>78</v>
      </c>
      <c r="K29" s="269">
        <v>64</v>
      </c>
      <c r="L29" s="269">
        <v>94</v>
      </c>
      <c r="M29" s="269">
        <v>85</v>
      </c>
      <c r="N29" s="1">
        <f t="shared" si="1"/>
        <v>85</v>
      </c>
      <c r="O29" s="1">
        <f t="shared" si="0"/>
        <v>78</v>
      </c>
      <c r="P29" s="1">
        <f t="shared" si="0"/>
        <v>64</v>
      </c>
      <c r="Q29" s="1">
        <f t="shared" si="0"/>
        <v>94</v>
      </c>
      <c r="R29" s="1">
        <f t="shared" si="0"/>
        <v>85</v>
      </c>
    </row>
    <row r="30" spans="1:18" ht="15">
      <c r="A30" s="457">
        <v>17</v>
      </c>
      <c r="B30" s="267">
        <v>1911017</v>
      </c>
      <c r="C30" s="268" t="s">
        <v>92</v>
      </c>
      <c r="D30" s="269">
        <v>84</v>
      </c>
      <c r="E30" s="269">
        <v>85</v>
      </c>
      <c r="F30" s="269">
        <v>58</v>
      </c>
      <c r="G30" s="269">
        <v>74</v>
      </c>
      <c r="H30" s="269">
        <v>81</v>
      </c>
      <c r="I30" s="269">
        <v>84</v>
      </c>
      <c r="J30" s="269">
        <v>85</v>
      </c>
      <c r="K30" s="269">
        <v>58</v>
      </c>
      <c r="L30" s="269">
        <v>74</v>
      </c>
      <c r="M30" s="269">
        <v>81</v>
      </c>
      <c r="N30" s="1">
        <f t="shared" si="1"/>
        <v>84</v>
      </c>
      <c r="O30" s="1">
        <f t="shared" si="0"/>
        <v>85</v>
      </c>
      <c r="P30" s="1">
        <f t="shared" si="0"/>
        <v>58</v>
      </c>
      <c r="Q30" s="1">
        <f t="shared" si="0"/>
        <v>74</v>
      </c>
      <c r="R30" s="1">
        <f t="shared" si="0"/>
        <v>81</v>
      </c>
    </row>
    <row r="31" spans="1:18" ht="15">
      <c r="A31" s="457">
        <v>18</v>
      </c>
      <c r="B31" s="267">
        <v>1911018</v>
      </c>
      <c r="C31" s="268" t="s">
        <v>42</v>
      </c>
      <c r="D31" s="269">
        <v>90</v>
      </c>
      <c r="E31" s="269">
        <v>90</v>
      </c>
      <c r="F31" s="269">
        <v>91</v>
      </c>
      <c r="G31" s="269">
        <v>97</v>
      </c>
      <c r="H31" s="269">
        <v>94</v>
      </c>
      <c r="I31" s="269">
        <v>90</v>
      </c>
      <c r="J31" s="269">
        <v>90</v>
      </c>
      <c r="K31" s="269">
        <v>91</v>
      </c>
      <c r="L31" s="269">
        <v>97</v>
      </c>
      <c r="M31" s="269">
        <v>94</v>
      </c>
      <c r="N31" s="1">
        <f t="shared" si="1"/>
        <v>90</v>
      </c>
      <c r="O31" s="1">
        <f t="shared" si="0"/>
        <v>90</v>
      </c>
      <c r="P31" s="1">
        <f t="shared" si="0"/>
        <v>91</v>
      </c>
      <c r="Q31" s="1">
        <f t="shared" si="0"/>
        <v>97</v>
      </c>
      <c r="R31" s="1">
        <f t="shared" si="0"/>
        <v>94</v>
      </c>
    </row>
    <row r="32" spans="1:18" ht="15">
      <c r="A32" s="457">
        <v>19</v>
      </c>
      <c r="B32" s="267">
        <v>1911019</v>
      </c>
      <c r="C32" s="268" t="s">
        <v>309</v>
      </c>
      <c r="D32" s="269">
        <v>85</v>
      </c>
      <c r="E32" s="269">
        <v>78</v>
      </c>
      <c r="F32" s="269">
        <v>82</v>
      </c>
      <c r="G32" s="269">
        <v>88</v>
      </c>
      <c r="H32" s="269">
        <v>95</v>
      </c>
      <c r="I32" s="269">
        <v>85</v>
      </c>
      <c r="J32" s="269">
        <v>78</v>
      </c>
      <c r="K32" s="269">
        <v>82</v>
      </c>
      <c r="L32" s="269">
        <v>88</v>
      </c>
      <c r="M32" s="269">
        <v>95</v>
      </c>
      <c r="N32" s="1">
        <f t="shared" si="1"/>
        <v>85</v>
      </c>
      <c r="O32" s="1">
        <f t="shared" si="0"/>
        <v>78</v>
      </c>
      <c r="P32" s="1">
        <f t="shared" si="0"/>
        <v>82</v>
      </c>
      <c r="Q32" s="1">
        <f t="shared" si="0"/>
        <v>88</v>
      </c>
      <c r="R32" s="1">
        <f t="shared" si="0"/>
        <v>95</v>
      </c>
    </row>
    <row r="33" spans="1:18" ht="15">
      <c r="A33" s="457">
        <v>20</v>
      </c>
      <c r="B33" s="272">
        <v>1911020</v>
      </c>
      <c r="C33" s="273" t="s">
        <v>310</v>
      </c>
      <c r="D33" s="269">
        <v>65</v>
      </c>
      <c r="E33" s="269">
        <v>54</v>
      </c>
      <c r="F33" s="269">
        <v>74</v>
      </c>
      <c r="G33" s="269">
        <v>71</v>
      </c>
      <c r="H33" s="269">
        <v>63</v>
      </c>
      <c r="I33" s="269">
        <v>65</v>
      </c>
      <c r="J33" s="269">
        <v>54</v>
      </c>
      <c r="K33" s="269">
        <v>74</v>
      </c>
      <c r="L33" s="269">
        <v>71</v>
      </c>
      <c r="M33" s="269">
        <v>63</v>
      </c>
      <c r="N33" s="1">
        <f t="shared" si="1"/>
        <v>65</v>
      </c>
      <c r="O33" s="1">
        <f t="shared" si="0"/>
        <v>54</v>
      </c>
      <c r="P33" s="1">
        <f t="shared" si="0"/>
        <v>74</v>
      </c>
      <c r="Q33" s="1">
        <f t="shared" si="0"/>
        <v>71</v>
      </c>
      <c r="R33" s="1">
        <f t="shared" si="0"/>
        <v>63</v>
      </c>
    </row>
    <row r="34" spans="1:18" ht="15">
      <c r="A34" s="457">
        <v>21</v>
      </c>
      <c r="B34" s="267">
        <v>1911021</v>
      </c>
      <c r="C34" s="268" t="s">
        <v>311</v>
      </c>
      <c r="D34" s="269">
        <v>94</v>
      </c>
      <c r="E34" s="269">
        <v>91</v>
      </c>
      <c r="F34" s="269">
        <v>100</v>
      </c>
      <c r="G34" s="269">
        <v>99</v>
      </c>
      <c r="H34" s="269">
        <v>99</v>
      </c>
      <c r="I34" s="269">
        <v>94</v>
      </c>
      <c r="J34" s="269">
        <v>91</v>
      </c>
      <c r="K34" s="269">
        <v>100</v>
      </c>
      <c r="L34" s="269">
        <v>99</v>
      </c>
      <c r="M34" s="269">
        <v>99</v>
      </c>
      <c r="N34" s="1">
        <f t="shared" si="1"/>
        <v>94</v>
      </c>
      <c r="O34" s="1">
        <f t="shared" si="0"/>
        <v>91</v>
      </c>
      <c r="P34" s="1">
        <f t="shared" si="0"/>
        <v>100</v>
      </c>
      <c r="Q34" s="1">
        <f t="shared" si="0"/>
        <v>99</v>
      </c>
      <c r="R34" s="1">
        <f t="shared" si="0"/>
        <v>99</v>
      </c>
    </row>
    <row r="35" spans="1:18" ht="15">
      <c r="A35" s="457">
        <v>22</v>
      </c>
      <c r="B35" s="272">
        <v>1911022</v>
      </c>
      <c r="C35" s="273" t="s">
        <v>95</v>
      </c>
      <c r="D35" s="269">
        <v>86</v>
      </c>
      <c r="E35" s="269">
        <v>92</v>
      </c>
      <c r="F35" s="269">
        <v>75</v>
      </c>
      <c r="G35" s="269">
        <v>74</v>
      </c>
      <c r="H35" s="269">
        <v>90</v>
      </c>
      <c r="I35" s="269">
        <v>86</v>
      </c>
      <c r="J35" s="269">
        <v>92</v>
      </c>
      <c r="K35" s="269">
        <v>75</v>
      </c>
      <c r="L35" s="269">
        <v>74</v>
      </c>
      <c r="M35" s="269">
        <v>90</v>
      </c>
      <c r="N35" s="1">
        <f t="shared" si="1"/>
        <v>86</v>
      </c>
      <c r="O35" s="1">
        <f t="shared" si="0"/>
        <v>92</v>
      </c>
      <c r="P35" s="1">
        <f t="shared" si="0"/>
        <v>75</v>
      </c>
      <c r="Q35" s="1">
        <f t="shared" si="0"/>
        <v>74</v>
      </c>
      <c r="R35" s="1">
        <f t="shared" si="0"/>
        <v>90</v>
      </c>
    </row>
    <row r="36" spans="1:18" ht="15">
      <c r="A36" s="457">
        <v>23</v>
      </c>
      <c r="B36" s="267">
        <v>1911023</v>
      </c>
      <c r="C36" s="268" t="s">
        <v>312</v>
      </c>
      <c r="D36" s="269">
        <v>88</v>
      </c>
      <c r="E36" s="269">
        <v>85</v>
      </c>
      <c r="F36" s="269">
        <v>91</v>
      </c>
      <c r="G36" s="269">
        <v>81</v>
      </c>
      <c r="H36" s="269">
        <v>93</v>
      </c>
      <c r="I36" s="269">
        <v>88</v>
      </c>
      <c r="J36" s="269">
        <v>85</v>
      </c>
      <c r="K36" s="269">
        <v>91</v>
      </c>
      <c r="L36" s="269">
        <v>81</v>
      </c>
      <c r="M36" s="269">
        <v>93</v>
      </c>
      <c r="N36" s="1">
        <f t="shared" si="1"/>
        <v>88</v>
      </c>
      <c r="O36" s="1">
        <f t="shared" si="0"/>
        <v>85</v>
      </c>
      <c r="P36" s="1">
        <f t="shared" si="0"/>
        <v>91</v>
      </c>
      <c r="Q36" s="1">
        <f t="shared" si="0"/>
        <v>81</v>
      </c>
      <c r="R36" s="1">
        <f t="shared" si="0"/>
        <v>93</v>
      </c>
    </row>
    <row r="37" spans="1:18" ht="15">
      <c r="A37" s="457">
        <v>24</v>
      </c>
      <c r="B37" s="267">
        <v>1911024</v>
      </c>
      <c r="C37" s="268" t="s">
        <v>45</v>
      </c>
      <c r="D37" s="269">
        <v>84</v>
      </c>
      <c r="E37" s="269">
        <v>74</v>
      </c>
      <c r="F37" s="269">
        <v>73</v>
      </c>
      <c r="G37" s="269">
        <v>87</v>
      </c>
      <c r="H37" s="269">
        <v>69</v>
      </c>
      <c r="I37" s="269">
        <v>84</v>
      </c>
      <c r="J37" s="269">
        <v>74</v>
      </c>
      <c r="K37" s="269">
        <v>73</v>
      </c>
      <c r="L37" s="269">
        <v>87</v>
      </c>
      <c r="M37" s="269">
        <v>69</v>
      </c>
      <c r="N37" s="1">
        <f t="shared" si="1"/>
        <v>84</v>
      </c>
      <c r="O37" s="1">
        <f t="shared" si="0"/>
        <v>74</v>
      </c>
      <c r="P37" s="1">
        <f t="shared" si="0"/>
        <v>73</v>
      </c>
      <c r="Q37" s="1">
        <f t="shared" si="0"/>
        <v>87</v>
      </c>
      <c r="R37" s="1">
        <f t="shared" si="0"/>
        <v>69</v>
      </c>
    </row>
    <row r="38" spans="1:18" ht="15">
      <c r="A38" s="457">
        <v>25</v>
      </c>
      <c r="B38" s="272">
        <v>1911025</v>
      </c>
      <c r="C38" s="273" t="s">
        <v>96</v>
      </c>
      <c r="D38" s="269">
        <v>60</v>
      </c>
      <c r="E38" s="269">
        <v>54</v>
      </c>
      <c r="F38" s="269">
        <v>63</v>
      </c>
      <c r="G38" s="269">
        <v>69</v>
      </c>
      <c r="H38" s="269">
        <v>51</v>
      </c>
      <c r="I38" s="269">
        <v>60</v>
      </c>
      <c r="J38" s="269">
        <v>54</v>
      </c>
      <c r="K38" s="269">
        <v>63</v>
      </c>
      <c r="L38" s="269">
        <v>69</v>
      </c>
      <c r="M38" s="269">
        <v>51</v>
      </c>
      <c r="N38" s="1">
        <f t="shared" si="1"/>
        <v>60</v>
      </c>
      <c r="O38" s="1">
        <f t="shared" si="0"/>
        <v>54</v>
      </c>
      <c r="P38" s="1">
        <f t="shared" si="0"/>
        <v>63</v>
      </c>
      <c r="Q38" s="1">
        <f t="shared" si="0"/>
        <v>69</v>
      </c>
      <c r="R38" s="1">
        <f t="shared" si="0"/>
        <v>51</v>
      </c>
    </row>
    <row r="39" spans="1:18" ht="15">
      <c r="A39" s="457">
        <v>26</v>
      </c>
      <c r="B39" s="272">
        <v>1911026</v>
      </c>
      <c r="C39" s="273" t="s">
        <v>313</v>
      </c>
      <c r="D39" s="269">
        <v>84</v>
      </c>
      <c r="E39" s="269">
        <v>76</v>
      </c>
      <c r="F39" s="269">
        <v>83</v>
      </c>
      <c r="G39" s="269">
        <v>69</v>
      </c>
      <c r="H39" s="269">
        <v>82</v>
      </c>
      <c r="I39" s="269">
        <v>84</v>
      </c>
      <c r="J39" s="269">
        <v>76</v>
      </c>
      <c r="K39" s="269">
        <v>83</v>
      </c>
      <c r="L39" s="269">
        <v>69</v>
      </c>
      <c r="M39" s="269">
        <v>82</v>
      </c>
      <c r="N39" s="1">
        <f t="shared" si="1"/>
        <v>84</v>
      </c>
      <c r="O39" s="1">
        <f t="shared" si="0"/>
        <v>76</v>
      </c>
      <c r="P39" s="1">
        <f t="shared" si="0"/>
        <v>83</v>
      </c>
      <c r="Q39" s="1">
        <f t="shared" si="0"/>
        <v>69</v>
      </c>
      <c r="R39" s="1">
        <f t="shared" si="0"/>
        <v>82</v>
      </c>
    </row>
    <row r="40" spans="1:18" ht="15">
      <c r="A40" s="457">
        <v>27</v>
      </c>
      <c r="B40" s="272">
        <v>1911027</v>
      </c>
      <c r="C40" s="273" t="s">
        <v>314</v>
      </c>
      <c r="D40" s="269">
        <v>64</v>
      </c>
      <c r="E40" s="269">
        <v>77</v>
      </c>
      <c r="F40" s="269">
        <v>69</v>
      </c>
      <c r="G40" s="269">
        <v>52</v>
      </c>
      <c r="H40" s="269">
        <v>69</v>
      </c>
      <c r="I40" s="269">
        <v>64</v>
      </c>
      <c r="J40" s="269">
        <v>77</v>
      </c>
      <c r="K40" s="269">
        <v>69</v>
      </c>
      <c r="L40" s="269">
        <v>52</v>
      </c>
      <c r="M40" s="269">
        <v>69</v>
      </c>
      <c r="N40" s="1">
        <f t="shared" si="1"/>
        <v>64</v>
      </c>
      <c r="O40" s="1">
        <f t="shared" si="0"/>
        <v>77</v>
      </c>
      <c r="P40" s="1">
        <f t="shared" si="0"/>
        <v>69</v>
      </c>
      <c r="Q40" s="1">
        <f t="shared" si="0"/>
        <v>52</v>
      </c>
      <c r="R40" s="1">
        <f t="shared" si="0"/>
        <v>69</v>
      </c>
    </row>
    <row r="41" spans="1:18" ht="15">
      <c r="A41" s="457">
        <v>28</v>
      </c>
      <c r="B41" s="270">
        <v>1911028</v>
      </c>
      <c r="C41" s="271" t="s">
        <v>315</v>
      </c>
      <c r="D41" s="269">
        <v>78</v>
      </c>
      <c r="E41" s="269">
        <v>70</v>
      </c>
      <c r="F41" s="269">
        <v>78</v>
      </c>
      <c r="G41" s="269">
        <v>84</v>
      </c>
      <c r="H41" s="269">
        <v>79</v>
      </c>
      <c r="I41" s="269">
        <v>78</v>
      </c>
      <c r="J41" s="269">
        <v>70</v>
      </c>
      <c r="K41" s="269">
        <v>78</v>
      </c>
      <c r="L41" s="269">
        <v>84</v>
      </c>
      <c r="M41" s="269">
        <v>79</v>
      </c>
      <c r="N41" s="1">
        <f t="shared" si="1"/>
        <v>78</v>
      </c>
      <c r="O41" s="1">
        <f t="shared" si="0"/>
        <v>70</v>
      </c>
      <c r="P41" s="1">
        <f t="shared" si="0"/>
        <v>78</v>
      </c>
      <c r="Q41" s="1">
        <f t="shared" si="0"/>
        <v>84</v>
      </c>
      <c r="R41" s="1">
        <f t="shared" si="0"/>
        <v>79</v>
      </c>
    </row>
    <row r="42" spans="1:18" ht="15">
      <c r="A42" s="457">
        <v>29</v>
      </c>
      <c r="B42" s="272">
        <v>1911029</v>
      </c>
      <c r="C42" s="273" t="s">
        <v>316</v>
      </c>
      <c r="D42" s="269">
        <v>80</v>
      </c>
      <c r="E42" s="269">
        <v>76</v>
      </c>
      <c r="F42" s="269">
        <v>77</v>
      </c>
      <c r="G42" s="269">
        <v>88</v>
      </c>
      <c r="H42" s="269">
        <v>81</v>
      </c>
      <c r="I42" s="269">
        <v>80</v>
      </c>
      <c r="J42" s="269">
        <v>76</v>
      </c>
      <c r="K42" s="269">
        <v>77</v>
      </c>
      <c r="L42" s="269">
        <v>88</v>
      </c>
      <c r="M42" s="269">
        <v>81</v>
      </c>
      <c r="N42" s="1">
        <f t="shared" si="1"/>
        <v>80</v>
      </c>
      <c r="O42" s="1">
        <f t="shared" si="0"/>
        <v>76</v>
      </c>
      <c r="P42" s="1">
        <f t="shared" si="0"/>
        <v>77</v>
      </c>
      <c r="Q42" s="1">
        <f t="shared" si="0"/>
        <v>88</v>
      </c>
      <c r="R42" s="1">
        <f t="shared" si="0"/>
        <v>81</v>
      </c>
    </row>
    <row r="43" spans="1:18" ht="15">
      <c r="A43" s="457">
        <v>30</v>
      </c>
      <c r="B43" s="270">
        <v>1911030</v>
      </c>
      <c r="C43" s="271" t="s">
        <v>100</v>
      </c>
      <c r="D43" s="269">
        <v>79</v>
      </c>
      <c r="E43" s="269">
        <v>74</v>
      </c>
      <c r="F43" s="269">
        <v>59</v>
      </c>
      <c r="G43" s="269">
        <v>67</v>
      </c>
      <c r="H43" s="269">
        <v>74</v>
      </c>
      <c r="I43" s="269">
        <v>79</v>
      </c>
      <c r="J43" s="269">
        <v>74</v>
      </c>
      <c r="K43" s="269">
        <v>59</v>
      </c>
      <c r="L43" s="269">
        <v>67</v>
      </c>
      <c r="M43" s="269">
        <v>74</v>
      </c>
      <c r="N43" s="1">
        <f t="shared" si="1"/>
        <v>79</v>
      </c>
      <c r="O43" s="1">
        <f t="shared" si="0"/>
        <v>74</v>
      </c>
      <c r="P43" s="1">
        <f t="shared" si="0"/>
        <v>59</v>
      </c>
      <c r="Q43" s="1">
        <f t="shared" si="0"/>
        <v>67</v>
      </c>
      <c r="R43" s="1">
        <f t="shared" si="0"/>
        <v>74</v>
      </c>
    </row>
    <row r="44" spans="1:18" ht="15">
      <c r="A44" s="457">
        <v>31</v>
      </c>
      <c r="B44" s="267">
        <v>1911031</v>
      </c>
      <c r="C44" s="268" t="s">
        <v>317</v>
      </c>
      <c r="D44" s="269">
        <v>72</v>
      </c>
      <c r="E44" s="269">
        <v>83</v>
      </c>
      <c r="F44" s="269">
        <v>66</v>
      </c>
      <c r="G44" s="269">
        <v>63</v>
      </c>
      <c r="H44" s="269">
        <v>65</v>
      </c>
      <c r="I44" s="269">
        <v>72</v>
      </c>
      <c r="J44" s="269">
        <v>83</v>
      </c>
      <c r="K44" s="269">
        <v>66</v>
      </c>
      <c r="L44" s="269">
        <v>63</v>
      </c>
      <c r="M44" s="269">
        <v>65</v>
      </c>
      <c r="N44" s="1">
        <f t="shared" si="1"/>
        <v>72</v>
      </c>
      <c r="O44" s="1">
        <f t="shared" si="0"/>
        <v>83</v>
      </c>
      <c r="P44" s="1">
        <f t="shared" si="0"/>
        <v>66</v>
      </c>
      <c r="Q44" s="1">
        <f t="shared" si="0"/>
        <v>63</v>
      </c>
      <c r="R44" s="1">
        <f t="shared" si="0"/>
        <v>65</v>
      </c>
    </row>
    <row r="45" spans="1:18" ht="15">
      <c r="A45" s="457">
        <v>32</v>
      </c>
      <c r="B45" s="272">
        <v>1911032</v>
      </c>
      <c r="C45" s="273" t="s">
        <v>102</v>
      </c>
      <c r="D45" s="269">
        <v>66</v>
      </c>
      <c r="E45" s="269">
        <v>70</v>
      </c>
      <c r="F45" s="269">
        <v>78</v>
      </c>
      <c r="G45" s="269">
        <v>77</v>
      </c>
      <c r="H45" s="269">
        <v>71</v>
      </c>
      <c r="I45" s="269">
        <v>66</v>
      </c>
      <c r="J45" s="269">
        <v>70</v>
      </c>
      <c r="K45" s="269">
        <v>78</v>
      </c>
      <c r="L45" s="269">
        <v>77</v>
      </c>
      <c r="M45" s="269">
        <v>71</v>
      </c>
      <c r="N45" s="1">
        <f t="shared" si="1"/>
        <v>66</v>
      </c>
      <c r="O45" s="1">
        <f t="shared" si="0"/>
        <v>70</v>
      </c>
      <c r="P45" s="1">
        <f t="shared" si="0"/>
        <v>78</v>
      </c>
      <c r="Q45" s="1">
        <f t="shared" si="0"/>
        <v>77</v>
      </c>
      <c r="R45" s="1">
        <f t="shared" si="0"/>
        <v>71</v>
      </c>
    </row>
    <row r="46" spans="1:18" ht="15">
      <c r="A46" s="457">
        <v>33</v>
      </c>
      <c r="B46" s="272">
        <v>1911033</v>
      </c>
      <c r="C46" s="273" t="s">
        <v>61</v>
      </c>
      <c r="D46" s="269">
        <v>82</v>
      </c>
      <c r="E46" s="269">
        <v>87</v>
      </c>
      <c r="F46" s="269">
        <v>67</v>
      </c>
      <c r="G46" s="269">
        <v>84</v>
      </c>
      <c r="H46" s="269">
        <v>80</v>
      </c>
      <c r="I46" s="269">
        <v>82</v>
      </c>
      <c r="J46" s="269">
        <v>87</v>
      </c>
      <c r="K46" s="269">
        <v>67</v>
      </c>
      <c r="L46" s="269">
        <v>84</v>
      </c>
      <c r="M46" s="269">
        <v>80</v>
      </c>
      <c r="N46" s="1">
        <f t="shared" si="1"/>
        <v>82</v>
      </c>
      <c r="O46" s="1">
        <f t="shared" si="0"/>
        <v>87</v>
      </c>
      <c r="P46" s="1">
        <f t="shared" si="0"/>
        <v>67</v>
      </c>
      <c r="Q46" s="1">
        <f t="shared" si="0"/>
        <v>84</v>
      </c>
      <c r="R46" s="1">
        <f t="shared" si="0"/>
        <v>80</v>
      </c>
    </row>
    <row r="47" spans="1:18" ht="15">
      <c r="A47" s="457">
        <v>34</v>
      </c>
      <c r="B47" s="270">
        <v>1911034</v>
      </c>
      <c r="C47" s="271" t="s">
        <v>318</v>
      </c>
      <c r="D47" s="269">
        <v>94</v>
      </c>
      <c r="E47" s="269">
        <v>71</v>
      </c>
      <c r="F47" s="269">
        <v>96</v>
      </c>
      <c r="G47" s="269">
        <v>100</v>
      </c>
      <c r="H47" s="269">
        <v>92</v>
      </c>
      <c r="I47" s="269">
        <v>94</v>
      </c>
      <c r="J47" s="269">
        <v>71</v>
      </c>
      <c r="K47" s="269">
        <v>96</v>
      </c>
      <c r="L47" s="269">
        <v>100</v>
      </c>
      <c r="M47" s="269">
        <v>92</v>
      </c>
      <c r="N47" s="1">
        <f t="shared" si="1"/>
        <v>94</v>
      </c>
      <c r="O47" s="1">
        <f t="shared" si="0"/>
        <v>71</v>
      </c>
      <c r="P47" s="1">
        <f t="shared" si="0"/>
        <v>96</v>
      </c>
      <c r="Q47" s="1">
        <f t="shared" si="0"/>
        <v>100</v>
      </c>
      <c r="R47" s="1">
        <f t="shared" si="0"/>
        <v>92</v>
      </c>
    </row>
    <row r="48" spans="1:18" ht="15">
      <c r="A48" s="457">
        <v>35</v>
      </c>
      <c r="B48" s="267">
        <v>1911035</v>
      </c>
      <c r="C48" s="268" t="s">
        <v>47</v>
      </c>
      <c r="D48" s="269">
        <v>77</v>
      </c>
      <c r="E48" s="269">
        <v>89</v>
      </c>
      <c r="F48" s="269">
        <v>81</v>
      </c>
      <c r="G48" s="269">
        <v>78</v>
      </c>
      <c r="H48" s="269">
        <v>88</v>
      </c>
      <c r="I48" s="269">
        <v>77</v>
      </c>
      <c r="J48" s="269">
        <v>89</v>
      </c>
      <c r="K48" s="269">
        <v>81</v>
      </c>
      <c r="L48" s="269">
        <v>78</v>
      </c>
      <c r="M48" s="269">
        <v>88</v>
      </c>
      <c r="N48" s="1">
        <f t="shared" si="1"/>
        <v>77</v>
      </c>
      <c r="O48" s="1">
        <f t="shared" si="0"/>
        <v>89</v>
      </c>
      <c r="P48" s="1">
        <f t="shared" si="0"/>
        <v>81</v>
      </c>
      <c r="Q48" s="1">
        <f t="shared" si="0"/>
        <v>78</v>
      </c>
      <c r="R48" s="1">
        <f t="shared" si="0"/>
        <v>88</v>
      </c>
    </row>
    <row r="49" spans="1:18" ht="15">
      <c r="A49" s="457">
        <v>36</v>
      </c>
      <c r="B49" s="272">
        <v>1911036</v>
      </c>
      <c r="C49" s="273" t="s">
        <v>319</v>
      </c>
      <c r="D49" s="269">
        <v>80</v>
      </c>
      <c r="E49" s="269">
        <v>78</v>
      </c>
      <c r="F49" s="269">
        <v>88</v>
      </c>
      <c r="G49" s="269">
        <v>78</v>
      </c>
      <c r="H49" s="269">
        <v>86</v>
      </c>
      <c r="I49" s="269">
        <v>80</v>
      </c>
      <c r="J49" s="269">
        <v>78</v>
      </c>
      <c r="K49" s="269">
        <v>88</v>
      </c>
      <c r="L49" s="269">
        <v>78</v>
      </c>
      <c r="M49" s="269">
        <v>86</v>
      </c>
      <c r="N49" s="1">
        <f t="shared" si="1"/>
        <v>80</v>
      </c>
      <c r="O49" s="1">
        <f t="shared" si="0"/>
        <v>78</v>
      </c>
      <c r="P49" s="1">
        <f t="shared" si="0"/>
        <v>88</v>
      </c>
      <c r="Q49" s="1">
        <f t="shared" si="0"/>
        <v>78</v>
      </c>
      <c r="R49" s="1">
        <f t="shared" si="0"/>
        <v>86</v>
      </c>
    </row>
    <row r="50" spans="1:18" ht="15">
      <c r="A50" s="457">
        <v>37</v>
      </c>
      <c r="B50" s="270">
        <v>1911037</v>
      </c>
      <c r="C50" s="271" t="s">
        <v>320</v>
      </c>
      <c r="D50" s="269">
        <v>74</v>
      </c>
      <c r="E50" s="269">
        <v>72</v>
      </c>
      <c r="F50" s="269">
        <v>75</v>
      </c>
      <c r="G50" s="269">
        <v>71</v>
      </c>
      <c r="H50" s="269">
        <v>72</v>
      </c>
      <c r="I50" s="269">
        <v>74</v>
      </c>
      <c r="J50" s="269">
        <v>72</v>
      </c>
      <c r="K50" s="269">
        <v>75</v>
      </c>
      <c r="L50" s="269">
        <v>71</v>
      </c>
      <c r="M50" s="269">
        <v>72</v>
      </c>
      <c r="N50" s="1">
        <f t="shared" si="1"/>
        <v>74</v>
      </c>
      <c r="O50" s="1">
        <f t="shared" si="0"/>
        <v>72</v>
      </c>
      <c r="P50" s="1">
        <f t="shared" si="0"/>
        <v>75</v>
      </c>
      <c r="Q50" s="1">
        <f t="shared" si="0"/>
        <v>71</v>
      </c>
      <c r="R50" s="1">
        <f t="shared" si="0"/>
        <v>72</v>
      </c>
    </row>
    <row r="51" spans="1:18" ht="15">
      <c r="A51" s="457">
        <v>38</v>
      </c>
      <c r="B51" s="270">
        <v>1911038</v>
      </c>
      <c r="C51" s="271" t="s">
        <v>48</v>
      </c>
      <c r="D51" s="269">
        <v>81</v>
      </c>
      <c r="E51" s="269">
        <v>68</v>
      </c>
      <c r="F51" s="269">
        <v>53</v>
      </c>
      <c r="G51" s="269">
        <v>81</v>
      </c>
      <c r="H51" s="269">
        <v>77</v>
      </c>
      <c r="I51" s="269">
        <v>81</v>
      </c>
      <c r="J51" s="269">
        <v>68</v>
      </c>
      <c r="K51" s="269">
        <v>53</v>
      </c>
      <c r="L51" s="269">
        <v>81</v>
      </c>
      <c r="M51" s="269">
        <v>77</v>
      </c>
      <c r="N51" s="1">
        <f t="shared" si="1"/>
        <v>81</v>
      </c>
      <c r="O51" s="1">
        <f t="shared" si="0"/>
        <v>68</v>
      </c>
      <c r="P51" s="1">
        <f t="shared" si="0"/>
        <v>53</v>
      </c>
      <c r="Q51" s="1">
        <f t="shared" si="0"/>
        <v>81</v>
      </c>
      <c r="R51" s="1">
        <f t="shared" si="0"/>
        <v>77</v>
      </c>
    </row>
    <row r="52" spans="1:18" ht="15">
      <c r="A52" s="457">
        <v>39</v>
      </c>
      <c r="B52" s="267">
        <v>1911039</v>
      </c>
      <c r="C52" s="268" t="s">
        <v>321</v>
      </c>
      <c r="D52" s="269">
        <v>63</v>
      </c>
      <c r="E52" s="269">
        <v>74</v>
      </c>
      <c r="F52" s="269">
        <v>72</v>
      </c>
      <c r="G52" s="269">
        <v>53</v>
      </c>
      <c r="H52" s="269">
        <v>68</v>
      </c>
      <c r="I52" s="269">
        <v>63</v>
      </c>
      <c r="J52" s="269">
        <v>74</v>
      </c>
      <c r="K52" s="269">
        <v>72</v>
      </c>
      <c r="L52" s="269">
        <v>53</v>
      </c>
      <c r="M52" s="269">
        <v>68</v>
      </c>
      <c r="N52" s="1">
        <f t="shared" si="1"/>
        <v>63</v>
      </c>
      <c r="O52" s="1">
        <f t="shared" si="0"/>
        <v>74</v>
      </c>
      <c r="P52" s="1">
        <f t="shared" si="0"/>
        <v>72</v>
      </c>
      <c r="Q52" s="1">
        <f t="shared" si="0"/>
        <v>53</v>
      </c>
      <c r="R52" s="1">
        <f t="shared" si="0"/>
        <v>68</v>
      </c>
    </row>
    <row r="53" spans="1:18" ht="15">
      <c r="A53" s="457">
        <v>40</v>
      </c>
      <c r="B53" s="272">
        <v>1911040</v>
      </c>
      <c r="C53" s="273" t="s">
        <v>106</v>
      </c>
      <c r="D53" s="269">
        <v>81</v>
      </c>
      <c r="E53" s="269">
        <v>67</v>
      </c>
      <c r="F53" s="269">
        <v>74</v>
      </c>
      <c r="G53" s="269">
        <v>67</v>
      </c>
      <c r="H53" s="269">
        <v>82</v>
      </c>
      <c r="I53" s="269">
        <v>81</v>
      </c>
      <c r="J53" s="269">
        <v>67</v>
      </c>
      <c r="K53" s="269">
        <v>74</v>
      </c>
      <c r="L53" s="269">
        <v>67</v>
      </c>
      <c r="M53" s="269">
        <v>82</v>
      </c>
      <c r="N53" s="1">
        <f t="shared" si="1"/>
        <v>81</v>
      </c>
      <c r="O53" s="1">
        <f t="shared" si="0"/>
        <v>67</v>
      </c>
      <c r="P53" s="1">
        <f t="shared" si="0"/>
        <v>74</v>
      </c>
      <c r="Q53" s="1">
        <f t="shared" si="0"/>
        <v>67</v>
      </c>
      <c r="R53" s="1">
        <f t="shared" si="0"/>
        <v>82</v>
      </c>
    </row>
    <row r="54" spans="1:18" ht="15">
      <c r="A54" s="457">
        <v>41</v>
      </c>
      <c r="B54" s="272">
        <v>1911041</v>
      </c>
      <c r="C54" s="273" t="s">
        <v>63</v>
      </c>
      <c r="D54" s="269">
        <v>93</v>
      </c>
      <c r="E54" s="269">
        <v>95</v>
      </c>
      <c r="F54" s="269">
        <v>71</v>
      </c>
      <c r="G54" s="269">
        <v>94</v>
      </c>
      <c r="H54" s="269">
        <v>88</v>
      </c>
      <c r="I54" s="269">
        <v>93</v>
      </c>
      <c r="J54" s="269">
        <v>95</v>
      </c>
      <c r="K54" s="269">
        <v>71</v>
      </c>
      <c r="L54" s="269">
        <v>94</v>
      </c>
      <c r="M54" s="269">
        <v>88</v>
      </c>
      <c r="N54" s="1">
        <f t="shared" si="1"/>
        <v>93</v>
      </c>
      <c r="O54" s="1">
        <f t="shared" si="0"/>
        <v>95</v>
      </c>
      <c r="P54" s="1">
        <f t="shared" si="0"/>
        <v>71</v>
      </c>
      <c r="Q54" s="1">
        <f t="shared" si="0"/>
        <v>94</v>
      </c>
      <c r="R54" s="1">
        <f t="shared" si="0"/>
        <v>88</v>
      </c>
    </row>
    <row r="55" spans="1:18" ht="15">
      <c r="A55" s="457">
        <v>42</v>
      </c>
      <c r="B55" s="272">
        <v>1911042</v>
      </c>
      <c r="C55" s="273" t="s">
        <v>322</v>
      </c>
      <c r="D55" s="269">
        <v>71</v>
      </c>
      <c r="E55" s="269">
        <v>76</v>
      </c>
      <c r="F55" s="269">
        <v>72</v>
      </c>
      <c r="G55" s="269">
        <v>61</v>
      </c>
      <c r="H55" s="269">
        <v>59</v>
      </c>
      <c r="I55" s="269">
        <v>71</v>
      </c>
      <c r="J55" s="269">
        <v>76</v>
      </c>
      <c r="K55" s="269">
        <v>72</v>
      </c>
      <c r="L55" s="269">
        <v>61</v>
      </c>
      <c r="M55" s="269">
        <v>59</v>
      </c>
      <c r="N55" s="1">
        <f t="shared" si="1"/>
        <v>71</v>
      </c>
      <c r="O55" s="1">
        <f t="shared" si="0"/>
        <v>76</v>
      </c>
      <c r="P55" s="1">
        <f t="shared" si="0"/>
        <v>72</v>
      </c>
      <c r="Q55" s="1">
        <f t="shared" si="0"/>
        <v>61</v>
      </c>
      <c r="R55" s="1">
        <f t="shared" si="0"/>
        <v>59</v>
      </c>
    </row>
    <row r="56" spans="1:18" ht="15">
      <c r="A56" s="457">
        <v>43</v>
      </c>
      <c r="B56" s="272">
        <v>1911043</v>
      </c>
      <c r="C56" s="273" t="s">
        <v>323</v>
      </c>
      <c r="D56" s="269">
        <v>70</v>
      </c>
      <c r="E56" s="269">
        <v>69</v>
      </c>
      <c r="F56" s="269">
        <v>71</v>
      </c>
      <c r="G56" s="269">
        <v>73</v>
      </c>
      <c r="H56" s="269">
        <v>68</v>
      </c>
      <c r="I56" s="269">
        <v>70</v>
      </c>
      <c r="J56" s="269">
        <v>69</v>
      </c>
      <c r="K56" s="269">
        <v>71</v>
      </c>
      <c r="L56" s="269">
        <v>73</v>
      </c>
      <c r="M56" s="269">
        <v>68</v>
      </c>
      <c r="N56" s="1">
        <f t="shared" si="1"/>
        <v>70</v>
      </c>
      <c r="O56" s="1">
        <f t="shared" si="0"/>
        <v>69</v>
      </c>
      <c r="P56" s="1">
        <f t="shared" si="0"/>
        <v>71</v>
      </c>
      <c r="Q56" s="1">
        <f t="shared" si="0"/>
        <v>73</v>
      </c>
      <c r="R56" s="1">
        <f t="shared" si="0"/>
        <v>68</v>
      </c>
    </row>
    <row r="57" spans="1:18" ht="15">
      <c r="A57" s="457">
        <v>44</v>
      </c>
      <c r="B57" s="270">
        <v>1911044</v>
      </c>
      <c r="C57" s="271" t="s">
        <v>324</v>
      </c>
      <c r="D57" s="269">
        <v>82</v>
      </c>
      <c r="E57" s="269">
        <v>75</v>
      </c>
      <c r="F57" s="269">
        <v>65</v>
      </c>
      <c r="G57" s="269">
        <v>80</v>
      </c>
      <c r="H57" s="269">
        <v>75</v>
      </c>
      <c r="I57" s="269">
        <v>82</v>
      </c>
      <c r="J57" s="269">
        <v>75</v>
      </c>
      <c r="K57" s="269">
        <v>65</v>
      </c>
      <c r="L57" s="269">
        <v>80</v>
      </c>
      <c r="M57" s="269">
        <v>75</v>
      </c>
      <c r="N57" s="1">
        <f t="shared" si="1"/>
        <v>82</v>
      </c>
      <c r="O57" s="1">
        <f t="shared" si="0"/>
        <v>75</v>
      </c>
      <c r="P57" s="1">
        <f t="shared" si="0"/>
        <v>65</v>
      </c>
      <c r="Q57" s="1">
        <f t="shared" si="0"/>
        <v>80</v>
      </c>
      <c r="R57" s="1">
        <f t="shared" si="0"/>
        <v>75</v>
      </c>
    </row>
    <row r="58" spans="1:18" ht="15">
      <c r="A58" s="457">
        <v>45</v>
      </c>
      <c r="B58" s="272">
        <v>1911045</v>
      </c>
      <c r="C58" s="273" t="s">
        <v>109</v>
      </c>
      <c r="D58" s="269">
        <v>66</v>
      </c>
      <c r="E58" s="269">
        <v>72</v>
      </c>
      <c r="F58" s="269">
        <v>60</v>
      </c>
      <c r="G58" s="269">
        <v>60</v>
      </c>
      <c r="H58" s="269">
        <v>59</v>
      </c>
      <c r="I58" s="269">
        <v>66</v>
      </c>
      <c r="J58" s="269">
        <v>72</v>
      </c>
      <c r="K58" s="269">
        <v>60</v>
      </c>
      <c r="L58" s="269">
        <v>60</v>
      </c>
      <c r="M58" s="269">
        <v>59</v>
      </c>
      <c r="N58" s="1">
        <f t="shared" si="1"/>
        <v>66</v>
      </c>
      <c r="O58" s="1">
        <f t="shared" si="0"/>
        <v>72</v>
      </c>
      <c r="P58" s="1">
        <f t="shared" si="0"/>
        <v>60</v>
      </c>
      <c r="Q58" s="1">
        <f t="shared" si="0"/>
        <v>60</v>
      </c>
      <c r="R58" s="1">
        <f t="shared" si="0"/>
        <v>59</v>
      </c>
    </row>
    <row r="59" spans="1:18" ht="15">
      <c r="A59" s="457">
        <v>46</v>
      </c>
      <c r="B59" s="272">
        <v>1911046</v>
      </c>
      <c r="C59" s="273" t="s">
        <v>325</v>
      </c>
      <c r="D59" s="269">
        <v>91</v>
      </c>
      <c r="E59" s="269">
        <v>95</v>
      </c>
      <c r="F59" s="269">
        <v>78</v>
      </c>
      <c r="G59" s="269">
        <v>88</v>
      </c>
      <c r="H59" s="269">
        <v>90</v>
      </c>
      <c r="I59" s="269">
        <v>91</v>
      </c>
      <c r="J59" s="269">
        <v>95</v>
      </c>
      <c r="K59" s="269">
        <v>78</v>
      </c>
      <c r="L59" s="269">
        <v>88</v>
      </c>
      <c r="M59" s="269">
        <v>90</v>
      </c>
      <c r="N59" s="1">
        <f t="shared" si="1"/>
        <v>91</v>
      </c>
      <c r="O59" s="1">
        <f t="shared" si="0"/>
        <v>95</v>
      </c>
      <c r="P59" s="1">
        <f t="shared" si="0"/>
        <v>78</v>
      </c>
      <c r="Q59" s="1">
        <f t="shared" si="0"/>
        <v>88</v>
      </c>
      <c r="R59" s="1">
        <f t="shared" si="0"/>
        <v>90</v>
      </c>
    </row>
    <row r="60" spans="1:18" ht="15">
      <c r="A60" s="457">
        <v>47</v>
      </c>
      <c r="B60" s="267">
        <v>1911047</v>
      </c>
      <c r="C60" s="268" t="s">
        <v>111</v>
      </c>
      <c r="D60" s="269">
        <v>91</v>
      </c>
      <c r="E60" s="269">
        <v>83</v>
      </c>
      <c r="F60" s="269">
        <v>89</v>
      </c>
      <c r="G60" s="269">
        <v>88</v>
      </c>
      <c r="H60" s="269">
        <v>93</v>
      </c>
      <c r="I60" s="269">
        <v>91</v>
      </c>
      <c r="J60" s="269">
        <v>83</v>
      </c>
      <c r="K60" s="269">
        <v>89</v>
      </c>
      <c r="L60" s="269">
        <v>88</v>
      </c>
      <c r="M60" s="269">
        <v>93</v>
      </c>
      <c r="N60" s="1">
        <f t="shared" si="1"/>
        <v>91</v>
      </c>
      <c r="O60" s="1">
        <f t="shared" si="0"/>
        <v>83</v>
      </c>
      <c r="P60" s="1">
        <f t="shared" si="0"/>
        <v>89</v>
      </c>
      <c r="Q60" s="1">
        <f t="shared" si="0"/>
        <v>88</v>
      </c>
      <c r="R60" s="1">
        <f t="shared" si="0"/>
        <v>93</v>
      </c>
    </row>
    <row r="61" spans="1:18" ht="15">
      <c r="A61" s="457">
        <v>48</v>
      </c>
      <c r="B61" s="272">
        <v>1911048</v>
      </c>
      <c r="C61" s="273" t="s">
        <v>64</v>
      </c>
      <c r="D61" s="269">
        <v>75</v>
      </c>
      <c r="E61" s="269">
        <v>81</v>
      </c>
      <c r="F61" s="269">
        <v>72</v>
      </c>
      <c r="G61" s="269">
        <v>60</v>
      </c>
      <c r="H61" s="269">
        <v>66</v>
      </c>
      <c r="I61" s="269">
        <v>75</v>
      </c>
      <c r="J61" s="269">
        <v>81</v>
      </c>
      <c r="K61" s="269">
        <v>72</v>
      </c>
      <c r="L61" s="269">
        <v>60</v>
      </c>
      <c r="M61" s="269">
        <v>66</v>
      </c>
      <c r="N61" s="1">
        <f t="shared" si="1"/>
        <v>75</v>
      </c>
      <c r="O61" s="1">
        <f t="shared" si="0"/>
        <v>81</v>
      </c>
      <c r="P61" s="1">
        <f t="shared" si="0"/>
        <v>72</v>
      </c>
      <c r="Q61" s="1">
        <f t="shared" si="0"/>
        <v>60</v>
      </c>
      <c r="R61" s="1">
        <f t="shared" si="0"/>
        <v>66</v>
      </c>
    </row>
    <row r="62" spans="1:18" ht="15">
      <c r="A62" s="457">
        <v>49</v>
      </c>
      <c r="B62" s="272">
        <v>1911049</v>
      </c>
      <c r="C62" s="273" t="s">
        <v>326</v>
      </c>
      <c r="D62" s="269">
        <v>86</v>
      </c>
      <c r="E62" s="269">
        <v>83</v>
      </c>
      <c r="F62" s="269">
        <v>77</v>
      </c>
      <c r="G62" s="269">
        <v>72</v>
      </c>
      <c r="H62" s="269">
        <v>80</v>
      </c>
      <c r="I62" s="269">
        <v>86</v>
      </c>
      <c r="J62" s="269">
        <v>83</v>
      </c>
      <c r="K62" s="269">
        <v>77</v>
      </c>
      <c r="L62" s="269">
        <v>72</v>
      </c>
      <c r="M62" s="269">
        <v>80</v>
      </c>
      <c r="N62" s="1">
        <f t="shared" si="1"/>
        <v>86</v>
      </c>
      <c r="O62" s="1">
        <f t="shared" si="0"/>
        <v>83</v>
      </c>
      <c r="P62" s="1">
        <f t="shared" si="0"/>
        <v>77</v>
      </c>
      <c r="Q62" s="1">
        <f t="shared" si="0"/>
        <v>72</v>
      </c>
      <c r="R62" s="1">
        <f t="shared" si="0"/>
        <v>80</v>
      </c>
    </row>
    <row r="63" spans="1:18" ht="15">
      <c r="A63" s="457">
        <v>50</v>
      </c>
      <c r="B63" s="272">
        <v>1911050</v>
      </c>
      <c r="C63" s="273" t="s">
        <v>327</v>
      </c>
      <c r="D63" s="269">
        <v>87</v>
      </c>
      <c r="E63" s="269">
        <v>92</v>
      </c>
      <c r="F63" s="269">
        <v>73</v>
      </c>
      <c r="G63" s="269">
        <v>93</v>
      </c>
      <c r="H63" s="269">
        <v>100</v>
      </c>
      <c r="I63" s="269">
        <v>87</v>
      </c>
      <c r="J63" s="269">
        <v>92</v>
      </c>
      <c r="K63" s="269">
        <v>73</v>
      </c>
      <c r="L63" s="269">
        <v>93</v>
      </c>
      <c r="M63" s="269">
        <v>100</v>
      </c>
      <c r="N63" s="1">
        <f t="shared" si="1"/>
        <v>87</v>
      </c>
      <c r="O63" s="1">
        <f t="shared" si="0"/>
        <v>92</v>
      </c>
      <c r="P63" s="1">
        <f t="shared" si="0"/>
        <v>73</v>
      </c>
      <c r="Q63" s="1">
        <f t="shared" si="0"/>
        <v>93</v>
      </c>
      <c r="R63" s="1">
        <f t="shared" si="0"/>
        <v>100</v>
      </c>
    </row>
    <row r="64" spans="1:18" ht="15">
      <c r="A64" s="457">
        <v>51</v>
      </c>
      <c r="B64" s="272">
        <v>1911051</v>
      </c>
      <c r="C64" s="273" t="s">
        <v>328</v>
      </c>
      <c r="D64" s="269">
        <v>75</v>
      </c>
      <c r="E64" s="269">
        <v>53</v>
      </c>
      <c r="F64" s="269">
        <v>74</v>
      </c>
      <c r="G64" s="269">
        <v>77</v>
      </c>
      <c r="H64" s="269">
        <v>74</v>
      </c>
      <c r="I64" s="269">
        <v>75</v>
      </c>
      <c r="J64" s="269">
        <v>53</v>
      </c>
      <c r="K64" s="269">
        <v>74</v>
      </c>
      <c r="L64" s="269">
        <v>77</v>
      </c>
      <c r="M64" s="269">
        <v>74</v>
      </c>
      <c r="N64" s="1">
        <f t="shared" si="1"/>
        <v>75</v>
      </c>
      <c r="O64" s="1">
        <f t="shared" si="0"/>
        <v>53</v>
      </c>
      <c r="P64" s="1">
        <f t="shared" si="0"/>
        <v>74</v>
      </c>
      <c r="Q64" s="1">
        <f t="shared" si="0"/>
        <v>77</v>
      </c>
      <c r="R64" s="1">
        <f t="shared" si="0"/>
        <v>74</v>
      </c>
    </row>
    <row r="65" spans="1:18" ht="15">
      <c r="A65" s="457">
        <v>52</v>
      </c>
      <c r="B65" s="267">
        <v>1911052</v>
      </c>
      <c r="C65" s="268" t="s">
        <v>115</v>
      </c>
      <c r="D65" s="269">
        <v>86</v>
      </c>
      <c r="E65" s="269">
        <v>92</v>
      </c>
      <c r="F65" s="269">
        <v>69</v>
      </c>
      <c r="G65" s="269">
        <v>81</v>
      </c>
      <c r="H65" s="269">
        <v>84</v>
      </c>
      <c r="I65" s="269">
        <v>86</v>
      </c>
      <c r="J65" s="269">
        <v>92</v>
      </c>
      <c r="K65" s="269">
        <v>69</v>
      </c>
      <c r="L65" s="269">
        <v>81</v>
      </c>
      <c r="M65" s="269">
        <v>84</v>
      </c>
      <c r="N65" s="1">
        <f t="shared" si="1"/>
        <v>86</v>
      </c>
      <c r="O65" s="1">
        <f t="shared" si="0"/>
        <v>92</v>
      </c>
      <c r="P65" s="1">
        <f t="shared" si="0"/>
        <v>69</v>
      </c>
      <c r="Q65" s="1">
        <f t="shared" si="0"/>
        <v>81</v>
      </c>
      <c r="R65" s="1">
        <f t="shared" si="0"/>
        <v>84</v>
      </c>
    </row>
    <row r="66" spans="1:18" ht="15">
      <c r="A66" s="457">
        <v>53</v>
      </c>
      <c r="B66" s="267">
        <v>1911053</v>
      </c>
      <c r="C66" s="268" t="s">
        <v>50</v>
      </c>
      <c r="D66" s="269">
        <v>84</v>
      </c>
      <c r="E66" s="269">
        <v>71</v>
      </c>
      <c r="F66" s="269">
        <v>78</v>
      </c>
      <c r="G66" s="269">
        <v>79</v>
      </c>
      <c r="H66" s="269">
        <v>86</v>
      </c>
      <c r="I66" s="269">
        <v>84</v>
      </c>
      <c r="J66" s="269">
        <v>71</v>
      </c>
      <c r="K66" s="269">
        <v>78</v>
      </c>
      <c r="L66" s="269">
        <v>79</v>
      </c>
      <c r="M66" s="269">
        <v>86</v>
      </c>
      <c r="N66" s="1">
        <f t="shared" si="1"/>
        <v>84</v>
      </c>
      <c r="O66" s="1">
        <f t="shared" si="0"/>
        <v>71</v>
      </c>
      <c r="P66" s="1">
        <f t="shared" si="0"/>
        <v>78</v>
      </c>
      <c r="Q66" s="1">
        <f t="shared" si="0"/>
        <v>79</v>
      </c>
      <c r="R66" s="1">
        <f t="shared" si="0"/>
        <v>86</v>
      </c>
    </row>
    <row r="67" spans="1:18" ht="15">
      <c r="A67" s="457">
        <v>54</v>
      </c>
      <c r="B67" s="270">
        <v>1911054</v>
      </c>
      <c r="C67" s="271" t="s">
        <v>329</v>
      </c>
      <c r="D67" s="269">
        <v>50</v>
      </c>
      <c r="E67" s="269">
        <v>55</v>
      </c>
      <c r="F67" s="269">
        <v>74</v>
      </c>
      <c r="G67" s="269">
        <v>67</v>
      </c>
      <c r="H67" s="269">
        <v>50</v>
      </c>
      <c r="I67" s="269">
        <v>50</v>
      </c>
      <c r="J67" s="269">
        <v>55</v>
      </c>
      <c r="K67" s="269">
        <v>74</v>
      </c>
      <c r="L67" s="269">
        <v>67</v>
      </c>
      <c r="M67" s="269">
        <v>50</v>
      </c>
      <c r="N67" s="1">
        <f t="shared" si="1"/>
        <v>50</v>
      </c>
      <c r="O67" s="1">
        <f t="shared" si="0"/>
        <v>55</v>
      </c>
      <c r="P67" s="1">
        <f t="shared" si="0"/>
        <v>74</v>
      </c>
      <c r="Q67" s="1">
        <f t="shared" si="0"/>
        <v>67</v>
      </c>
      <c r="R67" s="1">
        <f t="shared" si="0"/>
        <v>50</v>
      </c>
    </row>
    <row r="68" spans="1:18" ht="15">
      <c r="A68" s="457">
        <v>55</v>
      </c>
      <c r="B68" s="270">
        <v>1911055</v>
      </c>
      <c r="C68" s="271" t="s">
        <v>117</v>
      </c>
      <c r="D68" s="269">
        <v>87</v>
      </c>
      <c r="E68" s="269">
        <v>92</v>
      </c>
      <c r="F68" s="269">
        <v>75</v>
      </c>
      <c r="G68" s="269">
        <v>75</v>
      </c>
      <c r="H68" s="269">
        <v>84</v>
      </c>
      <c r="I68" s="269">
        <v>87</v>
      </c>
      <c r="J68" s="269">
        <v>92</v>
      </c>
      <c r="K68" s="269">
        <v>75</v>
      </c>
      <c r="L68" s="269">
        <v>75</v>
      </c>
      <c r="M68" s="269">
        <v>84</v>
      </c>
      <c r="N68" s="1">
        <f t="shared" si="1"/>
        <v>87</v>
      </c>
      <c r="O68" s="1">
        <f t="shared" si="0"/>
        <v>92</v>
      </c>
      <c r="P68" s="1">
        <f t="shared" si="0"/>
        <v>75</v>
      </c>
      <c r="Q68" s="1">
        <f t="shared" si="0"/>
        <v>75</v>
      </c>
      <c r="R68" s="1">
        <f t="shared" si="0"/>
        <v>84</v>
      </c>
    </row>
    <row r="69" spans="1:18" ht="15">
      <c r="A69" s="457">
        <v>56</v>
      </c>
      <c r="B69" s="272">
        <v>1911056</v>
      </c>
      <c r="C69" s="273" t="s">
        <v>330</v>
      </c>
      <c r="D69" s="269">
        <v>93</v>
      </c>
      <c r="E69" s="269">
        <v>90</v>
      </c>
      <c r="F69" s="269">
        <v>87</v>
      </c>
      <c r="G69" s="269">
        <v>91</v>
      </c>
      <c r="H69" s="269">
        <v>92</v>
      </c>
      <c r="I69" s="269">
        <v>93</v>
      </c>
      <c r="J69" s="269">
        <v>90</v>
      </c>
      <c r="K69" s="269">
        <v>87</v>
      </c>
      <c r="L69" s="269">
        <v>91</v>
      </c>
      <c r="M69" s="269">
        <v>92</v>
      </c>
      <c r="N69" s="1">
        <f t="shared" si="1"/>
        <v>93</v>
      </c>
      <c r="O69" s="1">
        <f t="shared" si="0"/>
        <v>90</v>
      </c>
      <c r="P69" s="1">
        <f t="shared" si="0"/>
        <v>87</v>
      </c>
      <c r="Q69" s="1">
        <f t="shared" si="0"/>
        <v>91</v>
      </c>
      <c r="R69" s="1">
        <f t="shared" si="0"/>
        <v>92</v>
      </c>
    </row>
    <row r="70" spans="1:18" ht="15">
      <c r="A70" s="457">
        <v>57</v>
      </c>
      <c r="B70" s="267">
        <v>1911057</v>
      </c>
      <c r="C70" s="268" t="s">
        <v>331</v>
      </c>
      <c r="D70" s="269">
        <v>86</v>
      </c>
      <c r="E70" s="269">
        <v>83</v>
      </c>
      <c r="F70" s="269">
        <v>77</v>
      </c>
      <c r="G70" s="269">
        <v>80</v>
      </c>
      <c r="H70" s="269">
        <v>82</v>
      </c>
      <c r="I70" s="269">
        <v>86</v>
      </c>
      <c r="J70" s="269">
        <v>83</v>
      </c>
      <c r="K70" s="269">
        <v>77</v>
      </c>
      <c r="L70" s="269">
        <v>80</v>
      </c>
      <c r="M70" s="269">
        <v>82</v>
      </c>
      <c r="N70" s="1">
        <f t="shared" si="1"/>
        <v>86</v>
      </c>
      <c r="O70" s="1">
        <f t="shared" si="0"/>
        <v>83</v>
      </c>
      <c r="P70" s="1">
        <f t="shared" si="0"/>
        <v>77</v>
      </c>
      <c r="Q70" s="1">
        <f t="shared" si="0"/>
        <v>80</v>
      </c>
      <c r="R70" s="1">
        <f t="shared" si="0"/>
        <v>82</v>
      </c>
    </row>
    <row r="71" spans="1:18" ht="15">
      <c r="A71" s="457">
        <v>58</v>
      </c>
      <c r="B71" s="267">
        <v>1911058</v>
      </c>
      <c r="C71" s="268" t="s">
        <v>332</v>
      </c>
      <c r="D71" s="269">
        <v>88</v>
      </c>
      <c r="E71" s="269">
        <v>88</v>
      </c>
      <c r="F71" s="269">
        <v>75</v>
      </c>
      <c r="G71" s="269">
        <v>77</v>
      </c>
      <c r="H71" s="269">
        <v>85</v>
      </c>
      <c r="I71" s="269">
        <v>88</v>
      </c>
      <c r="J71" s="269">
        <v>88</v>
      </c>
      <c r="K71" s="269">
        <v>75</v>
      </c>
      <c r="L71" s="269">
        <v>77</v>
      </c>
      <c r="M71" s="269">
        <v>85</v>
      </c>
      <c r="N71" s="1">
        <f t="shared" si="1"/>
        <v>88</v>
      </c>
      <c r="O71" s="1">
        <f t="shared" si="0"/>
        <v>88</v>
      </c>
      <c r="P71" s="1">
        <f t="shared" si="0"/>
        <v>75</v>
      </c>
      <c r="Q71" s="1">
        <f t="shared" si="0"/>
        <v>77</v>
      </c>
      <c r="R71" s="1">
        <f t="shared" si="0"/>
        <v>85</v>
      </c>
    </row>
    <row r="72" spans="1:18" ht="15">
      <c r="A72" s="457">
        <v>59</v>
      </c>
      <c r="B72" s="272">
        <v>1911059</v>
      </c>
      <c r="C72" s="273" t="s">
        <v>65</v>
      </c>
      <c r="D72" s="269">
        <v>85</v>
      </c>
      <c r="E72" s="269">
        <v>85</v>
      </c>
      <c r="F72" s="269">
        <v>88</v>
      </c>
      <c r="G72" s="269">
        <v>98</v>
      </c>
      <c r="H72" s="269">
        <v>97</v>
      </c>
      <c r="I72" s="269">
        <v>85</v>
      </c>
      <c r="J72" s="269">
        <v>85</v>
      </c>
      <c r="K72" s="269">
        <v>88</v>
      </c>
      <c r="L72" s="269">
        <v>98</v>
      </c>
      <c r="M72" s="269">
        <v>97</v>
      </c>
      <c r="N72" s="1">
        <f t="shared" si="1"/>
        <v>85</v>
      </c>
      <c r="O72" s="1">
        <f t="shared" si="0"/>
        <v>85</v>
      </c>
      <c r="P72" s="1">
        <f t="shared" si="0"/>
        <v>88</v>
      </c>
      <c r="Q72" s="1">
        <f t="shared" si="0"/>
        <v>98</v>
      </c>
      <c r="R72" s="1">
        <f t="shared" si="0"/>
        <v>97</v>
      </c>
    </row>
    <row r="73" spans="1:18" ht="15">
      <c r="A73" s="457">
        <v>60</v>
      </c>
      <c r="B73" s="272">
        <v>1911060</v>
      </c>
      <c r="C73" s="273" t="s">
        <v>121</v>
      </c>
      <c r="D73" s="269">
        <v>90</v>
      </c>
      <c r="E73" s="269">
        <v>93</v>
      </c>
      <c r="F73" s="269">
        <v>95</v>
      </c>
      <c r="G73" s="269">
        <v>88</v>
      </c>
      <c r="H73" s="269">
        <v>92</v>
      </c>
      <c r="I73" s="269">
        <v>90</v>
      </c>
      <c r="J73" s="269">
        <v>93</v>
      </c>
      <c r="K73" s="269">
        <v>95</v>
      </c>
      <c r="L73" s="269">
        <v>88</v>
      </c>
      <c r="M73" s="269">
        <v>92</v>
      </c>
      <c r="N73" s="1">
        <f t="shared" si="1"/>
        <v>90</v>
      </c>
      <c r="O73" s="1">
        <f t="shared" si="0"/>
        <v>93</v>
      </c>
      <c r="P73" s="1">
        <f t="shared" si="0"/>
        <v>95</v>
      </c>
      <c r="Q73" s="1">
        <f t="shared" si="0"/>
        <v>88</v>
      </c>
      <c r="R73" s="1">
        <f t="shared" si="0"/>
        <v>92</v>
      </c>
    </row>
    <row r="74" spans="1:18" ht="15">
      <c r="A74" s="457">
        <v>61</v>
      </c>
      <c r="B74" s="275">
        <v>1911061</v>
      </c>
      <c r="C74" s="271" t="s">
        <v>122</v>
      </c>
      <c r="D74" s="269">
        <v>73</v>
      </c>
      <c r="E74" s="269">
        <v>67</v>
      </c>
      <c r="F74" s="269">
        <v>75</v>
      </c>
      <c r="G74" s="274">
        <v>49</v>
      </c>
      <c r="H74" s="269">
        <v>70</v>
      </c>
      <c r="I74" s="269">
        <v>73</v>
      </c>
      <c r="J74" s="269">
        <v>67</v>
      </c>
      <c r="K74" s="269">
        <v>75</v>
      </c>
      <c r="L74" s="274">
        <v>49</v>
      </c>
      <c r="M74" s="269">
        <v>70</v>
      </c>
      <c r="N74" s="1">
        <f t="shared" si="1"/>
        <v>73</v>
      </c>
      <c r="O74" s="1">
        <f t="shared" si="0"/>
        <v>67</v>
      </c>
      <c r="P74" s="1">
        <f t="shared" si="0"/>
        <v>75</v>
      </c>
      <c r="Q74" s="1">
        <f t="shared" si="0"/>
        <v>49</v>
      </c>
      <c r="R74" s="1">
        <f t="shared" si="0"/>
        <v>70</v>
      </c>
    </row>
    <row r="75" spans="1:18" ht="15">
      <c r="A75" s="457">
        <v>62</v>
      </c>
      <c r="B75" s="275">
        <v>1911062</v>
      </c>
      <c r="C75" s="271" t="s">
        <v>333</v>
      </c>
      <c r="D75" s="269">
        <v>94</v>
      </c>
      <c r="E75" s="269">
        <v>95</v>
      </c>
      <c r="F75" s="269">
        <v>87</v>
      </c>
      <c r="G75" s="269">
        <v>86</v>
      </c>
      <c r="H75" s="269">
        <v>92</v>
      </c>
      <c r="I75" s="269">
        <v>94</v>
      </c>
      <c r="J75" s="269">
        <v>95</v>
      </c>
      <c r="K75" s="269">
        <v>87</v>
      </c>
      <c r="L75" s="269">
        <v>86</v>
      </c>
      <c r="M75" s="269">
        <v>92</v>
      </c>
      <c r="N75" s="1">
        <f t="shared" si="1"/>
        <v>94</v>
      </c>
      <c r="O75" s="1">
        <f t="shared" si="0"/>
        <v>95</v>
      </c>
      <c r="P75" s="1">
        <f t="shared" si="0"/>
        <v>87</v>
      </c>
      <c r="Q75" s="1">
        <f t="shared" si="0"/>
        <v>86</v>
      </c>
      <c r="R75" s="1">
        <f t="shared" si="0"/>
        <v>92</v>
      </c>
    </row>
    <row r="76" spans="1:18" ht="15">
      <c r="A76" s="457">
        <v>63</v>
      </c>
      <c r="B76" s="275">
        <v>1911063</v>
      </c>
      <c r="C76" s="271" t="s">
        <v>51</v>
      </c>
      <c r="D76" s="269">
        <v>79</v>
      </c>
      <c r="E76" s="269">
        <v>71</v>
      </c>
      <c r="F76" s="269">
        <v>79</v>
      </c>
      <c r="G76" s="269">
        <v>69</v>
      </c>
      <c r="H76" s="269">
        <v>76</v>
      </c>
      <c r="I76" s="269">
        <v>79</v>
      </c>
      <c r="J76" s="269">
        <v>71</v>
      </c>
      <c r="K76" s="269">
        <v>79</v>
      </c>
      <c r="L76" s="269">
        <v>69</v>
      </c>
      <c r="M76" s="269">
        <v>76</v>
      </c>
      <c r="N76" s="1">
        <f t="shared" si="1"/>
        <v>79</v>
      </c>
      <c r="O76" s="1">
        <f t="shared" si="0"/>
        <v>71</v>
      </c>
      <c r="P76" s="1">
        <f t="shared" si="0"/>
        <v>79</v>
      </c>
      <c r="Q76" s="1">
        <f t="shared" si="0"/>
        <v>69</v>
      </c>
      <c r="R76" s="1">
        <f t="shared" si="0"/>
        <v>76</v>
      </c>
    </row>
    <row r="77" spans="1:18" ht="15">
      <c r="A77" s="457">
        <v>64</v>
      </c>
      <c r="B77" s="276">
        <v>1911064</v>
      </c>
      <c r="C77" s="273" t="s">
        <v>124</v>
      </c>
      <c r="D77" s="269">
        <v>81</v>
      </c>
      <c r="E77" s="269">
        <v>71</v>
      </c>
      <c r="F77" s="269">
        <v>92</v>
      </c>
      <c r="G77" s="269">
        <v>89</v>
      </c>
      <c r="H77" s="269">
        <v>88</v>
      </c>
      <c r="I77" s="269">
        <v>81</v>
      </c>
      <c r="J77" s="269">
        <v>71</v>
      </c>
      <c r="K77" s="269">
        <v>92</v>
      </c>
      <c r="L77" s="269">
        <v>89</v>
      </c>
      <c r="M77" s="269">
        <v>88</v>
      </c>
      <c r="N77" s="1">
        <f t="shared" si="1"/>
        <v>81</v>
      </c>
      <c r="O77" s="1">
        <f t="shared" si="0"/>
        <v>71</v>
      </c>
      <c r="P77" s="1">
        <f t="shared" si="0"/>
        <v>92</v>
      </c>
      <c r="Q77" s="1">
        <f t="shared" si="0"/>
        <v>89</v>
      </c>
      <c r="R77" s="1">
        <f t="shared" ref="R77:R140" si="2">ROUND(H77*$H$12+M77*$M$12,0)</f>
        <v>88</v>
      </c>
    </row>
    <row r="78" spans="1:18" ht="15">
      <c r="A78" s="457">
        <v>65</v>
      </c>
      <c r="B78" s="275">
        <v>1911065</v>
      </c>
      <c r="C78" s="271" t="s">
        <v>334</v>
      </c>
      <c r="D78" s="269">
        <v>79</v>
      </c>
      <c r="E78" s="269">
        <v>51</v>
      </c>
      <c r="F78" s="269">
        <v>71</v>
      </c>
      <c r="G78" s="269">
        <v>71</v>
      </c>
      <c r="H78" s="269">
        <v>73</v>
      </c>
      <c r="I78" s="269">
        <v>79</v>
      </c>
      <c r="J78" s="269">
        <v>51</v>
      </c>
      <c r="K78" s="269">
        <v>71</v>
      </c>
      <c r="L78" s="269">
        <v>71</v>
      </c>
      <c r="M78" s="269">
        <v>73</v>
      </c>
      <c r="N78" s="1">
        <f t="shared" si="1"/>
        <v>79</v>
      </c>
      <c r="O78" s="1">
        <f t="shared" si="1"/>
        <v>51</v>
      </c>
      <c r="P78" s="1">
        <f t="shared" si="1"/>
        <v>71</v>
      </c>
      <c r="Q78" s="1">
        <f t="shared" si="1"/>
        <v>71</v>
      </c>
      <c r="R78" s="1">
        <f t="shared" si="2"/>
        <v>73</v>
      </c>
    </row>
    <row r="79" spans="1:18" ht="15">
      <c r="A79" s="457">
        <v>66</v>
      </c>
      <c r="B79" s="272">
        <v>1911066</v>
      </c>
      <c r="C79" s="273" t="s">
        <v>66</v>
      </c>
      <c r="D79" s="269">
        <v>82</v>
      </c>
      <c r="E79" s="269">
        <v>82</v>
      </c>
      <c r="F79" s="269">
        <v>85</v>
      </c>
      <c r="G79" s="269">
        <v>86</v>
      </c>
      <c r="H79" s="269">
        <v>88</v>
      </c>
      <c r="I79" s="269">
        <v>82</v>
      </c>
      <c r="J79" s="269">
        <v>82</v>
      </c>
      <c r="K79" s="269">
        <v>85</v>
      </c>
      <c r="L79" s="269">
        <v>86</v>
      </c>
      <c r="M79" s="269">
        <v>88</v>
      </c>
      <c r="N79" s="1">
        <f t="shared" ref="N79:Q122" si="3">ROUND(D79*$H$12+I79*$M$12,0)</f>
        <v>82</v>
      </c>
      <c r="O79" s="1">
        <f t="shared" si="3"/>
        <v>82</v>
      </c>
      <c r="P79" s="1">
        <f t="shared" si="3"/>
        <v>85</v>
      </c>
      <c r="Q79" s="1">
        <f t="shared" si="3"/>
        <v>86</v>
      </c>
      <c r="R79" s="1">
        <f t="shared" si="2"/>
        <v>88</v>
      </c>
    </row>
    <row r="80" spans="1:18" ht="15">
      <c r="A80" s="457">
        <v>67</v>
      </c>
      <c r="B80" s="270">
        <v>1911067</v>
      </c>
      <c r="C80" s="271" t="s">
        <v>335</v>
      </c>
      <c r="D80" s="269">
        <v>98</v>
      </c>
      <c r="E80" s="269">
        <v>85</v>
      </c>
      <c r="F80" s="269">
        <v>100</v>
      </c>
      <c r="G80" s="269">
        <v>99</v>
      </c>
      <c r="H80" s="269">
        <v>92</v>
      </c>
      <c r="I80" s="269">
        <v>98</v>
      </c>
      <c r="J80" s="269">
        <v>85</v>
      </c>
      <c r="K80" s="269">
        <v>100</v>
      </c>
      <c r="L80" s="269">
        <v>99</v>
      </c>
      <c r="M80" s="269">
        <v>92</v>
      </c>
      <c r="N80" s="1">
        <f t="shared" si="3"/>
        <v>98</v>
      </c>
      <c r="O80" s="1">
        <f t="shared" si="3"/>
        <v>85</v>
      </c>
      <c r="P80" s="1">
        <f t="shared" si="3"/>
        <v>100</v>
      </c>
      <c r="Q80" s="1">
        <f t="shared" si="3"/>
        <v>99</v>
      </c>
      <c r="R80" s="1">
        <f t="shared" si="2"/>
        <v>92</v>
      </c>
    </row>
    <row r="81" spans="1:18" ht="15">
      <c r="A81" s="457">
        <v>68</v>
      </c>
      <c r="B81" s="272">
        <v>1911068</v>
      </c>
      <c r="C81" s="273" t="s">
        <v>336</v>
      </c>
      <c r="D81" s="269">
        <v>95</v>
      </c>
      <c r="E81" s="269">
        <v>77</v>
      </c>
      <c r="F81" s="269">
        <v>91</v>
      </c>
      <c r="G81" s="269">
        <v>100</v>
      </c>
      <c r="H81" s="269">
        <v>100</v>
      </c>
      <c r="I81" s="269">
        <v>95</v>
      </c>
      <c r="J81" s="269">
        <v>77</v>
      </c>
      <c r="K81" s="269">
        <v>91</v>
      </c>
      <c r="L81" s="269">
        <v>100</v>
      </c>
      <c r="M81" s="269">
        <v>100</v>
      </c>
      <c r="N81" s="1">
        <f t="shared" si="3"/>
        <v>95</v>
      </c>
      <c r="O81" s="1">
        <f t="shared" si="3"/>
        <v>77</v>
      </c>
      <c r="P81" s="1">
        <f t="shared" si="3"/>
        <v>91</v>
      </c>
      <c r="Q81" s="1">
        <f t="shared" si="3"/>
        <v>100</v>
      </c>
      <c r="R81" s="1">
        <f t="shared" si="2"/>
        <v>100</v>
      </c>
    </row>
    <row r="82" spans="1:18" ht="15">
      <c r="A82" s="457">
        <v>69</v>
      </c>
      <c r="B82" s="272">
        <v>1911069</v>
      </c>
      <c r="C82" s="273" t="s">
        <v>337</v>
      </c>
      <c r="D82" s="269">
        <v>56</v>
      </c>
      <c r="E82" s="269">
        <v>69</v>
      </c>
      <c r="F82" s="269">
        <v>68</v>
      </c>
      <c r="G82" s="269">
        <v>58</v>
      </c>
      <c r="H82" s="269">
        <v>64</v>
      </c>
      <c r="I82" s="269">
        <v>56</v>
      </c>
      <c r="J82" s="269">
        <v>69</v>
      </c>
      <c r="K82" s="269">
        <v>68</v>
      </c>
      <c r="L82" s="269">
        <v>58</v>
      </c>
      <c r="M82" s="269">
        <v>64</v>
      </c>
      <c r="N82" s="1">
        <f t="shared" si="3"/>
        <v>56</v>
      </c>
      <c r="O82" s="1">
        <f t="shared" si="3"/>
        <v>69</v>
      </c>
      <c r="P82" s="1">
        <f t="shared" si="3"/>
        <v>68</v>
      </c>
      <c r="Q82" s="1">
        <f t="shared" si="3"/>
        <v>58</v>
      </c>
      <c r="R82" s="1">
        <f t="shared" si="2"/>
        <v>64</v>
      </c>
    </row>
    <row r="83" spans="1:18" ht="15">
      <c r="A83" s="457">
        <v>70</v>
      </c>
      <c r="B83" s="267">
        <v>1911070</v>
      </c>
      <c r="C83" s="268" t="s">
        <v>127</v>
      </c>
      <c r="D83" s="269">
        <v>81</v>
      </c>
      <c r="E83" s="269">
        <v>61</v>
      </c>
      <c r="F83" s="269">
        <v>67</v>
      </c>
      <c r="G83" s="269">
        <v>75</v>
      </c>
      <c r="H83" s="269">
        <v>70</v>
      </c>
      <c r="I83" s="269">
        <v>81</v>
      </c>
      <c r="J83" s="269">
        <v>61</v>
      </c>
      <c r="K83" s="269">
        <v>67</v>
      </c>
      <c r="L83" s="269">
        <v>75</v>
      </c>
      <c r="M83" s="269">
        <v>70</v>
      </c>
      <c r="N83" s="1">
        <f t="shared" si="3"/>
        <v>81</v>
      </c>
      <c r="O83" s="1">
        <f t="shared" si="3"/>
        <v>61</v>
      </c>
      <c r="P83" s="1">
        <f t="shared" si="3"/>
        <v>67</v>
      </c>
      <c r="Q83" s="1">
        <f t="shared" si="3"/>
        <v>75</v>
      </c>
      <c r="R83" s="1">
        <f t="shared" si="2"/>
        <v>70</v>
      </c>
    </row>
    <row r="84" spans="1:18" ht="15">
      <c r="A84" s="457">
        <v>71</v>
      </c>
      <c r="B84" s="272">
        <v>1911071</v>
      </c>
      <c r="C84" s="273" t="s">
        <v>128</v>
      </c>
      <c r="D84" s="269">
        <v>78</v>
      </c>
      <c r="E84" s="269">
        <v>76</v>
      </c>
      <c r="F84" s="269">
        <v>86</v>
      </c>
      <c r="G84" s="269">
        <v>83</v>
      </c>
      <c r="H84" s="269">
        <v>82</v>
      </c>
      <c r="I84" s="269">
        <v>78</v>
      </c>
      <c r="J84" s="269">
        <v>76</v>
      </c>
      <c r="K84" s="269">
        <v>86</v>
      </c>
      <c r="L84" s="269">
        <v>83</v>
      </c>
      <c r="M84" s="269">
        <v>82</v>
      </c>
      <c r="N84" s="1">
        <f t="shared" si="3"/>
        <v>78</v>
      </c>
      <c r="O84" s="1">
        <f t="shared" si="3"/>
        <v>76</v>
      </c>
      <c r="P84" s="1">
        <f t="shared" si="3"/>
        <v>86</v>
      </c>
      <c r="Q84" s="1">
        <f t="shared" si="3"/>
        <v>83</v>
      </c>
      <c r="R84" s="1">
        <f t="shared" si="2"/>
        <v>82</v>
      </c>
    </row>
    <row r="85" spans="1:18" ht="15">
      <c r="A85" s="457">
        <v>72</v>
      </c>
      <c r="B85" s="270">
        <v>1911072</v>
      </c>
      <c r="C85" s="271" t="s">
        <v>338</v>
      </c>
      <c r="D85" s="269">
        <v>87</v>
      </c>
      <c r="E85" s="269">
        <v>72</v>
      </c>
      <c r="F85" s="269">
        <v>70</v>
      </c>
      <c r="G85" s="269">
        <v>54</v>
      </c>
      <c r="H85" s="269">
        <v>81</v>
      </c>
      <c r="I85" s="269">
        <v>87</v>
      </c>
      <c r="J85" s="269">
        <v>72</v>
      </c>
      <c r="K85" s="269">
        <v>70</v>
      </c>
      <c r="L85" s="269">
        <v>54</v>
      </c>
      <c r="M85" s="269">
        <v>81</v>
      </c>
      <c r="N85" s="1">
        <f t="shared" si="3"/>
        <v>87</v>
      </c>
      <c r="O85" s="1">
        <f t="shared" si="3"/>
        <v>72</v>
      </c>
      <c r="P85" s="1">
        <f t="shared" si="3"/>
        <v>70</v>
      </c>
      <c r="Q85" s="1">
        <f t="shared" si="3"/>
        <v>54</v>
      </c>
      <c r="R85" s="1">
        <f t="shared" si="2"/>
        <v>81</v>
      </c>
    </row>
    <row r="86" spans="1:18" ht="15">
      <c r="A86" s="457">
        <v>73</v>
      </c>
      <c r="B86" s="267">
        <v>1911073</v>
      </c>
      <c r="C86" s="268" t="s">
        <v>339</v>
      </c>
      <c r="D86" s="269">
        <v>98</v>
      </c>
      <c r="E86" s="269">
        <v>95</v>
      </c>
      <c r="F86" s="269">
        <v>84</v>
      </c>
      <c r="G86" s="269">
        <v>100</v>
      </c>
      <c r="H86" s="269">
        <v>100</v>
      </c>
      <c r="I86" s="269">
        <v>98</v>
      </c>
      <c r="J86" s="269">
        <v>95</v>
      </c>
      <c r="K86" s="269">
        <v>84</v>
      </c>
      <c r="L86" s="269">
        <v>100</v>
      </c>
      <c r="M86" s="269">
        <v>100</v>
      </c>
      <c r="N86" s="1">
        <f t="shared" si="3"/>
        <v>98</v>
      </c>
      <c r="O86" s="1">
        <f t="shared" si="3"/>
        <v>95</v>
      </c>
      <c r="P86" s="1">
        <f t="shared" si="3"/>
        <v>84</v>
      </c>
      <c r="Q86" s="1">
        <f t="shared" si="3"/>
        <v>100</v>
      </c>
      <c r="R86" s="1">
        <f t="shared" si="2"/>
        <v>100</v>
      </c>
    </row>
    <row r="87" spans="1:18" ht="15">
      <c r="A87" s="457">
        <v>74</v>
      </c>
      <c r="B87" s="272">
        <v>1911074</v>
      </c>
      <c r="C87" s="273" t="s">
        <v>68</v>
      </c>
      <c r="D87" s="269">
        <v>87</v>
      </c>
      <c r="E87" s="269">
        <v>92</v>
      </c>
      <c r="F87" s="269">
        <v>89</v>
      </c>
      <c r="G87" s="269">
        <v>80</v>
      </c>
      <c r="H87" s="269">
        <v>91</v>
      </c>
      <c r="I87" s="269">
        <v>87</v>
      </c>
      <c r="J87" s="269">
        <v>92</v>
      </c>
      <c r="K87" s="269">
        <v>89</v>
      </c>
      <c r="L87" s="269">
        <v>80</v>
      </c>
      <c r="M87" s="269">
        <v>91</v>
      </c>
      <c r="N87" s="1">
        <f t="shared" si="3"/>
        <v>87</v>
      </c>
      <c r="O87" s="1">
        <f t="shared" si="3"/>
        <v>92</v>
      </c>
      <c r="P87" s="1">
        <f t="shared" si="3"/>
        <v>89</v>
      </c>
      <c r="Q87" s="1">
        <f t="shared" si="3"/>
        <v>80</v>
      </c>
      <c r="R87" s="1">
        <f t="shared" si="2"/>
        <v>91</v>
      </c>
    </row>
    <row r="88" spans="1:18" ht="15">
      <c r="A88" s="457">
        <v>75</v>
      </c>
      <c r="B88" s="270">
        <v>1911075</v>
      </c>
      <c r="C88" s="271" t="s">
        <v>340</v>
      </c>
      <c r="D88" s="269">
        <v>91</v>
      </c>
      <c r="E88" s="269">
        <v>88</v>
      </c>
      <c r="F88" s="269">
        <v>77</v>
      </c>
      <c r="G88" s="269">
        <v>82</v>
      </c>
      <c r="H88" s="269">
        <v>88</v>
      </c>
      <c r="I88" s="269">
        <v>91</v>
      </c>
      <c r="J88" s="269">
        <v>88</v>
      </c>
      <c r="K88" s="269">
        <v>77</v>
      </c>
      <c r="L88" s="269">
        <v>82</v>
      </c>
      <c r="M88" s="269">
        <v>88</v>
      </c>
      <c r="N88" s="1">
        <f t="shared" si="3"/>
        <v>91</v>
      </c>
      <c r="O88" s="1">
        <f t="shared" si="3"/>
        <v>88</v>
      </c>
      <c r="P88" s="1">
        <f t="shared" si="3"/>
        <v>77</v>
      </c>
      <c r="Q88" s="1">
        <f t="shared" si="3"/>
        <v>82</v>
      </c>
      <c r="R88" s="1">
        <f t="shared" si="2"/>
        <v>88</v>
      </c>
    </row>
    <row r="89" spans="1:18" ht="15">
      <c r="A89" s="457">
        <v>76</v>
      </c>
      <c r="B89" s="267">
        <v>1911076</v>
      </c>
      <c r="C89" s="268" t="s">
        <v>341</v>
      </c>
      <c r="D89" s="269">
        <v>87</v>
      </c>
      <c r="E89" s="269">
        <v>82</v>
      </c>
      <c r="F89" s="269">
        <v>82</v>
      </c>
      <c r="G89" s="269">
        <v>89</v>
      </c>
      <c r="H89" s="269">
        <v>84</v>
      </c>
      <c r="I89" s="269">
        <v>87</v>
      </c>
      <c r="J89" s="269">
        <v>82</v>
      </c>
      <c r="K89" s="269">
        <v>82</v>
      </c>
      <c r="L89" s="269">
        <v>89</v>
      </c>
      <c r="M89" s="269">
        <v>84</v>
      </c>
      <c r="N89" s="1">
        <f t="shared" si="3"/>
        <v>87</v>
      </c>
      <c r="O89" s="1">
        <f t="shared" si="3"/>
        <v>82</v>
      </c>
      <c r="P89" s="1">
        <f t="shared" si="3"/>
        <v>82</v>
      </c>
      <c r="Q89" s="1">
        <f t="shared" si="3"/>
        <v>89</v>
      </c>
      <c r="R89" s="1">
        <f t="shared" si="2"/>
        <v>84</v>
      </c>
    </row>
    <row r="90" spans="1:18" ht="15">
      <c r="A90" s="457">
        <v>77</v>
      </c>
      <c r="B90" s="267">
        <v>1911077</v>
      </c>
      <c r="C90" s="268" t="s">
        <v>56</v>
      </c>
      <c r="D90" s="269">
        <v>89</v>
      </c>
      <c r="E90" s="269">
        <v>79</v>
      </c>
      <c r="F90" s="269">
        <v>84</v>
      </c>
      <c r="G90" s="269">
        <v>90</v>
      </c>
      <c r="H90" s="269">
        <v>98</v>
      </c>
      <c r="I90" s="269">
        <v>89</v>
      </c>
      <c r="J90" s="269">
        <v>79</v>
      </c>
      <c r="K90" s="269">
        <v>84</v>
      </c>
      <c r="L90" s="269">
        <v>90</v>
      </c>
      <c r="M90" s="269">
        <v>98</v>
      </c>
      <c r="N90" s="1">
        <f t="shared" si="3"/>
        <v>89</v>
      </c>
      <c r="O90" s="1">
        <f t="shared" si="3"/>
        <v>79</v>
      </c>
      <c r="P90" s="1">
        <f t="shared" si="3"/>
        <v>84</v>
      </c>
      <c r="Q90" s="1">
        <f t="shared" si="3"/>
        <v>90</v>
      </c>
      <c r="R90" s="1">
        <f t="shared" si="2"/>
        <v>98</v>
      </c>
    </row>
    <row r="91" spans="1:18" ht="15">
      <c r="A91" s="457">
        <v>78</v>
      </c>
      <c r="B91" s="272">
        <v>1911078</v>
      </c>
      <c r="C91" s="273" t="s">
        <v>69</v>
      </c>
      <c r="D91" s="269">
        <v>95</v>
      </c>
      <c r="E91" s="269">
        <v>94</v>
      </c>
      <c r="F91" s="269">
        <v>95</v>
      </c>
      <c r="G91" s="269">
        <v>94</v>
      </c>
      <c r="H91" s="269">
        <v>93</v>
      </c>
      <c r="I91" s="269">
        <v>95</v>
      </c>
      <c r="J91" s="269">
        <v>94</v>
      </c>
      <c r="K91" s="269">
        <v>95</v>
      </c>
      <c r="L91" s="269">
        <v>94</v>
      </c>
      <c r="M91" s="269">
        <v>93</v>
      </c>
      <c r="N91" s="1">
        <f t="shared" si="3"/>
        <v>95</v>
      </c>
      <c r="O91" s="1">
        <f t="shared" si="3"/>
        <v>94</v>
      </c>
      <c r="P91" s="1">
        <f t="shared" si="3"/>
        <v>95</v>
      </c>
      <c r="Q91" s="1">
        <f t="shared" si="3"/>
        <v>94</v>
      </c>
      <c r="R91" s="1">
        <f t="shared" si="2"/>
        <v>93</v>
      </c>
    </row>
    <row r="92" spans="1:18" ht="15">
      <c r="A92" s="457">
        <v>79</v>
      </c>
      <c r="B92" s="267">
        <v>1911079</v>
      </c>
      <c r="C92" s="268" t="s">
        <v>130</v>
      </c>
      <c r="D92" s="269">
        <v>72</v>
      </c>
      <c r="E92" s="269">
        <v>68</v>
      </c>
      <c r="F92" s="269">
        <v>64</v>
      </c>
      <c r="G92" s="274">
        <v>44</v>
      </c>
      <c r="H92" s="269">
        <v>62</v>
      </c>
      <c r="I92" s="269">
        <v>72</v>
      </c>
      <c r="J92" s="269">
        <v>68</v>
      </c>
      <c r="K92" s="269">
        <v>64</v>
      </c>
      <c r="L92" s="274">
        <v>44</v>
      </c>
      <c r="M92" s="269">
        <v>62</v>
      </c>
      <c r="N92" s="1">
        <f t="shared" si="3"/>
        <v>72</v>
      </c>
      <c r="O92" s="1">
        <f t="shared" si="3"/>
        <v>68</v>
      </c>
      <c r="P92" s="1">
        <f t="shared" si="3"/>
        <v>64</v>
      </c>
      <c r="Q92" s="1">
        <f t="shared" si="3"/>
        <v>44</v>
      </c>
      <c r="R92" s="1">
        <f t="shared" si="2"/>
        <v>62</v>
      </c>
    </row>
    <row r="93" spans="1:18" ht="15">
      <c r="A93" s="457">
        <v>80</v>
      </c>
      <c r="B93" s="272">
        <v>1911080</v>
      </c>
      <c r="C93" s="273" t="s">
        <v>342</v>
      </c>
      <c r="D93" s="269">
        <v>81</v>
      </c>
      <c r="E93" s="269">
        <v>76</v>
      </c>
      <c r="F93" s="269">
        <v>59</v>
      </c>
      <c r="G93" s="269">
        <v>63</v>
      </c>
      <c r="H93" s="269">
        <v>76</v>
      </c>
      <c r="I93" s="269">
        <v>81</v>
      </c>
      <c r="J93" s="269">
        <v>76</v>
      </c>
      <c r="K93" s="269">
        <v>59</v>
      </c>
      <c r="L93" s="269">
        <v>63</v>
      </c>
      <c r="M93" s="269">
        <v>76</v>
      </c>
      <c r="N93" s="1">
        <f t="shared" si="3"/>
        <v>81</v>
      </c>
      <c r="O93" s="1">
        <f t="shared" si="3"/>
        <v>76</v>
      </c>
      <c r="P93" s="1">
        <f t="shared" si="3"/>
        <v>59</v>
      </c>
      <c r="Q93" s="1">
        <f t="shared" si="3"/>
        <v>63</v>
      </c>
      <c r="R93" s="1">
        <f t="shared" si="2"/>
        <v>76</v>
      </c>
    </row>
    <row r="94" spans="1:18" ht="15">
      <c r="A94" s="457">
        <v>81</v>
      </c>
      <c r="B94" s="272">
        <v>1911081</v>
      </c>
      <c r="C94" s="273" t="s">
        <v>70</v>
      </c>
      <c r="D94" s="269">
        <v>63</v>
      </c>
      <c r="E94" s="269">
        <v>61</v>
      </c>
      <c r="F94" s="269">
        <v>59</v>
      </c>
      <c r="G94" s="269">
        <v>55</v>
      </c>
      <c r="H94" s="269">
        <v>56</v>
      </c>
      <c r="I94" s="269">
        <v>63</v>
      </c>
      <c r="J94" s="269">
        <v>61</v>
      </c>
      <c r="K94" s="269">
        <v>59</v>
      </c>
      <c r="L94" s="269">
        <v>55</v>
      </c>
      <c r="M94" s="269">
        <v>56</v>
      </c>
      <c r="N94" s="1">
        <f t="shared" si="3"/>
        <v>63</v>
      </c>
      <c r="O94" s="1">
        <f t="shared" si="3"/>
        <v>61</v>
      </c>
      <c r="P94" s="1">
        <f t="shared" si="3"/>
        <v>59</v>
      </c>
      <c r="Q94" s="1">
        <f t="shared" si="3"/>
        <v>55</v>
      </c>
      <c r="R94" s="1">
        <f t="shared" si="2"/>
        <v>56</v>
      </c>
    </row>
    <row r="95" spans="1:18" ht="15">
      <c r="A95" s="457">
        <v>82</v>
      </c>
      <c r="B95" s="272">
        <v>1911082</v>
      </c>
      <c r="C95" s="273" t="s">
        <v>71</v>
      </c>
      <c r="D95" s="269">
        <v>91</v>
      </c>
      <c r="E95" s="269">
        <v>88</v>
      </c>
      <c r="F95" s="269">
        <v>94</v>
      </c>
      <c r="G95" s="269">
        <v>94</v>
      </c>
      <c r="H95" s="269">
        <v>94</v>
      </c>
      <c r="I95" s="269">
        <v>91</v>
      </c>
      <c r="J95" s="269">
        <v>88</v>
      </c>
      <c r="K95" s="269">
        <v>94</v>
      </c>
      <c r="L95" s="269">
        <v>94</v>
      </c>
      <c r="M95" s="269">
        <v>94</v>
      </c>
      <c r="N95" s="1">
        <f t="shared" si="3"/>
        <v>91</v>
      </c>
      <c r="O95" s="1">
        <f t="shared" si="3"/>
        <v>88</v>
      </c>
      <c r="P95" s="1">
        <f t="shared" si="3"/>
        <v>94</v>
      </c>
      <c r="Q95" s="1">
        <f t="shared" si="3"/>
        <v>94</v>
      </c>
      <c r="R95" s="1">
        <f t="shared" si="2"/>
        <v>94</v>
      </c>
    </row>
    <row r="96" spans="1:18" ht="15">
      <c r="A96" s="457">
        <v>83</v>
      </c>
      <c r="B96" s="272">
        <v>1911083</v>
      </c>
      <c r="C96" s="273" t="s">
        <v>132</v>
      </c>
      <c r="D96" s="269">
        <v>77</v>
      </c>
      <c r="E96" s="269">
        <v>90</v>
      </c>
      <c r="F96" s="269">
        <v>90</v>
      </c>
      <c r="G96" s="269">
        <v>95</v>
      </c>
      <c r="H96" s="269">
        <v>83</v>
      </c>
      <c r="I96" s="269">
        <v>77</v>
      </c>
      <c r="J96" s="269">
        <v>90</v>
      </c>
      <c r="K96" s="269">
        <v>90</v>
      </c>
      <c r="L96" s="269">
        <v>95</v>
      </c>
      <c r="M96" s="269">
        <v>83</v>
      </c>
      <c r="N96" s="1">
        <f t="shared" si="3"/>
        <v>77</v>
      </c>
      <c r="O96" s="1">
        <f t="shared" si="3"/>
        <v>90</v>
      </c>
      <c r="P96" s="1">
        <f t="shared" si="3"/>
        <v>90</v>
      </c>
      <c r="Q96" s="1">
        <f t="shared" si="3"/>
        <v>95</v>
      </c>
      <c r="R96" s="1">
        <f t="shared" si="2"/>
        <v>83</v>
      </c>
    </row>
    <row r="97" spans="1:18" ht="15">
      <c r="A97" s="457">
        <v>84</v>
      </c>
      <c r="B97" s="270">
        <v>1911084</v>
      </c>
      <c r="C97" s="271" t="s">
        <v>343</v>
      </c>
      <c r="D97" s="269">
        <v>82</v>
      </c>
      <c r="E97" s="269">
        <v>61</v>
      </c>
      <c r="F97" s="269">
        <v>75</v>
      </c>
      <c r="G97" s="269">
        <v>70</v>
      </c>
      <c r="H97" s="269">
        <v>70</v>
      </c>
      <c r="I97" s="269">
        <v>82</v>
      </c>
      <c r="J97" s="269">
        <v>61</v>
      </c>
      <c r="K97" s="269">
        <v>75</v>
      </c>
      <c r="L97" s="269">
        <v>70</v>
      </c>
      <c r="M97" s="269">
        <v>70</v>
      </c>
      <c r="N97" s="1">
        <f t="shared" si="3"/>
        <v>82</v>
      </c>
      <c r="O97" s="1">
        <f t="shared" si="3"/>
        <v>61</v>
      </c>
      <c r="P97" s="1">
        <f t="shared" si="3"/>
        <v>75</v>
      </c>
      <c r="Q97" s="1">
        <f t="shared" si="3"/>
        <v>70</v>
      </c>
      <c r="R97" s="1">
        <f t="shared" si="2"/>
        <v>70</v>
      </c>
    </row>
    <row r="98" spans="1:18" ht="15">
      <c r="A98" s="457">
        <v>85</v>
      </c>
      <c r="B98" s="267">
        <v>1911085</v>
      </c>
      <c r="C98" s="268" t="s">
        <v>344</v>
      </c>
      <c r="D98" s="269">
        <v>64</v>
      </c>
      <c r="E98" s="269">
        <v>72</v>
      </c>
      <c r="F98" s="269">
        <v>61</v>
      </c>
      <c r="G98" s="269">
        <v>61</v>
      </c>
      <c r="H98" s="269">
        <v>64</v>
      </c>
      <c r="I98" s="269">
        <v>64</v>
      </c>
      <c r="J98" s="269">
        <v>72</v>
      </c>
      <c r="K98" s="269">
        <v>61</v>
      </c>
      <c r="L98" s="269">
        <v>61</v>
      </c>
      <c r="M98" s="269">
        <v>64</v>
      </c>
      <c r="N98" s="1">
        <f t="shared" si="3"/>
        <v>64</v>
      </c>
      <c r="O98" s="1">
        <f t="shared" si="3"/>
        <v>72</v>
      </c>
      <c r="P98" s="1">
        <f t="shared" si="3"/>
        <v>61</v>
      </c>
      <c r="Q98" s="1">
        <f t="shared" si="3"/>
        <v>61</v>
      </c>
      <c r="R98" s="1">
        <f t="shared" si="2"/>
        <v>64</v>
      </c>
    </row>
    <row r="99" spans="1:18" ht="15">
      <c r="A99" s="457">
        <v>86</v>
      </c>
      <c r="B99" s="270">
        <v>1911086</v>
      </c>
      <c r="C99" s="31" t="s">
        <v>345</v>
      </c>
      <c r="D99" s="269">
        <v>91</v>
      </c>
      <c r="E99" s="269">
        <v>54</v>
      </c>
      <c r="F99" s="269">
        <v>63</v>
      </c>
      <c r="G99" s="269">
        <v>77</v>
      </c>
      <c r="H99" s="269">
        <v>80</v>
      </c>
      <c r="I99" s="269">
        <v>91</v>
      </c>
      <c r="J99" s="269">
        <v>54</v>
      </c>
      <c r="K99" s="269">
        <v>63</v>
      </c>
      <c r="L99" s="269">
        <v>77</v>
      </c>
      <c r="M99" s="269">
        <v>80</v>
      </c>
      <c r="N99" s="1">
        <f t="shared" si="3"/>
        <v>91</v>
      </c>
      <c r="O99" s="1">
        <f t="shared" si="3"/>
        <v>54</v>
      </c>
      <c r="P99" s="1">
        <f t="shared" si="3"/>
        <v>63</v>
      </c>
      <c r="Q99" s="1">
        <f t="shared" si="3"/>
        <v>77</v>
      </c>
      <c r="R99" s="1">
        <f t="shared" si="2"/>
        <v>80</v>
      </c>
    </row>
    <row r="100" spans="1:18" ht="15">
      <c r="A100" s="457">
        <v>87</v>
      </c>
      <c r="B100" s="270">
        <v>1911087</v>
      </c>
      <c r="C100" s="271" t="s">
        <v>136</v>
      </c>
      <c r="D100" s="269">
        <v>92</v>
      </c>
      <c r="E100" s="269">
        <v>92</v>
      </c>
      <c r="F100" s="269">
        <v>96</v>
      </c>
      <c r="G100" s="269">
        <v>97</v>
      </c>
      <c r="H100" s="269">
        <v>92</v>
      </c>
      <c r="I100" s="269">
        <v>92</v>
      </c>
      <c r="J100" s="269">
        <v>92</v>
      </c>
      <c r="K100" s="269">
        <v>96</v>
      </c>
      <c r="L100" s="269">
        <v>97</v>
      </c>
      <c r="M100" s="269">
        <v>92</v>
      </c>
      <c r="N100" s="1">
        <f t="shared" si="3"/>
        <v>92</v>
      </c>
      <c r="O100" s="1">
        <f t="shared" si="3"/>
        <v>92</v>
      </c>
      <c r="P100" s="1">
        <f t="shared" si="3"/>
        <v>96</v>
      </c>
      <c r="Q100" s="1">
        <f t="shared" si="3"/>
        <v>97</v>
      </c>
      <c r="R100" s="1">
        <f t="shared" si="2"/>
        <v>92</v>
      </c>
    </row>
    <row r="101" spans="1:18" ht="15">
      <c r="A101" s="457">
        <v>88</v>
      </c>
      <c r="B101" s="76">
        <v>1911088</v>
      </c>
      <c r="C101" s="271" t="s">
        <v>346</v>
      </c>
      <c r="D101" s="269">
        <v>95</v>
      </c>
      <c r="E101" s="269">
        <v>91</v>
      </c>
      <c r="F101" s="269">
        <v>77</v>
      </c>
      <c r="G101" s="269">
        <v>75</v>
      </c>
      <c r="H101" s="269">
        <v>85</v>
      </c>
      <c r="I101" s="269">
        <v>95</v>
      </c>
      <c r="J101" s="269">
        <v>91</v>
      </c>
      <c r="K101" s="269">
        <v>77</v>
      </c>
      <c r="L101" s="269">
        <v>75</v>
      </c>
      <c r="M101" s="269">
        <v>85</v>
      </c>
      <c r="N101" s="1">
        <f t="shared" si="3"/>
        <v>95</v>
      </c>
      <c r="O101" s="1">
        <f t="shared" si="3"/>
        <v>91</v>
      </c>
      <c r="P101" s="1">
        <f t="shared" si="3"/>
        <v>77</v>
      </c>
      <c r="Q101" s="1">
        <f t="shared" si="3"/>
        <v>75</v>
      </c>
      <c r="R101" s="1">
        <f t="shared" si="2"/>
        <v>85</v>
      </c>
    </row>
    <row r="102" spans="1:18" ht="15">
      <c r="A102" s="457">
        <v>89</v>
      </c>
      <c r="B102" s="272">
        <v>1911089</v>
      </c>
      <c r="C102" s="273" t="s">
        <v>137</v>
      </c>
      <c r="D102" s="269">
        <v>100</v>
      </c>
      <c r="E102" s="269">
        <v>85</v>
      </c>
      <c r="F102" s="269">
        <v>87</v>
      </c>
      <c r="G102" s="269">
        <v>100</v>
      </c>
      <c r="H102" s="269">
        <v>86</v>
      </c>
      <c r="I102" s="269">
        <v>100</v>
      </c>
      <c r="J102" s="269">
        <v>85</v>
      </c>
      <c r="K102" s="269">
        <v>87</v>
      </c>
      <c r="L102" s="269">
        <v>100</v>
      </c>
      <c r="M102" s="269">
        <v>86</v>
      </c>
      <c r="N102" s="1">
        <f t="shared" si="3"/>
        <v>100</v>
      </c>
      <c r="O102" s="1">
        <f t="shared" si="3"/>
        <v>85</v>
      </c>
      <c r="P102" s="1">
        <f t="shared" si="3"/>
        <v>87</v>
      </c>
      <c r="Q102" s="1">
        <f t="shared" si="3"/>
        <v>100</v>
      </c>
      <c r="R102" s="1">
        <f t="shared" si="2"/>
        <v>86</v>
      </c>
    </row>
    <row r="103" spans="1:18" ht="15">
      <c r="A103" s="457">
        <v>90</v>
      </c>
      <c r="B103" s="76">
        <v>1911090</v>
      </c>
      <c r="C103" s="271" t="s">
        <v>138</v>
      </c>
      <c r="D103" s="269">
        <v>99</v>
      </c>
      <c r="E103" s="269">
        <v>88</v>
      </c>
      <c r="F103" s="269">
        <v>94</v>
      </c>
      <c r="G103" s="269">
        <v>93</v>
      </c>
      <c r="H103" s="269">
        <v>95</v>
      </c>
      <c r="I103" s="269">
        <v>99</v>
      </c>
      <c r="J103" s="269">
        <v>88</v>
      </c>
      <c r="K103" s="269">
        <v>94</v>
      </c>
      <c r="L103" s="269">
        <v>93</v>
      </c>
      <c r="M103" s="269">
        <v>95</v>
      </c>
      <c r="N103" s="1">
        <f t="shared" si="3"/>
        <v>99</v>
      </c>
      <c r="O103" s="1">
        <f t="shared" si="3"/>
        <v>88</v>
      </c>
      <c r="P103" s="1">
        <f t="shared" si="3"/>
        <v>94</v>
      </c>
      <c r="Q103" s="1">
        <f t="shared" si="3"/>
        <v>93</v>
      </c>
      <c r="R103" s="1">
        <f t="shared" si="2"/>
        <v>95</v>
      </c>
    </row>
    <row r="104" spans="1:18" ht="15">
      <c r="A104" s="457">
        <v>91</v>
      </c>
      <c r="B104" s="272">
        <v>1911091</v>
      </c>
      <c r="C104" s="273" t="s">
        <v>139</v>
      </c>
      <c r="D104" s="269">
        <v>90</v>
      </c>
      <c r="E104" s="269">
        <v>80</v>
      </c>
      <c r="F104" s="269">
        <v>78</v>
      </c>
      <c r="G104" s="269">
        <v>80</v>
      </c>
      <c r="H104" s="269">
        <v>86</v>
      </c>
      <c r="I104" s="269">
        <v>90</v>
      </c>
      <c r="J104" s="269">
        <v>80</v>
      </c>
      <c r="K104" s="269">
        <v>78</v>
      </c>
      <c r="L104" s="269">
        <v>80</v>
      </c>
      <c r="M104" s="269">
        <v>86</v>
      </c>
      <c r="N104" s="1">
        <f t="shared" si="3"/>
        <v>90</v>
      </c>
      <c r="O104" s="1">
        <f t="shared" si="3"/>
        <v>80</v>
      </c>
      <c r="P104" s="1">
        <f t="shared" si="3"/>
        <v>78</v>
      </c>
      <c r="Q104" s="1">
        <f t="shared" si="3"/>
        <v>80</v>
      </c>
      <c r="R104" s="1">
        <f t="shared" si="2"/>
        <v>86</v>
      </c>
    </row>
    <row r="105" spans="1:18" ht="15">
      <c r="A105" s="457">
        <v>92</v>
      </c>
      <c r="B105" s="272">
        <v>1911092</v>
      </c>
      <c r="C105" s="273" t="s">
        <v>140</v>
      </c>
      <c r="D105" s="269">
        <v>86</v>
      </c>
      <c r="E105" s="269">
        <v>80</v>
      </c>
      <c r="F105" s="269">
        <v>88</v>
      </c>
      <c r="G105" s="269">
        <v>88</v>
      </c>
      <c r="H105" s="269">
        <v>95</v>
      </c>
      <c r="I105" s="269">
        <v>86</v>
      </c>
      <c r="J105" s="269">
        <v>80</v>
      </c>
      <c r="K105" s="269">
        <v>88</v>
      </c>
      <c r="L105" s="269">
        <v>88</v>
      </c>
      <c r="M105" s="269">
        <v>95</v>
      </c>
      <c r="N105" s="1">
        <f t="shared" si="3"/>
        <v>86</v>
      </c>
      <c r="O105" s="1">
        <f t="shared" si="3"/>
        <v>80</v>
      </c>
      <c r="P105" s="1">
        <f t="shared" si="3"/>
        <v>88</v>
      </c>
      <c r="Q105" s="1">
        <f t="shared" si="3"/>
        <v>88</v>
      </c>
      <c r="R105" s="1">
        <f t="shared" si="2"/>
        <v>95</v>
      </c>
    </row>
    <row r="106" spans="1:18" ht="15">
      <c r="A106" s="457">
        <v>93</v>
      </c>
      <c r="B106" s="272">
        <v>1911093</v>
      </c>
      <c r="C106" s="273" t="s">
        <v>141</v>
      </c>
      <c r="D106" s="269">
        <v>88</v>
      </c>
      <c r="E106" s="269">
        <v>81</v>
      </c>
      <c r="F106" s="269">
        <v>85</v>
      </c>
      <c r="G106" s="269">
        <v>85</v>
      </c>
      <c r="H106" s="269">
        <v>88</v>
      </c>
      <c r="I106" s="269">
        <v>88</v>
      </c>
      <c r="J106" s="269">
        <v>81</v>
      </c>
      <c r="K106" s="269">
        <v>85</v>
      </c>
      <c r="L106" s="269">
        <v>85</v>
      </c>
      <c r="M106" s="269">
        <v>88</v>
      </c>
      <c r="N106" s="1">
        <f t="shared" si="3"/>
        <v>88</v>
      </c>
      <c r="O106" s="1">
        <f t="shared" si="3"/>
        <v>81</v>
      </c>
      <c r="P106" s="1">
        <f t="shared" si="3"/>
        <v>85</v>
      </c>
      <c r="Q106" s="1">
        <f t="shared" si="3"/>
        <v>85</v>
      </c>
      <c r="R106" s="1">
        <f t="shared" si="2"/>
        <v>88</v>
      </c>
    </row>
    <row r="107" spans="1:18" ht="15">
      <c r="A107" s="457">
        <v>94</v>
      </c>
      <c r="B107" s="267">
        <v>1911094</v>
      </c>
      <c r="C107" s="268" t="s">
        <v>58</v>
      </c>
      <c r="D107" s="269">
        <v>96</v>
      </c>
      <c r="E107" s="269">
        <v>76</v>
      </c>
      <c r="F107" s="269">
        <v>84</v>
      </c>
      <c r="G107" s="269">
        <v>72</v>
      </c>
      <c r="H107" s="269">
        <v>84</v>
      </c>
      <c r="I107" s="269">
        <v>96</v>
      </c>
      <c r="J107" s="269">
        <v>76</v>
      </c>
      <c r="K107" s="269">
        <v>84</v>
      </c>
      <c r="L107" s="269">
        <v>72</v>
      </c>
      <c r="M107" s="269">
        <v>84</v>
      </c>
      <c r="N107" s="1">
        <f t="shared" si="3"/>
        <v>96</v>
      </c>
      <c r="O107" s="1">
        <f t="shared" si="3"/>
        <v>76</v>
      </c>
      <c r="P107" s="1">
        <f t="shared" si="3"/>
        <v>84</v>
      </c>
      <c r="Q107" s="1">
        <f t="shared" si="3"/>
        <v>72</v>
      </c>
      <c r="R107" s="1">
        <f t="shared" si="2"/>
        <v>84</v>
      </c>
    </row>
    <row r="108" spans="1:18" ht="15">
      <c r="A108" s="457">
        <v>95</v>
      </c>
      <c r="B108" s="76">
        <v>1911095</v>
      </c>
      <c r="C108" s="271" t="s">
        <v>142</v>
      </c>
      <c r="D108" s="269">
        <v>50</v>
      </c>
      <c r="E108" s="269">
        <v>59</v>
      </c>
      <c r="F108" s="269">
        <v>56</v>
      </c>
      <c r="G108" s="269">
        <v>51</v>
      </c>
      <c r="H108" s="269">
        <v>59</v>
      </c>
      <c r="I108" s="269">
        <v>50</v>
      </c>
      <c r="J108" s="269">
        <v>59</v>
      </c>
      <c r="K108" s="269">
        <v>56</v>
      </c>
      <c r="L108" s="269">
        <v>51</v>
      </c>
      <c r="M108" s="269">
        <v>59</v>
      </c>
      <c r="N108" s="1">
        <f t="shared" si="3"/>
        <v>50</v>
      </c>
      <c r="O108" s="1">
        <f t="shared" si="3"/>
        <v>59</v>
      </c>
      <c r="P108" s="1">
        <f t="shared" si="3"/>
        <v>56</v>
      </c>
      <c r="Q108" s="1">
        <f t="shared" si="3"/>
        <v>51</v>
      </c>
      <c r="R108" s="1">
        <f t="shared" si="2"/>
        <v>59</v>
      </c>
    </row>
    <row r="109" spans="1:18" ht="15">
      <c r="A109" s="457">
        <v>96</v>
      </c>
      <c r="B109" s="272">
        <v>1911096</v>
      </c>
      <c r="C109" s="273" t="s">
        <v>143</v>
      </c>
      <c r="D109" s="269">
        <v>94</v>
      </c>
      <c r="E109" s="269">
        <v>95</v>
      </c>
      <c r="F109" s="269">
        <v>82</v>
      </c>
      <c r="G109" s="269">
        <v>93</v>
      </c>
      <c r="H109" s="269">
        <v>91</v>
      </c>
      <c r="I109" s="269">
        <v>94</v>
      </c>
      <c r="J109" s="269">
        <v>95</v>
      </c>
      <c r="K109" s="269">
        <v>82</v>
      </c>
      <c r="L109" s="269">
        <v>93</v>
      </c>
      <c r="M109" s="269">
        <v>91</v>
      </c>
      <c r="N109" s="1">
        <f t="shared" si="3"/>
        <v>94</v>
      </c>
      <c r="O109" s="1">
        <f t="shared" si="3"/>
        <v>95</v>
      </c>
      <c r="P109" s="1">
        <f t="shared" si="3"/>
        <v>82</v>
      </c>
      <c r="Q109" s="1">
        <f t="shared" si="3"/>
        <v>93</v>
      </c>
      <c r="R109" s="1">
        <f t="shared" si="2"/>
        <v>91</v>
      </c>
    </row>
    <row r="110" spans="1:18" ht="15">
      <c r="A110" s="457">
        <v>97</v>
      </c>
      <c r="B110" s="272">
        <v>1911097</v>
      </c>
      <c r="C110" s="273" t="s">
        <v>347</v>
      </c>
      <c r="D110" s="269">
        <v>88</v>
      </c>
      <c r="E110" s="269">
        <v>53</v>
      </c>
      <c r="F110" s="269">
        <v>67</v>
      </c>
      <c r="G110" s="269">
        <v>63</v>
      </c>
      <c r="H110" s="269">
        <v>77</v>
      </c>
      <c r="I110" s="269">
        <v>88</v>
      </c>
      <c r="J110" s="269">
        <v>53</v>
      </c>
      <c r="K110" s="269">
        <v>67</v>
      </c>
      <c r="L110" s="269">
        <v>63</v>
      </c>
      <c r="M110" s="269">
        <v>77</v>
      </c>
      <c r="N110" s="1">
        <f t="shared" si="3"/>
        <v>88</v>
      </c>
      <c r="O110" s="1">
        <f t="shared" si="3"/>
        <v>53</v>
      </c>
      <c r="P110" s="1">
        <f t="shared" si="3"/>
        <v>67</v>
      </c>
      <c r="Q110" s="1">
        <f t="shared" si="3"/>
        <v>63</v>
      </c>
      <c r="R110" s="1">
        <f t="shared" si="2"/>
        <v>77</v>
      </c>
    </row>
    <row r="111" spans="1:18" ht="15">
      <c r="A111" s="457">
        <v>98</v>
      </c>
      <c r="B111" s="272">
        <v>1911098</v>
      </c>
      <c r="C111" s="273" t="s">
        <v>145</v>
      </c>
      <c r="D111" s="269">
        <v>86</v>
      </c>
      <c r="E111" s="269">
        <v>69</v>
      </c>
      <c r="F111" s="269">
        <v>88</v>
      </c>
      <c r="G111" s="269">
        <v>87</v>
      </c>
      <c r="H111" s="269">
        <v>84</v>
      </c>
      <c r="I111" s="269">
        <v>86</v>
      </c>
      <c r="J111" s="269">
        <v>69</v>
      </c>
      <c r="K111" s="269">
        <v>88</v>
      </c>
      <c r="L111" s="269">
        <v>87</v>
      </c>
      <c r="M111" s="269">
        <v>84</v>
      </c>
      <c r="N111" s="1">
        <f t="shared" si="3"/>
        <v>86</v>
      </c>
      <c r="O111" s="1">
        <f t="shared" si="3"/>
        <v>69</v>
      </c>
      <c r="P111" s="1">
        <f t="shared" si="3"/>
        <v>88</v>
      </c>
      <c r="Q111" s="1">
        <f t="shared" si="3"/>
        <v>87</v>
      </c>
      <c r="R111" s="1">
        <f t="shared" si="2"/>
        <v>84</v>
      </c>
    </row>
    <row r="112" spans="1:18" ht="15">
      <c r="A112" s="457">
        <v>99</v>
      </c>
      <c r="B112" s="76">
        <v>1911099</v>
      </c>
      <c r="C112" s="271" t="s">
        <v>146</v>
      </c>
      <c r="D112" s="269">
        <v>83</v>
      </c>
      <c r="E112" s="269">
        <v>77</v>
      </c>
      <c r="F112" s="269">
        <v>78</v>
      </c>
      <c r="G112" s="269">
        <v>76</v>
      </c>
      <c r="H112" s="269">
        <v>77</v>
      </c>
      <c r="I112" s="269">
        <v>83</v>
      </c>
      <c r="J112" s="269">
        <v>77</v>
      </c>
      <c r="K112" s="269">
        <v>78</v>
      </c>
      <c r="L112" s="269">
        <v>76</v>
      </c>
      <c r="M112" s="269">
        <v>77</v>
      </c>
      <c r="N112" s="1">
        <f t="shared" si="3"/>
        <v>83</v>
      </c>
      <c r="O112" s="1">
        <f t="shared" si="3"/>
        <v>77</v>
      </c>
      <c r="P112" s="1">
        <f t="shared" si="3"/>
        <v>78</v>
      </c>
      <c r="Q112" s="1">
        <f t="shared" si="3"/>
        <v>76</v>
      </c>
      <c r="R112" s="1">
        <f t="shared" si="2"/>
        <v>77</v>
      </c>
    </row>
    <row r="113" spans="1:18" ht="15">
      <c r="A113" s="457">
        <v>100</v>
      </c>
      <c r="B113" s="272">
        <v>1911100</v>
      </c>
      <c r="C113" s="273" t="s">
        <v>147</v>
      </c>
      <c r="D113" s="269">
        <v>74</v>
      </c>
      <c r="E113" s="269">
        <v>66</v>
      </c>
      <c r="F113" s="269">
        <v>71</v>
      </c>
      <c r="G113" s="269">
        <v>63</v>
      </c>
      <c r="H113" s="269">
        <v>70</v>
      </c>
      <c r="I113" s="269">
        <v>74</v>
      </c>
      <c r="J113" s="269">
        <v>66</v>
      </c>
      <c r="K113" s="269">
        <v>71</v>
      </c>
      <c r="L113" s="269">
        <v>63</v>
      </c>
      <c r="M113" s="269">
        <v>70</v>
      </c>
      <c r="N113" s="1">
        <f t="shared" si="3"/>
        <v>74</v>
      </c>
      <c r="O113" s="1">
        <f t="shared" si="3"/>
        <v>66</v>
      </c>
      <c r="P113" s="1">
        <f t="shared" si="3"/>
        <v>71</v>
      </c>
      <c r="Q113" s="1">
        <f t="shared" si="3"/>
        <v>63</v>
      </c>
      <c r="R113" s="1">
        <f t="shared" si="2"/>
        <v>70</v>
      </c>
    </row>
    <row r="114" spans="1:18" ht="15">
      <c r="A114" s="457">
        <v>101</v>
      </c>
      <c r="B114" s="272">
        <v>1911101</v>
      </c>
      <c r="C114" s="273" t="s">
        <v>348</v>
      </c>
      <c r="D114" s="269">
        <v>84</v>
      </c>
      <c r="E114" s="269">
        <v>72</v>
      </c>
      <c r="F114" s="269">
        <v>79</v>
      </c>
      <c r="G114" s="269">
        <v>87</v>
      </c>
      <c r="H114" s="269">
        <v>82</v>
      </c>
      <c r="I114" s="269">
        <v>84</v>
      </c>
      <c r="J114" s="269">
        <v>72</v>
      </c>
      <c r="K114" s="269">
        <v>79</v>
      </c>
      <c r="L114" s="269">
        <v>87</v>
      </c>
      <c r="M114" s="269">
        <v>82</v>
      </c>
      <c r="N114" s="1">
        <f t="shared" si="3"/>
        <v>84</v>
      </c>
      <c r="O114" s="1">
        <f t="shared" si="3"/>
        <v>72</v>
      </c>
      <c r="P114" s="1">
        <f t="shared" si="3"/>
        <v>79</v>
      </c>
      <c r="Q114" s="1">
        <f t="shared" si="3"/>
        <v>87</v>
      </c>
      <c r="R114" s="1">
        <f t="shared" si="2"/>
        <v>82</v>
      </c>
    </row>
    <row r="115" spans="1:18" ht="15">
      <c r="A115" s="457">
        <v>102</v>
      </c>
      <c r="B115" s="272">
        <v>1911102</v>
      </c>
      <c r="C115" s="273" t="s">
        <v>349</v>
      </c>
      <c r="D115" s="269">
        <v>90</v>
      </c>
      <c r="E115" s="269">
        <v>88</v>
      </c>
      <c r="F115" s="269">
        <v>88</v>
      </c>
      <c r="G115" s="269">
        <v>91</v>
      </c>
      <c r="H115" s="269">
        <v>90</v>
      </c>
      <c r="I115" s="269">
        <v>90</v>
      </c>
      <c r="J115" s="269">
        <v>88</v>
      </c>
      <c r="K115" s="269">
        <v>88</v>
      </c>
      <c r="L115" s="269">
        <v>91</v>
      </c>
      <c r="M115" s="269">
        <v>90</v>
      </c>
      <c r="N115" s="1">
        <f t="shared" si="3"/>
        <v>90</v>
      </c>
      <c r="O115" s="1">
        <f t="shared" si="3"/>
        <v>88</v>
      </c>
      <c r="P115" s="1">
        <f t="shared" si="3"/>
        <v>88</v>
      </c>
      <c r="Q115" s="1">
        <f t="shared" si="3"/>
        <v>91</v>
      </c>
      <c r="R115" s="1">
        <f t="shared" si="2"/>
        <v>90</v>
      </c>
    </row>
    <row r="116" spans="1:18" ht="15">
      <c r="A116" s="457">
        <v>103</v>
      </c>
      <c r="B116" s="272">
        <v>1911103</v>
      </c>
      <c r="C116" s="273" t="s">
        <v>350</v>
      </c>
      <c r="D116" s="269">
        <v>88</v>
      </c>
      <c r="E116" s="269">
        <v>87</v>
      </c>
      <c r="F116" s="269">
        <v>82</v>
      </c>
      <c r="G116" s="269">
        <v>76</v>
      </c>
      <c r="H116" s="269">
        <v>86</v>
      </c>
      <c r="I116" s="269">
        <v>88</v>
      </c>
      <c r="J116" s="269">
        <v>87</v>
      </c>
      <c r="K116" s="269">
        <v>82</v>
      </c>
      <c r="L116" s="269">
        <v>76</v>
      </c>
      <c r="M116" s="269">
        <v>86</v>
      </c>
      <c r="N116" s="1">
        <f t="shared" si="3"/>
        <v>88</v>
      </c>
      <c r="O116" s="1">
        <f t="shared" si="3"/>
        <v>87</v>
      </c>
      <c r="P116" s="1">
        <f t="shared" si="3"/>
        <v>82</v>
      </c>
      <c r="Q116" s="1">
        <f t="shared" si="3"/>
        <v>76</v>
      </c>
      <c r="R116" s="1">
        <f t="shared" si="2"/>
        <v>86</v>
      </c>
    </row>
    <row r="117" spans="1:18" ht="15">
      <c r="A117" s="457">
        <v>104</v>
      </c>
      <c r="B117" s="267">
        <v>1911104</v>
      </c>
      <c r="C117" s="268" t="s">
        <v>351</v>
      </c>
      <c r="D117" s="269">
        <v>87</v>
      </c>
      <c r="E117" s="269">
        <v>78</v>
      </c>
      <c r="F117" s="269">
        <v>80</v>
      </c>
      <c r="G117" s="269">
        <v>78</v>
      </c>
      <c r="H117" s="269">
        <v>84</v>
      </c>
      <c r="I117" s="269">
        <v>87</v>
      </c>
      <c r="J117" s="269">
        <v>78</v>
      </c>
      <c r="K117" s="269">
        <v>80</v>
      </c>
      <c r="L117" s="269">
        <v>78</v>
      </c>
      <c r="M117" s="269">
        <v>84</v>
      </c>
      <c r="N117" s="1">
        <f t="shared" si="3"/>
        <v>87</v>
      </c>
      <c r="O117" s="1">
        <f t="shared" si="3"/>
        <v>78</v>
      </c>
      <c r="P117" s="1">
        <f t="shared" si="3"/>
        <v>80</v>
      </c>
      <c r="Q117" s="1">
        <f t="shared" si="3"/>
        <v>78</v>
      </c>
      <c r="R117" s="1">
        <f t="shared" si="2"/>
        <v>84</v>
      </c>
    </row>
    <row r="118" spans="1:18" ht="15">
      <c r="A118" s="457">
        <v>105</v>
      </c>
      <c r="B118" s="267">
        <v>1911105</v>
      </c>
      <c r="C118" s="268" t="s">
        <v>60</v>
      </c>
      <c r="D118" s="269">
        <v>77</v>
      </c>
      <c r="E118" s="269">
        <v>85</v>
      </c>
      <c r="F118" s="269">
        <v>78</v>
      </c>
      <c r="G118" s="269">
        <v>71</v>
      </c>
      <c r="H118" s="269">
        <v>78</v>
      </c>
      <c r="I118" s="269">
        <v>77</v>
      </c>
      <c r="J118" s="269">
        <v>85</v>
      </c>
      <c r="K118" s="269">
        <v>78</v>
      </c>
      <c r="L118" s="269">
        <v>71</v>
      </c>
      <c r="M118" s="269">
        <v>78</v>
      </c>
      <c r="N118" s="1">
        <f t="shared" si="3"/>
        <v>77</v>
      </c>
      <c r="O118" s="1">
        <f t="shared" si="3"/>
        <v>85</v>
      </c>
      <c r="P118" s="1">
        <f t="shared" si="3"/>
        <v>78</v>
      </c>
      <c r="Q118" s="1">
        <f t="shared" si="3"/>
        <v>71</v>
      </c>
      <c r="R118" s="1">
        <f t="shared" si="2"/>
        <v>78</v>
      </c>
    </row>
    <row r="119" spans="1:18" ht="15">
      <c r="A119" s="457">
        <v>106</v>
      </c>
      <c r="B119" s="76">
        <v>1911106</v>
      </c>
      <c r="C119" s="271" t="s">
        <v>352</v>
      </c>
      <c r="D119" s="269">
        <v>92</v>
      </c>
      <c r="E119" s="269">
        <v>73</v>
      </c>
      <c r="F119" s="269">
        <v>96</v>
      </c>
      <c r="G119" s="269">
        <v>87</v>
      </c>
      <c r="H119" s="269">
        <v>90</v>
      </c>
      <c r="I119" s="269">
        <v>92</v>
      </c>
      <c r="J119" s="269">
        <v>73</v>
      </c>
      <c r="K119" s="269">
        <v>96</v>
      </c>
      <c r="L119" s="269">
        <v>87</v>
      </c>
      <c r="M119" s="269">
        <v>90</v>
      </c>
      <c r="N119" s="1">
        <f t="shared" si="3"/>
        <v>92</v>
      </c>
      <c r="O119" s="1">
        <f t="shared" si="3"/>
        <v>73</v>
      </c>
      <c r="P119" s="1">
        <f t="shared" si="3"/>
        <v>96</v>
      </c>
      <c r="Q119" s="1">
        <f t="shared" si="3"/>
        <v>87</v>
      </c>
      <c r="R119" s="1">
        <f t="shared" si="2"/>
        <v>90</v>
      </c>
    </row>
    <row r="120" spans="1:18" ht="15">
      <c r="A120" s="457">
        <v>107</v>
      </c>
      <c r="B120" s="272">
        <v>1911107</v>
      </c>
      <c r="C120" s="273" t="s">
        <v>353</v>
      </c>
      <c r="D120" s="269">
        <v>77</v>
      </c>
      <c r="E120" s="269">
        <v>83</v>
      </c>
      <c r="F120" s="269">
        <v>74</v>
      </c>
      <c r="G120" s="269">
        <v>82</v>
      </c>
      <c r="H120" s="269">
        <v>82</v>
      </c>
      <c r="I120" s="269">
        <v>77</v>
      </c>
      <c r="J120" s="269">
        <v>83</v>
      </c>
      <c r="K120" s="269">
        <v>74</v>
      </c>
      <c r="L120" s="269">
        <v>82</v>
      </c>
      <c r="M120" s="269">
        <v>82</v>
      </c>
      <c r="N120" s="1">
        <f t="shared" si="3"/>
        <v>77</v>
      </c>
      <c r="O120" s="1">
        <f t="shared" si="3"/>
        <v>83</v>
      </c>
      <c r="P120" s="1">
        <f t="shared" si="3"/>
        <v>74</v>
      </c>
      <c r="Q120" s="1">
        <f t="shared" si="3"/>
        <v>82</v>
      </c>
      <c r="R120" s="1">
        <f t="shared" si="2"/>
        <v>82</v>
      </c>
    </row>
    <row r="121" spans="1:18" ht="15">
      <c r="A121" s="457">
        <v>108</v>
      </c>
      <c r="B121" s="272">
        <v>1911108</v>
      </c>
      <c r="C121" s="273" t="s">
        <v>152</v>
      </c>
      <c r="D121" s="269">
        <v>67</v>
      </c>
      <c r="E121" s="269">
        <v>62</v>
      </c>
      <c r="F121" s="269">
        <v>53</v>
      </c>
      <c r="G121" s="269">
        <v>70</v>
      </c>
      <c r="H121" s="269">
        <v>62</v>
      </c>
      <c r="I121" s="269">
        <v>67</v>
      </c>
      <c r="J121" s="269">
        <v>62</v>
      </c>
      <c r="K121" s="269">
        <v>53</v>
      </c>
      <c r="L121" s="269">
        <v>70</v>
      </c>
      <c r="M121" s="269">
        <v>62</v>
      </c>
      <c r="N121" s="1">
        <f t="shared" si="3"/>
        <v>67</v>
      </c>
      <c r="O121" s="1">
        <f t="shared" si="3"/>
        <v>62</v>
      </c>
      <c r="P121" s="1">
        <f t="shared" si="3"/>
        <v>53</v>
      </c>
      <c r="Q121" s="1">
        <f t="shared" si="3"/>
        <v>70</v>
      </c>
      <c r="R121" s="1">
        <f t="shared" si="2"/>
        <v>62</v>
      </c>
    </row>
    <row r="122" spans="1:18" ht="15">
      <c r="A122" s="457">
        <v>109</v>
      </c>
      <c r="B122" s="267">
        <v>1911109</v>
      </c>
      <c r="C122" s="268" t="s">
        <v>153</v>
      </c>
      <c r="D122" s="269">
        <v>80</v>
      </c>
      <c r="E122" s="269">
        <v>76</v>
      </c>
      <c r="F122" s="269">
        <v>84</v>
      </c>
      <c r="G122" s="269">
        <v>81</v>
      </c>
      <c r="H122" s="269">
        <v>75</v>
      </c>
      <c r="I122" s="269">
        <v>80</v>
      </c>
      <c r="J122" s="269">
        <v>76</v>
      </c>
      <c r="K122" s="269">
        <v>84</v>
      </c>
      <c r="L122" s="269">
        <v>81</v>
      </c>
      <c r="M122" s="269">
        <v>75</v>
      </c>
      <c r="N122" s="1">
        <f t="shared" si="3"/>
        <v>80</v>
      </c>
      <c r="O122" s="1">
        <f t="shared" si="3"/>
        <v>76</v>
      </c>
      <c r="P122" s="1">
        <f t="shared" si="3"/>
        <v>84</v>
      </c>
      <c r="Q122" s="1">
        <f t="shared" si="3"/>
        <v>81</v>
      </c>
      <c r="R122" s="1">
        <f t="shared" si="2"/>
        <v>75</v>
      </c>
    </row>
    <row r="123" spans="1:18" ht="15">
      <c r="A123" s="457">
        <v>110</v>
      </c>
      <c r="B123" s="272">
        <v>1911110</v>
      </c>
      <c r="C123" s="273" t="s">
        <v>154</v>
      </c>
      <c r="D123" s="269">
        <v>94</v>
      </c>
      <c r="E123" s="269">
        <v>90</v>
      </c>
      <c r="F123" s="269">
        <v>76</v>
      </c>
      <c r="G123" s="269">
        <v>76</v>
      </c>
      <c r="H123" s="269">
        <v>87</v>
      </c>
      <c r="I123" s="269">
        <v>94</v>
      </c>
      <c r="J123" s="269">
        <v>90</v>
      </c>
      <c r="K123" s="269">
        <v>76</v>
      </c>
      <c r="L123" s="269">
        <v>76</v>
      </c>
      <c r="M123" s="269">
        <v>87</v>
      </c>
      <c r="N123" s="1">
        <f t="shared" ref="N123:Q138" si="4">ROUND(D123*$H$12+I123*$M$12,0)</f>
        <v>94</v>
      </c>
      <c r="O123" s="1">
        <f t="shared" si="4"/>
        <v>90</v>
      </c>
      <c r="P123" s="1">
        <f t="shared" si="4"/>
        <v>76</v>
      </c>
      <c r="Q123" s="1">
        <f t="shared" si="4"/>
        <v>76</v>
      </c>
      <c r="R123" s="1">
        <f t="shared" si="2"/>
        <v>87</v>
      </c>
    </row>
    <row r="124" spans="1:18" ht="15">
      <c r="A124" s="457">
        <v>111</v>
      </c>
      <c r="B124" s="272">
        <v>1911111</v>
      </c>
      <c r="C124" s="273" t="s">
        <v>354</v>
      </c>
      <c r="D124" s="269">
        <v>95</v>
      </c>
      <c r="E124" s="269">
        <v>84</v>
      </c>
      <c r="F124" s="269">
        <v>94</v>
      </c>
      <c r="G124" s="269">
        <v>95</v>
      </c>
      <c r="H124" s="269">
        <v>100</v>
      </c>
      <c r="I124" s="269">
        <v>95</v>
      </c>
      <c r="J124" s="269">
        <v>84</v>
      </c>
      <c r="K124" s="269">
        <v>94</v>
      </c>
      <c r="L124" s="269">
        <v>95</v>
      </c>
      <c r="M124" s="269">
        <v>100</v>
      </c>
      <c r="N124" s="1">
        <f t="shared" si="4"/>
        <v>95</v>
      </c>
      <c r="O124" s="1">
        <f t="shared" si="4"/>
        <v>84</v>
      </c>
      <c r="P124" s="1">
        <f t="shared" si="4"/>
        <v>94</v>
      </c>
      <c r="Q124" s="1">
        <f t="shared" si="4"/>
        <v>95</v>
      </c>
      <c r="R124" s="1">
        <f t="shared" si="2"/>
        <v>100</v>
      </c>
    </row>
    <row r="125" spans="1:18" ht="15">
      <c r="A125" s="457">
        <v>112</v>
      </c>
      <c r="B125" s="272">
        <v>1911112</v>
      </c>
      <c r="C125" s="273" t="s">
        <v>155</v>
      </c>
      <c r="D125" s="269">
        <v>87</v>
      </c>
      <c r="E125" s="269">
        <v>86</v>
      </c>
      <c r="F125" s="269">
        <v>90</v>
      </c>
      <c r="G125" s="269">
        <v>95</v>
      </c>
      <c r="H125" s="269">
        <v>98</v>
      </c>
      <c r="I125" s="269">
        <v>87</v>
      </c>
      <c r="J125" s="269">
        <v>86</v>
      </c>
      <c r="K125" s="269">
        <v>90</v>
      </c>
      <c r="L125" s="269">
        <v>95</v>
      </c>
      <c r="M125" s="269">
        <v>98</v>
      </c>
      <c r="N125" s="1">
        <f t="shared" si="4"/>
        <v>87</v>
      </c>
      <c r="O125" s="1">
        <f t="shared" si="4"/>
        <v>86</v>
      </c>
      <c r="P125" s="1">
        <f t="shared" si="4"/>
        <v>90</v>
      </c>
      <c r="Q125" s="1">
        <f t="shared" si="4"/>
        <v>95</v>
      </c>
      <c r="R125" s="1">
        <f t="shared" si="2"/>
        <v>98</v>
      </c>
    </row>
    <row r="126" spans="1:18" ht="15">
      <c r="A126" s="457">
        <v>113</v>
      </c>
      <c r="B126" s="272">
        <v>1911113</v>
      </c>
      <c r="C126" s="273" t="s">
        <v>156</v>
      </c>
      <c r="D126" s="269">
        <v>86</v>
      </c>
      <c r="E126" s="269">
        <v>80</v>
      </c>
      <c r="F126" s="269">
        <v>91</v>
      </c>
      <c r="G126" s="269">
        <v>96</v>
      </c>
      <c r="H126" s="269">
        <v>98</v>
      </c>
      <c r="I126" s="269">
        <v>86</v>
      </c>
      <c r="J126" s="269">
        <v>80</v>
      </c>
      <c r="K126" s="269">
        <v>91</v>
      </c>
      <c r="L126" s="269">
        <v>96</v>
      </c>
      <c r="M126" s="269">
        <v>98</v>
      </c>
      <c r="N126" s="1">
        <f t="shared" si="4"/>
        <v>86</v>
      </c>
      <c r="O126" s="1">
        <f t="shared" si="4"/>
        <v>80</v>
      </c>
      <c r="P126" s="1">
        <f t="shared" si="4"/>
        <v>91</v>
      </c>
      <c r="Q126" s="1">
        <f t="shared" si="4"/>
        <v>96</v>
      </c>
      <c r="R126" s="1">
        <f t="shared" si="2"/>
        <v>98</v>
      </c>
    </row>
    <row r="127" spans="1:18" ht="15">
      <c r="A127" s="457">
        <v>114</v>
      </c>
      <c r="B127" s="272">
        <v>1911114</v>
      </c>
      <c r="C127" s="273" t="s">
        <v>157</v>
      </c>
      <c r="D127" s="269">
        <v>92</v>
      </c>
      <c r="E127" s="269">
        <v>93</v>
      </c>
      <c r="F127" s="269">
        <v>85</v>
      </c>
      <c r="G127" s="269">
        <v>89</v>
      </c>
      <c r="H127" s="269">
        <v>88</v>
      </c>
      <c r="I127" s="269">
        <v>92</v>
      </c>
      <c r="J127" s="269">
        <v>93</v>
      </c>
      <c r="K127" s="269">
        <v>85</v>
      </c>
      <c r="L127" s="269">
        <v>89</v>
      </c>
      <c r="M127" s="269">
        <v>88</v>
      </c>
      <c r="N127" s="1">
        <f t="shared" si="4"/>
        <v>92</v>
      </c>
      <c r="O127" s="1">
        <f t="shared" si="4"/>
        <v>93</v>
      </c>
      <c r="P127" s="1">
        <f t="shared" si="4"/>
        <v>85</v>
      </c>
      <c r="Q127" s="1">
        <f t="shared" si="4"/>
        <v>89</v>
      </c>
      <c r="R127" s="1">
        <f t="shared" si="2"/>
        <v>88</v>
      </c>
    </row>
    <row r="128" spans="1:18" ht="15">
      <c r="A128" s="457">
        <v>115</v>
      </c>
      <c r="B128" s="272">
        <v>1911115</v>
      </c>
      <c r="C128" s="273" t="s">
        <v>74</v>
      </c>
      <c r="D128" s="269">
        <v>95</v>
      </c>
      <c r="E128" s="269">
        <v>90</v>
      </c>
      <c r="F128" s="269">
        <v>85</v>
      </c>
      <c r="G128" s="269">
        <v>84</v>
      </c>
      <c r="H128" s="269">
        <v>88</v>
      </c>
      <c r="I128" s="269">
        <v>95</v>
      </c>
      <c r="J128" s="269">
        <v>90</v>
      </c>
      <c r="K128" s="269">
        <v>85</v>
      </c>
      <c r="L128" s="269">
        <v>84</v>
      </c>
      <c r="M128" s="269">
        <v>88</v>
      </c>
      <c r="N128" s="1">
        <f t="shared" si="4"/>
        <v>95</v>
      </c>
      <c r="O128" s="1">
        <f t="shared" si="4"/>
        <v>90</v>
      </c>
      <c r="P128" s="1">
        <f t="shared" si="4"/>
        <v>85</v>
      </c>
      <c r="Q128" s="1">
        <f t="shared" si="4"/>
        <v>84</v>
      </c>
      <c r="R128" s="1">
        <f t="shared" si="2"/>
        <v>88</v>
      </c>
    </row>
    <row r="129" spans="1:18" ht="15">
      <c r="A129" s="457">
        <v>116</v>
      </c>
      <c r="B129" s="267">
        <v>1911116</v>
      </c>
      <c r="C129" s="268" t="s">
        <v>355</v>
      </c>
      <c r="D129" s="269">
        <v>74</v>
      </c>
      <c r="E129" s="269">
        <v>66</v>
      </c>
      <c r="F129" s="269">
        <v>64</v>
      </c>
      <c r="G129" s="269">
        <v>77</v>
      </c>
      <c r="H129" s="269">
        <v>67</v>
      </c>
      <c r="I129" s="269">
        <v>74</v>
      </c>
      <c r="J129" s="269">
        <v>66</v>
      </c>
      <c r="K129" s="269">
        <v>64</v>
      </c>
      <c r="L129" s="269">
        <v>77</v>
      </c>
      <c r="M129" s="269">
        <v>67</v>
      </c>
      <c r="N129" s="1">
        <f t="shared" si="4"/>
        <v>74</v>
      </c>
      <c r="O129" s="1">
        <f t="shared" si="4"/>
        <v>66</v>
      </c>
      <c r="P129" s="1">
        <f t="shared" si="4"/>
        <v>64</v>
      </c>
      <c r="Q129" s="1">
        <f t="shared" si="4"/>
        <v>77</v>
      </c>
      <c r="R129" s="1">
        <f t="shared" si="2"/>
        <v>67</v>
      </c>
    </row>
    <row r="130" spans="1:18" ht="15">
      <c r="A130" s="457">
        <v>117</v>
      </c>
      <c r="B130" s="272">
        <v>1911117</v>
      </c>
      <c r="C130" s="273" t="s">
        <v>356</v>
      </c>
      <c r="D130" s="269">
        <v>62</v>
      </c>
      <c r="E130" s="269">
        <v>66</v>
      </c>
      <c r="F130" s="269">
        <v>66</v>
      </c>
      <c r="G130" s="269">
        <v>67</v>
      </c>
      <c r="H130" s="269">
        <v>64</v>
      </c>
      <c r="I130" s="269">
        <v>62</v>
      </c>
      <c r="J130" s="269">
        <v>66</v>
      </c>
      <c r="K130" s="269">
        <v>66</v>
      </c>
      <c r="L130" s="269">
        <v>67</v>
      </c>
      <c r="M130" s="269">
        <v>64</v>
      </c>
      <c r="N130" s="1">
        <f t="shared" si="4"/>
        <v>62</v>
      </c>
      <c r="O130" s="1">
        <f t="shared" si="4"/>
        <v>66</v>
      </c>
      <c r="P130" s="1">
        <f t="shared" si="4"/>
        <v>66</v>
      </c>
      <c r="Q130" s="1">
        <f t="shared" si="4"/>
        <v>67</v>
      </c>
      <c r="R130" s="1">
        <f t="shared" si="2"/>
        <v>64</v>
      </c>
    </row>
    <row r="131" spans="1:18" ht="15">
      <c r="A131" s="457">
        <v>118</v>
      </c>
      <c r="B131" s="76">
        <v>1911118</v>
      </c>
      <c r="C131" s="271" t="s">
        <v>357</v>
      </c>
      <c r="D131" s="269">
        <v>87</v>
      </c>
      <c r="E131" s="269">
        <v>77</v>
      </c>
      <c r="F131" s="269">
        <v>75</v>
      </c>
      <c r="G131" s="269">
        <v>90</v>
      </c>
      <c r="H131" s="269">
        <v>82</v>
      </c>
      <c r="I131" s="269">
        <v>87</v>
      </c>
      <c r="J131" s="269">
        <v>77</v>
      </c>
      <c r="K131" s="269">
        <v>75</v>
      </c>
      <c r="L131" s="269">
        <v>90</v>
      </c>
      <c r="M131" s="269">
        <v>82</v>
      </c>
      <c r="N131" s="1">
        <f t="shared" si="4"/>
        <v>87</v>
      </c>
      <c r="O131" s="1">
        <f t="shared" si="4"/>
        <v>77</v>
      </c>
      <c r="P131" s="1">
        <f t="shared" si="4"/>
        <v>75</v>
      </c>
      <c r="Q131" s="1">
        <f t="shared" si="4"/>
        <v>90</v>
      </c>
      <c r="R131" s="1">
        <f t="shared" si="2"/>
        <v>82</v>
      </c>
    </row>
    <row r="132" spans="1:18" ht="15">
      <c r="A132" s="457">
        <v>119</v>
      </c>
      <c r="B132" s="267">
        <v>1911119</v>
      </c>
      <c r="C132" s="268" t="s">
        <v>358</v>
      </c>
      <c r="D132" s="269">
        <v>88</v>
      </c>
      <c r="E132" s="269">
        <v>90</v>
      </c>
      <c r="F132" s="269">
        <v>87</v>
      </c>
      <c r="G132" s="269">
        <v>77</v>
      </c>
      <c r="H132" s="269">
        <v>89</v>
      </c>
      <c r="I132" s="269">
        <v>88</v>
      </c>
      <c r="J132" s="269">
        <v>90</v>
      </c>
      <c r="K132" s="269">
        <v>87</v>
      </c>
      <c r="L132" s="269">
        <v>77</v>
      </c>
      <c r="M132" s="269">
        <v>89</v>
      </c>
      <c r="N132" s="1">
        <f t="shared" si="4"/>
        <v>88</v>
      </c>
      <c r="O132" s="1">
        <f t="shared" si="4"/>
        <v>90</v>
      </c>
      <c r="P132" s="1">
        <f t="shared" si="4"/>
        <v>87</v>
      </c>
      <c r="Q132" s="1">
        <f t="shared" si="4"/>
        <v>77</v>
      </c>
      <c r="R132" s="1">
        <f t="shared" si="2"/>
        <v>89</v>
      </c>
    </row>
    <row r="133" spans="1:18" ht="15">
      <c r="A133" s="457">
        <v>120</v>
      </c>
      <c r="B133" s="272">
        <v>1911120</v>
      </c>
      <c r="C133" s="273" t="s">
        <v>359</v>
      </c>
      <c r="D133" s="269">
        <v>90</v>
      </c>
      <c r="E133" s="269">
        <v>94</v>
      </c>
      <c r="F133" s="269">
        <v>87</v>
      </c>
      <c r="G133" s="269">
        <v>83</v>
      </c>
      <c r="H133" s="269">
        <v>87</v>
      </c>
      <c r="I133" s="269">
        <v>90</v>
      </c>
      <c r="J133" s="269">
        <v>94</v>
      </c>
      <c r="K133" s="269">
        <v>87</v>
      </c>
      <c r="L133" s="269">
        <v>83</v>
      </c>
      <c r="M133" s="269">
        <v>87</v>
      </c>
      <c r="N133" s="1">
        <f t="shared" si="4"/>
        <v>90</v>
      </c>
      <c r="O133" s="1">
        <f t="shared" si="4"/>
        <v>94</v>
      </c>
      <c r="P133" s="1">
        <f t="shared" si="4"/>
        <v>87</v>
      </c>
      <c r="Q133" s="1">
        <f t="shared" si="4"/>
        <v>83</v>
      </c>
      <c r="R133" s="1">
        <f t="shared" si="2"/>
        <v>87</v>
      </c>
    </row>
    <row r="134" spans="1:18" ht="15">
      <c r="A134" s="457">
        <v>121</v>
      </c>
      <c r="B134" s="76">
        <v>1911401</v>
      </c>
      <c r="C134" s="271" t="s">
        <v>360</v>
      </c>
      <c r="D134" s="269">
        <v>75</v>
      </c>
      <c r="E134" s="274">
        <v>49</v>
      </c>
      <c r="F134" s="269">
        <v>60</v>
      </c>
      <c r="G134" s="269">
        <v>61</v>
      </c>
      <c r="H134" s="269">
        <v>65</v>
      </c>
      <c r="I134" s="269">
        <v>75</v>
      </c>
      <c r="J134" s="274">
        <v>49</v>
      </c>
      <c r="K134" s="269">
        <v>60</v>
      </c>
      <c r="L134" s="269">
        <v>61</v>
      </c>
      <c r="M134" s="269">
        <v>65</v>
      </c>
      <c r="N134" s="1">
        <f t="shared" si="4"/>
        <v>75</v>
      </c>
      <c r="O134" s="1">
        <f t="shared" si="4"/>
        <v>49</v>
      </c>
      <c r="P134" s="1">
        <f t="shared" si="4"/>
        <v>60</v>
      </c>
      <c r="Q134" s="1">
        <f t="shared" si="4"/>
        <v>61</v>
      </c>
      <c r="R134" s="1">
        <f t="shared" si="2"/>
        <v>65</v>
      </c>
    </row>
    <row r="135" spans="1:18" ht="15">
      <c r="A135" s="457">
        <v>122</v>
      </c>
      <c r="B135" s="76">
        <v>1911402</v>
      </c>
      <c r="C135" s="271" t="s">
        <v>361</v>
      </c>
      <c r="D135" s="269">
        <v>68</v>
      </c>
      <c r="E135" s="269">
        <v>60</v>
      </c>
      <c r="F135" s="269">
        <v>52</v>
      </c>
      <c r="G135" s="269">
        <v>68</v>
      </c>
      <c r="H135" s="269">
        <v>83</v>
      </c>
      <c r="I135" s="269">
        <v>68</v>
      </c>
      <c r="J135" s="269">
        <v>60</v>
      </c>
      <c r="K135" s="269">
        <v>52</v>
      </c>
      <c r="L135" s="269">
        <v>68</v>
      </c>
      <c r="M135" s="269">
        <v>83</v>
      </c>
      <c r="N135" s="1">
        <f t="shared" si="4"/>
        <v>68</v>
      </c>
      <c r="O135" s="1">
        <f t="shared" si="4"/>
        <v>60</v>
      </c>
      <c r="P135" s="1">
        <f t="shared" si="4"/>
        <v>52</v>
      </c>
      <c r="Q135" s="1">
        <f t="shared" si="4"/>
        <v>68</v>
      </c>
      <c r="R135" s="1">
        <f t="shared" si="2"/>
        <v>83</v>
      </c>
    </row>
    <row r="136" spans="1:18" ht="15">
      <c r="A136" s="457">
        <v>123</v>
      </c>
      <c r="B136" s="272">
        <v>1911403</v>
      </c>
      <c r="C136" s="273" t="s">
        <v>362</v>
      </c>
      <c r="D136" s="274">
        <v>48</v>
      </c>
      <c r="E136" s="269">
        <v>52</v>
      </c>
      <c r="F136" s="269">
        <v>50</v>
      </c>
      <c r="G136" s="269">
        <v>52</v>
      </c>
      <c r="H136" s="269">
        <v>52</v>
      </c>
      <c r="I136" s="274">
        <v>48</v>
      </c>
      <c r="J136" s="269">
        <v>52</v>
      </c>
      <c r="K136" s="269">
        <v>50</v>
      </c>
      <c r="L136" s="269">
        <v>52</v>
      </c>
      <c r="M136" s="269">
        <v>52</v>
      </c>
      <c r="N136" s="1">
        <f t="shared" si="4"/>
        <v>48</v>
      </c>
      <c r="O136" s="1">
        <f t="shared" si="4"/>
        <v>52</v>
      </c>
      <c r="P136" s="1">
        <f t="shared" si="4"/>
        <v>50</v>
      </c>
      <c r="Q136" s="1">
        <f t="shared" si="4"/>
        <v>52</v>
      </c>
      <c r="R136" s="1">
        <f t="shared" si="2"/>
        <v>52</v>
      </c>
    </row>
    <row r="137" spans="1:18" ht="15">
      <c r="A137" s="457">
        <v>124</v>
      </c>
      <c r="B137" s="272">
        <v>1911404</v>
      </c>
      <c r="C137" s="273" t="s">
        <v>363</v>
      </c>
      <c r="D137" s="269">
        <v>95</v>
      </c>
      <c r="E137" s="269">
        <v>62</v>
      </c>
      <c r="F137" s="269">
        <v>86</v>
      </c>
      <c r="G137" s="269">
        <v>76</v>
      </c>
      <c r="H137" s="269">
        <v>86</v>
      </c>
      <c r="I137" s="269">
        <v>95</v>
      </c>
      <c r="J137" s="269">
        <v>62</v>
      </c>
      <c r="K137" s="269">
        <v>86</v>
      </c>
      <c r="L137" s="269">
        <v>76</v>
      </c>
      <c r="M137" s="269">
        <v>86</v>
      </c>
      <c r="N137" s="1">
        <f t="shared" si="4"/>
        <v>95</v>
      </c>
      <c r="O137" s="1">
        <f t="shared" si="4"/>
        <v>62</v>
      </c>
      <c r="P137" s="1">
        <f t="shared" si="4"/>
        <v>86</v>
      </c>
      <c r="Q137" s="1">
        <f t="shared" si="4"/>
        <v>76</v>
      </c>
      <c r="R137" s="1">
        <f t="shared" si="2"/>
        <v>86</v>
      </c>
    </row>
    <row r="138" spans="1:18" ht="15">
      <c r="A138" s="457">
        <v>125</v>
      </c>
      <c r="B138" s="267">
        <v>1911405</v>
      </c>
      <c r="C138" s="268" t="s">
        <v>364</v>
      </c>
      <c r="D138" s="269">
        <v>72</v>
      </c>
      <c r="E138" s="269">
        <v>68</v>
      </c>
      <c r="F138" s="269">
        <v>74</v>
      </c>
      <c r="G138" s="269">
        <v>63</v>
      </c>
      <c r="H138" s="269">
        <v>58</v>
      </c>
      <c r="I138" s="269">
        <v>72</v>
      </c>
      <c r="J138" s="269">
        <v>68</v>
      </c>
      <c r="K138" s="269">
        <v>74</v>
      </c>
      <c r="L138" s="269">
        <v>63</v>
      </c>
      <c r="M138" s="269">
        <v>58</v>
      </c>
      <c r="N138" s="1">
        <f t="shared" si="4"/>
        <v>72</v>
      </c>
      <c r="O138" s="1">
        <f t="shared" si="4"/>
        <v>68</v>
      </c>
      <c r="P138" s="1">
        <f t="shared" si="4"/>
        <v>74</v>
      </c>
      <c r="Q138" s="1">
        <f t="shared" si="4"/>
        <v>63</v>
      </c>
      <c r="R138" s="1">
        <f t="shared" si="2"/>
        <v>58</v>
      </c>
    </row>
    <row r="139" spans="1:18" ht="15">
      <c r="A139" s="457">
        <v>126</v>
      </c>
      <c r="B139" s="31">
        <v>1911406</v>
      </c>
      <c r="C139" s="273" t="s">
        <v>365</v>
      </c>
      <c r="D139" s="269">
        <v>79</v>
      </c>
      <c r="E139" s="269">
        <v>75</v>
      </c>
      <c r="F139" s="269">
        <v>78</v>
      </c>
      <c r="G139" s="269">
        <v>74</v>
      </c>
      <c r="H139" s="269">
        <v>70</v>
      </c>
      <c r="I139" s="269">
        <v>79</v>
      </c>
      <c r="J139" s="269">
        <v>75</v>
      </c>
      <c r="K139" s="269">
        <v>78</v>
      </c>
      <c r="L139" s="269">
        <v>74</v>
      </c>
      <c r="M139" s="269">
        <v>70</v>
      </c>
      <c r="N139" s="1">
        <f t="shared" ref="N139:R149" si="5">ROUND(D139*$H$12+I139*$M$12,0)</f>
        <v>79</v>
      </c>
      <c r="O139" s="1">
        <f t="shared" si="5"/>
        <v>75</v>
      </c>
      <c r="P139" s="1">
        <f t="shared" si="5"/>
        <v>78</v>
      </c>
      <c r="Q139" s="1">
        <f t="shared" si="5"/>
        <v>74</v>
      </c>
      <c r="R139" s="1">
        <f t="shared" si="2"/>
        <v>70</v>
      </c>
    </row>
    <row r="140" spans="1:18" ht="15">
      <c r="A140" s="457">
        <v>127</v>
      </c>
      <c r="B140" s="76">
        <v>1911407</v>
      </c>
      <c r="C140" s="271" t="s">
        <v>366</v>
      </c>
      <c r="D140" s="269">
        <v>80</v>
      </c>
      <c r="E140" s="269">
        <v>78</v>
      </c>
      <c r="F140" s="269">
        <v>85</v>
      </c>
      <c r="G140" s="269">
        <v>84</v>
      </c>
      <c r="H140" s="269">
        <v>81</v>
      </c>
      <c r="I140" s="269">
        <v>80</v>
      </c>
      <c r="J140" s="269">
        <v>78</v>
      </c>
      <c r="K140" s="269">
        <v>85</v>
      </c>
      <c r="L140" s="269">
        <v>84</v>
      </c>
      <c r="M140" s="269">
        <v>81</v>
      </c>
      <c r="N140" s="1">
        <f t="shared" si="5"/>
        <v>80</v>
      </c>
      <c r="O140" s="1">
        <f t="shared" si="5"/>
        <v>78</v>
      </c>
      <c r="P140" s="1">
        <f t="shared" si="5"/>
        <v>85</v>
      </c>
      <c r="Q140" s="1">
        <f t="shared" si="5"/>
        <v>84</v>
      </c>
      <c r="R140" s="1">
        <f t="shared" si="2"/>
        <v>81</v>
      </c>
    </row>
    <row r="141" spans="1:18" ht="15">
      <c r="A141" s="457">
        <v>128</v>
      </c>
      <c r="B141" s="277">
        <v>1911410</v>
      </c>
      <c r="C141" s="271" t="s">
        <v>367</v>
      </c>
      <c r="D141" s="269">
        <v>64</v>
      </c>
      <c r="E141" s="269">
        <v>63</v>
      </c>
      <c r="F141" s="269">
        <v>75</v>
      </c>
      <c r="G141" s="269">
        <v>70</v>
      </c>
      <c r="H141" s="269">
        <v>63</v>
      </c>
      <c r="I141" s="269">
        <v>64</v>
      </c>
      <c r="J141" s="269">
        <v>63</v>
      </c>
      <c r="K141" s="269">
        <v>75</v>
      </c>
      <c r="L141" s="269">
        <v>70</v>
      </c>
      <c r="M141" s="269">
        <v>63</v>
      </c>
      <c r="N141" s="1">
        <f t="shared" si="5"/>
        <v>64</v>
      </c>
      <c r="O141" s="1">
        <f t="shared" si="5"/>
        <v>63</v>
      </c>
      <c r="P141" s="1">
        <f t="shared" si="5"/>
        <v>75</v>
      </c>
      <c r="Q141" s="1">
        <f t="shared" si="5"/>
        <v>70</v>
      </c>
      <c r="R141" s="1">
        <f t="shared" si="5"/>
        <v>63</v>
      </c>
    </row>
    <row r="142" spans="1:18" ht="15">
      <c r="A142" s="457">
        <v>129</v>
      </c>
      <c r="B142" s="31">
        <v>1911411</v>
      </c>
      <c r="C142" s="31" t="s">
        <v>368</v>
      </c>
      <c r="D142" s="269">
        <v>68</v>
      </c>
      <c r="E142" s="269">
        <v>67</v>
      </c>
      <c r="F142" s="269">
        <v>60</v>
      </c>
      <c r="G142" s="269">
        <v>63</v>
      </c>
      <c r="H142" s="269">
        <v>63</v>
      </c>
      <c r="I142" s="269">
        <v>68</v>
      </c>
      <c r="J142" s="269">
        <v>67</v>
      </c>
      <c r="K142" s="269">
        <v>60</v>
      </c>
      <c r="L142" s="269">
        <v>63</v>
      </c>
      <c r="M142" s="269">
        <v>63</v>
      </c>
      <c r="N142" s="1">
        <f t="shared" si="5"/>
        <v>68</v>
      </c>
      <c r="O142" s="1">
        <f t="shared" si="5"/>
        <v>67</v>
      </c>
      <c r="P142" s="1">
        <f t="shared" si="5"/>
        <v>60</v>
      </c>
      <c r="Q142" s="1">
        <f t="shared" si="5"/>
        <v>63</v>
      </c>
      <c r="R142" s="1">
        <f t="shared" si="5"/>
        <v>63</v>
      </c>
    </row>
    <row r="145" spans="3:19">
      <c r="C145" s="487"/>
      <c r="D145" s="487" t="s">
        <v>5</v>
      </c>
      <c r="E145" s="487" t="s">
        <v>6</v>
      </c>
      <c r="F145" s="487" t="s">
        <v>7</v>
      </c>
      <c r="G145" s="487" t="s">
        <v>8</v>
      </c>
      <c r="H145" s="487" t="s">
        <v>9</v>
      </c>
    </row>
    <row r="146" spans="3:19">
      <c r="C146" s="487" t="s">
        <v>4</v>
      </c>
      <c r="D146" s="2">
        <v>75</v>
      </c>
      <c r="E146" s="2">
        <v>70</v>
      </c>
      <c r="F146" s="2">
        <v>65</v>
      </c>
      <c r="G146" s="2">
        <v>65</v>
      </c>
      <c r="H146" s="2">
        <v>65</v>
      </c>
    </row>
    <row r="147" spans="3:19">
      <c r="C147" s="487" t="s">
        <v>28</v>
      </c>
      <c r="D147" s="278">
        <v>0.8</v>
      </c>
      <c r="E147" s="278">
        <v>0.75</v>
      </c>
      <c r="F147" s="278">
        <v>0.8</v>
      </c>
      <c r="G147" s="278">
        <v>0.75</v>
      </c>
      <c r="H147" s="278">
        <v>0.8</v>
      </c>
      <c r="M147" s="279" t="s">
        <v>377</v>
      </c>
      <c r="N147" s="2">
        <v>129</v>
      </c>
    </row>
    <row r="148" spans="3:19">
      <c r="C148" s="487" t="s">
        <v>187</v>
      </c>
      <c r="D148" s="1">
        <f>COUNTIF(N14:N142,"&gt;="&amp;D146)</f>
        <v>98</v>
      </c>
      <c r="E148" s="1">
        <f>COUNTIF(O14:O142,"&gt;="&amp;E146)</f>
        <v>95</v>
      </c>
      <c r="F148" s="1">
        <f>COUNTIF(P14:P142,"&gt;="&amp;F146)</f>
        <v>110</v>
      </c>
      <c r="G148" s="1">
        <f>COUNTIF(Q14:Q142,"&gt;="&amp;G146)</f>
        <v>106</v>
      </c>
      <c r="H148" s="1">
        <f>COUNTIF(R14:R142,"&gt;="&amp;H146)</f>
        <v>111</v>
      </c>
    </row>
    <row r="149" spans="3:19">
      <c r="C149" s="487" t="s">
        <v>29</v>
      </c>
      <c r="D149" s="280">
        <f>D148/$N$147</f>
        <v>0.75968992248062017</v>
      </c>
      <c r="E149" s="280">
        <f>E148/$N$147</f>
        <v>0.73643410852713176</v>
      </c>
      <c r="F149" s="280">
        <f>F148/$N$147</f>
        <v>0.8527131782945736</v>
      </c>
      <c r="G149" s="280">
        <f>G148/$N$147</f>
        <v>0.82170542635658916</v>
      </c>
      <c r="H149" s="280">
        <f>H148/$N$147</f>
        <v>0.86046511627906974</v>
      </c>
    </row>
    <row r="157" spans="3:19" ht="15" thickBot="1">
      <c r="C157" s="487" t="s">
        <v>26</v>
      </c>
      <c r="D157" s="487" t="s">
        <v>12</v>
      </c>
      <c r="E157" s="487" t="s">
        <v>13</v>
      </c>
      <c r="F157" s="487" t="s">
        <v>14</v>
      </c>
      <c r="G157" s="487" t="s">
        <v>15</v>
      </c>
      <c r="H157" s="487" t="s">
        <v>16</v>
      </c>
      <c r="I157" s="487" t="s">
        <v>17</v>
      </c>
      <c r="J157" s="487" t="s">
        <v>18</v>
      </c>
      <c r="K157" s="487" t="s">
        <v>19</v>
      </c>
      <c r="L157" s="487" t="s">
        <v>20</v>
      </c>
      <c r="M157" s="487" t="s">
        <v>21</v>
      </c>
      <c r="N157" s="487" t="s">
        <v>22</v>
      </c>
      <c r="O157" s="487" t="s">
        <v>23</v>
      </c>
      <c r="P157" s="487" t="s">
        <v>24</v>
      </c>
      <c r="Q157" s="487" t="s">
        <v>25</v>
      </c>
      <c r="R157" s="487" t="s">
        <v>38</v>
      </c>
      <c r="S157" s="487" t="s">
        <v>33</v>
      </c>
    </row>
    <row r="158" spans="3:19" ht="15" thickBot="1">
      <c r="C158" s="487" t="s">
        <v>5</v>
      </c>
      <c r="D158" s="11">
        <v>3</v>
      </c>
      <c r="E158" s="12">
        <v>3</v>
      </c>
      <c r="F158" s="12">
        <v>3</v>
      </c>
      <c r="G158" s="12">
        <v>2</v>
      </c>
      <c r="H158" s="12"/>
      <c r="I158" s="12"/>
      <c r="J158" s="12"/>
      <c r="K158" s="12"/>
      <c r="L158" s="12"/>
      <c r="M158" s="12">
        <v>2</v>
      </c>
      <c r="N158" s="12">
        <v>2</v>
      </c>
      <c r="O158" s="12">
        <v>1</v>
      </c>
      <c r="P158" s="12">
        <v>2</v>
      </c>
      <c r="Q158" s="458"/>
      <c r="R158" s="2"/>
      <c r="S158" s="9">
        <f>D149</f>
        <v>0.75968992248062017</v>
      </c>
    </row>
    <row r="159" spans="3:19" ht="15" thickBot="1">
      <c r="C159" s="487" t="s">
        <v>6</v>
      </c>
      <c r="D159" s="456">
        <v>3</v>
      </c>
      <c r="E159" s="455">
        <v>3</v>
      </c>
      <c r="F159" s="455">
        <v>2</v>
      </c>
      <c r="G159" s="455">
        <v>2</v>
      </c>
      <c r="H159" s="455"/>
      <c r="I159" s="455"/>
      <c r="J159" s="455"/>
      <c r="K159" s="455"/>
      <c r="L159" s="455"/>
      <c r="M159" s="455">
        <v>2</v>
      </c>
      <c r="N159" s="455">
        <v>2</v>
      </c>
      <c r="O159" s="455">
        <v>1</v>
      </c>
      <c r="P159" s="455">
        <v>2</v>
      </c>
      <c r="Q159" s="455"/>
      <c r="R159" s="2"/>
      <c r="S159" s="9">
        <f>E149</f>
        <v>0.73643410852713176</v>
      </c>
    </row>
    <row r="160" spans="3:19" ht="15" thickBot="1">
      <c r="C160" s="487" t="s">
        <v>7</v>
      </c>
      <c r="D160" s="456">
        <v>3</v>
      </c>
      <c r="E160" s="455">
        <v>3</v>
      </c>
      <c r="F160" s="455">
        <v>2</v>
      </c>
      <c r="G160" s="455">
        <v>2</v>
      </c>
      <c r="H160" s="455">
        <v>2</v>
      </c>
      <c r="I160" s="455"/>
      <c r="J160" s="455"/>
      <c r="K160" s="455"/>
      <c r="L160" s="455"/>
      <c r="M160" s="455">
        <v>2</v>
      </c>
      <c r="N160" s="455">
        <v>2</v>
      </c>
      <c r="O160" s="455">
        <v>3</v>
      </c>
      <c r="P160" s="455">
        <v>2</v>
      </c>
      <c r="Q160" s="455"/>
      <c r="R160" s="2"/>
      <c r="S160" s="9">
        <f>F149</f>
        <v>0.8527131782945736</v>
      </c>
    </row>
    <row r="161" spans="3:19" ht="15" thickBot="1">
      <c r="C161" s="487" t="s">
        <v>8</v>
      </c>
      <c r="D161" s="456">
        <v>3</v>
      </c>
      <c r="E161" s="455">
        <v>3</v>
      </c>
      <c r="F161" s="455">
        <v>3</v>
      </c>
      <c r="G161" s="455">
        <v>2</v>
      </c>
      <c r="H161" s="455"/>
      <c r="I161" s="455"/>
      <c r="J161" s="455"/>
      <c r="K161" s="455"/>
      <c r="L161" s="455"/>
      <c r="M161" s="455">
        <v>2</v>
      </c>
      <c r="N161" s="455">
        <v>2</v>
      </c>
      <c r="O161" s="455">
        <v>1</v>
      </c>
      <c r="P161" s="455">
        <v>2</v>
      </c>
      <c r="Q161" s="455"/>
      <c r="R161" s="2"/>
      <c r="S161" s="9">
        <f>G149</f>
        <v>0.82170542635658916</v>
      </c>
    </row>
    <row r="162" spans="3:19" ht="15" thickBot="1">
      <c r="C162" s="487" t="s">
        <v>9</v>
      </c>
      <c r="D162" s="456">
        <v>3</v>
      </c>
      <c r="E162" s="455">
        <v>3</v>
      </c>
      <c r="F162" s="455">
        <v>3</v>
      </c>
      <c r="G162" s="455">
        <v>2</v>
      </c>
      <c r="H162" s="455">
        <v>3</v>
      </c>
      <c r="I162" s="455"/>
      <c r="J162" s="455"/>
      <c r="K162" s="455"/>
      <c r="L162" s="455"/>
      <c r="M162" s="455">
        <v>2</v>
      </c>
      <c r="N162" s="455">
        <v>2</v>
      </c>
      <c r="O162" s="455">
        <v>3</v>
      </c>
      <c r="P162" s="455">
        <v>2</v>
      </c>
      <c r="Q162" s="455"/>
      <c r="R162" s="2"/>
      <c r="S162" s="9">
        <f>H149</f>
        <v>0.86046511627906974</v>
      </c>
    </row>
    <row r="163" spans="3:19">
      <c r="C163" s="487" t="s">
        <v>30</v>
      </c>
      <c r="D163" s="1">
        <f t="shared" ref="D163:R163" si="6">COUNTIF(D158:D162,"=3")</f>
        <v>5</v>
      </c>
      <c r="E163" s="1">
        <f t="shared" si="6"/>
        <v>5</v>
      </c>
      <c r="F163" s="1">
        <f t="shared" si="6"/>
        <v>3</v>
      </c>
      <c r="G163" s="1">
        <f t="shared" si="6"/>
        <v>0</v>
      </c>
      <c r="H163" s="1">
        <f t="shared" si="6"/>
        <v>1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0</v>
      </c>
      <c r="M163" s="1">
        <f t="shared" si="6"/>
        <v>0</v>
      </c>
      <c r="N163" s="1">
        <f t="shared" si="6"/>
        <v>0</v>
      </c>
      <c r="O163" s="1">
        <f t="shared" si="6"/>
        <v>2</v>
      </c>
      <c r="P163" s="1">
        <f t="shared" si="6"/>
        <v>0</v>
      </c>
      <c r="Q163" s="1">
        <f t="shared" si="6"/>
        <v>0</v>
      </c>
      <c r="R163" s="1">
        <f t="shared" si="6"/>
        <v>0</v>
      </c>
    </row>
    <row r="164" spans="3:19">
      <c r="C164" s="487" t="s">
        <v>31</v>
      </c>
      <c r="D164" s="1">
        <f t="shared" ref="D164:R164" si="7">COUNTIF(D158:D162,"=2")</f>
        <v>0</v>
      </c>
      <c r="E164" s="1">
        <f t="shared" si="7"/>
        <v>0</v>
      </c>
      <c r="F164" s="1">
        <f t="shared" si="7"/>
        <v>2</v>
      </c>
      <c r="G164" s="1">
        <f t="shared" si="7"/>
        <v>5</v>
      </c>
      <c r="H164" s="1">
        <f t="shared" si="7"/>
        <v>1</v>
      </c>
      <c r="I164" s="1">
        <f t="shared" si="7"/>
        <v>0</v>
      </c>
      <c r="J164" s="1">
        <f t="shared" si="7"/>
        <v>0</v>
      </c>
      <c r="K164" s="1">
        <f t="shared" si="7"/>
        <v>0</v>
      </c>
      <c r="L164" s="1">
        <f t="shared" si="7"/>
        <v>0</v>
      </c>
      <c r="M164" s="1">
        <f t="shared" si="7"/>
        <v>5</v>
      </c>
      <c r="N164" s="1">
        <f t="shared" si="7"/>
        <v>5</v>
      </c>
      <c r="O164" s="1">
        <f t="shared" si="7"/>
        <v>0</v>
      </c>
      <c r="P164" s="1">
        <f t="shared" si="7"/>
        <v>5</v>
      </c>
      <c r="Q164" s="1">
        <f t="shared" si="7"/>
        <v>0</v>
      </c>
      <c r="R164" s="1">
        <f t="shared" si="7"/>
        <v>0</v>
      </c>
    </row>
    <row r="165" spans="3:19">
      <c r="C165" s="487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0</v>
      </c>
      <c r="G165" s="1">
        <f t="shared" si="8"/>
        <v>0</v>
      </c>
      <c r="H165" s="1">
        <f t="shared" si="8"/>
        <v>0</v>
      </c>
      <c r="I165" s="1">
        <f t="shared" si="8"/>
        <v>0</v>
      </c>
      <c r="J165" s="1">
        <f t="shared" si="8"/>
        <v>0</v>
      </c>
      <c r="K165" s="1">
        <f t="shared" si="8"/>
        <v>0</v>
      </c>
      <c r="L165" s="1">
        <f t="shared" si="8"/>
        <v>0</v>
      </c>
      <c r="M165" s="1">
        <f t="shared" si="8"/>
        <v>0</v>
      </c>
      <c r="N165" s="1">
        <f t="shared" si="8"/>
        <v>0</v>
      </c>
      <c r="O165" s="1">
        <f t="shared" si="8"/>
        <v>3</v>
      </c>
      <c r="P165" s="1">
        <f t="shared" si="8"/>
        <v>0</v>
      </c>
      <c r="Q165" s="1">
        <f t="shared" si="8"/>
        <v>0</v>
      </c>
      <c r="R165" s="1">
        <f t="shared" si="8"/>
        <v>0</v>
      </c>
    </row>
    <row r="166" spans="3:19">
      <c r="C166" s="487" t="s">
        <v>34</v>
      </c>
      <c r="D166" s="6">
        <f t="shared" ref="D166:R166" si="9">3*IF(D163=0,0,(ROUND(SUMIF(D158:D162,"=3",$S$158:$S$162),2)))</f>
        <v>12.09</v>
      </c>
      <c r="E166" s="6">
        <f t="shared" si="9"/>
        <v>12.09</v>
      </c>
      <c r="F166" s="6">
        <f t="shared" si="9"/>
        <v>7.32</v>
      </c>
      <c r="G166" s="6">
        <f t="shared" si="9"/>
        <v>0</v>
      </c>
      <c r="H166" s="6">
        <f t="shared" si="9"/>
        <v>2.58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0</v>
      </c>
      <c r="M166" s="6">
        <f t="shared" si="9"/>
        <v>0</v>
      </c>
      <c r="N166" s="6">
        <f t="shared" si="9"/>
        <v>0</v>
      </c>
      <c r="O166" s="6">
        <f t="shared" si="9"/>
        <v>5.13</v>
      </c>
      <c r="P166" s="6">
        <f t="shared" si="9"/>
        <v>0</v>
      </c>
      <c r="Q166" s="6">
        <f t="shared" si="9"/>
        <v>0</v>
      </c>
      <c r="R166" s="6">
        <f t="shared" si="9"/>
        <v>0</v>
      </c>
    </row>
    <row r="167" spans="3:19">
      <c r="C167" s="487" t="s">
        <v>35</v>
      </c>
      <c r="D167" s="6">
        <f t="shared" ref="D167:R167" si="10">2*IF(D164=0,0,(ROUND(SUMIF(D158:D162,"=2",$S$158:$S$162),2)))</f>
        <v>0</v>
      </c>
      <c r="E167" s="6">
        <f t="shared" si="10"/>
        <v>0</v>
      </c>
      <c r="F167" s="6">
        <f t="shared" si="10"/>
        <v>3.18</v>
      </c>
      <c r="G167" s="6">
        <f t="shared" si="10"/>
        <v>8.06</v>
      </c>
      <c r="H167" s="6">
        <f t="shared" si="10"/>
        <v>1.7</v>
      </c>
      <c r="I167" s="6">
        <f t="shared" si="10"/>
        <v>0</v>
      </c>
      <c r="J167" s="6">
        <f t="shared" si="10"/>
        <v>0</v>
      </c>
      <c r="K167" s="6">
        <f t="shared" si="10"/>
        <v>0</v>
      </c>
      <c r="L167" s="6">
        <f t="shared" si="10"/>
        <v>0</v>
      </c>
      <c r="M167" s="6">
        <f t="shared" si="10"/>
        <v>8.06</v>
      </c>
      <c r="N167" s="6">
        <f t="shared" si="10"/>
        <v>8.06</v>
      </c>
      <c r="O167" s="6">
        <f t="shared" si="10"/>
        <v>0</v>
      </c>
      <c r="P167" s="6">
        <f t="shared" si="10"/>
        <v>8.06</v>
      </c>
      <c r="Q167" s="6">
        <f t="shared" si="10"/>
        <v>0</v>
      </c>
      <c r="R167" s="6">
        <f t="shared" si="10"/>
        <v>0</v>
      </c>
    </row>
    <row r="168" spans="3:19">
      <c r="C168" s="487" t="s">
        <v>36</v>
      </c>
      <c r="D168" s="6">
        <f t="shared" ref="D168:R168" si="11">1*IF(D165=0,0,(ROUND(SUMIF(D158:D162,"=1",$S$158:$S$162),2)))</f>
        <v>0</v>
      </c>
      <c r="E168" s="6">
        <f t="shared" si="11"/>
        <v>0</v>
      </c>
      <c r="F168" s="6">
        <f t="shared" si="11"/>
        <v>0</v>
      </c>
      <c r="G168" s="6">
        <f t="shared" si="11"/>
        <v>0</v>
      </c>
      <c r="H168" s="6">
        <f t="shared" si="11"/>
        <v>0</v>
      </c>
      <c r="I168" s="6">
        <f t="shared" si="11"/>
        <v>0</v>
      </c>
      <c r="J168" s="6">
        <f t="shared" si="11"/>
        <v>0</v>
      </c>
      <c r="K168" s="6">
        <f t="shared" si="11"/>
        <v>0</v>
      </c>
      <c r="L168" s="6">
        <f t="shared" si="11"/>
        <v>0</v>
      </c>
      <c r="M168" s="6">
        <f t="shared" si="11"/>
        <v>0</v>
      </c>
      <c r="N168" s="6">
        <f t="shared" si="11"/>
        <v>0</v>
      </c>
      <c r="O168" s="6">
        <f t="shared" si="11"/>
        <v>2.3199999999999998</v>
      </c>
      <c r="P168" s="6">
        <f t="shared" si="11"/>
        <v>0</v>
      </c>
      <c r="Q168" s="6">
        <f t="shared" si="11"/>
        <v>0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2.4179999999999997</v>
      </c>
      <c r="E171" s="8">
        <f t="shared" si="12"/>
        <v>2.4179999999999997</v>
      </c>
      <c r="F171" s="8">
        <f t="shared" si="12"/>
        <v>2.4230769230769234</v>
      </c>
      <c r="G171" s="8">
        <f t="shared" si="12"/>
        <v>2.4180000000000001</v>
      </c>
      <c r="H171" s="8">
        <f t="shared" si="12"/>
        <v>2.5680000000000005</v>
      </c>
      <c r="I171" s="8">
        <f t="shared" si="12"/>
        <v>0</v>
      </c>
      <c r="J171" s="8">
        <f t="shared" si="12"/>
        <v>0</v>
      </c>
      <c r="K171" s="8">
        <f t="shared" si="12"/>
        <v>0</v>
      </c>
      <c r="L171" s="8">
        <f t="shared" si="12"/>
        <v>0</v>
      </c>
      <c r="M171" s="8">
        <f t="shared" si="12"/>
        <v>2.4180000000000001</v>
      </c>
      <c r="N171" s="8">
        <f t="shared" si="12"/>
        <v>2.4180000000000001</v>
      </c>
      <c r="O171" s="8">
        <f t="shared" si="12"/>
        <v>2.4833333333333334</v>
      </c>
      <c r="P171" s="8">
        <f t="shared" si="12"/>
        <v>2.4180000000000001</v>
      </c>
      <c r="Q171" s="8">
        <f t="shared" si="12"/>
        <v>0</v>
      </c>
      <c r="R171" s="8">
        <f t="shared" si="12"/>
        <v>0</v>
      </c>
    </row>
  </sheetData>
  <mergeCells count="15"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  <mergeCell ref="A8:M8"/>
    <mergeCell ref="A1:M1"/>
    <mergeCell ref="A2:M2"/>
    <mergeCell ref="A3:M3"/>
    <mergeCell ref="A4:M4"/>
    <mergeCell ref="A7:M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activeCell="N5" sqref="N5"/>
    </sheetView>
  </sheetViews>
  <sheetFormatPr defaultRowHeight="14.5"/>
  <cols>
    <col min="1" max="1" width="5.81640625" customWidth="1"/>
    <col min="2" max="2" width="8.81640625" bestFit="1" customWidth="1"/>
    <col min="3" max="3" width="45.54296875" bestFit="1" customWidth="1"/>
    <col min="4" max="4" width="13.363281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7.269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369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58" t="s">
        <v>370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8">
      <c r="A6" s="258" t="s">
        <v>371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1:18">
      <c r="A7" s="513" t="s">
        <v>372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373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374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375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376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0" t="s">
        <v>5</v>
      </c>
      <c r="E13" s="260" t="s">
        <v>6</v>
      </c>
      <c r="F13" s="260" t="s">
        <v>7</v>
      </c>
      <c r="G13" s="260" t="s">
        <v>8</v>
      </c>
      <c r="H13" s="260" t="s">
        <v>9</v>
      </c>
      <c r="I13" s="260" t="s">
        <v>5</v>
      </c>
      <c r="J13" s="260" t="s">
        <v>6</v>
      </c>
      <c r="K13" s="260" t="s">
        <v>7</v>
      </c>
      <c r="L13" s="260" t="s">
        <v>8</v>
      </c>
      <c r="M13" s="260" t="s">
        <v>9</v>
      </c>
      <c r="N13" s="260" t="s">
        <v>5</v>
      </c>
      <c r="O13" s="260" t="s">
        <v>6</v>
      </c>
      <c r="P13" s="260" t="s">
        <v>7</v>
      </c>
      <c r="Q13" s="260" t="s">
        <v>8</v>
      </c>
      <c r="R13" s="260" t="s">
        <v>9</v>
      </c>
    </row>
    <row r="14" spans="1:18">
      <c r="A14" s="10">
        <v>1</v>
      </c>
      <c r="B14" s="267">
        <v>1911001</v>
      </c>
      <c r="C14" s="268" t="s">
        <v>301</v>
      </c>
      <c r="D14" s="137">
        <v>65.111111111111114</v>
      </c>
      <c r="E14" s="137">
        <v>49.5</v>
      </c>
      <c r="F14" s="137">
        <v>50</v>
      </c>
      <c r="G14" s="137">
        <v>50</v>
      </c>
      <c r="H14" s="137">
        <v>50</v>
      </c>
      <c r="I14" s="136">
        <v>65.111111111111114</v>
      </c>
      <c r="J14" s="136">
        <v>49.5</v>
      </c>
      <c r="K14" s="136">
        <v>50</v>
      </c>
      <c r="L14" s="136">
        <v>50</v>
      </c>
      <c r="M14" s="136">
        <v>50</v>
      </c>
      <c r="N14" s="1">
        <f>ROUND(D14*$H$12+I14*$M$12,0)</f>
        <v>65</v>
      </c>
      <c r="O14" s="1">
        <f t="shared" ref="O14:R77" si="0">ROUND(E14*$H$12+J14*$M$12,0)</f>
        <v>50</v>
      </c>
      <c r="P14" s="1">
        <f t="shared" si="0"/>
        <v>50</v>
      </c>
      <c r="Q14" s="1">
        <f t="shared" si="0"/>
        <v>50</v>
      </c>
      <c r="R14" s="1">
        <f t="shared" si="0"/>
        <v>50</v>
      </c>
    </row>
    <row r="15" spans="1:18">
      <c r="A15" s="10">
        <v>2</v>
      </c>
      <c r="B15" s="270">
        <v>1911002</v>
      </c>
      <c r="C15" s="271" t="s">
        <v>80</v>
      </c>
      <c r="D15" s="137">
        <v>89.222222222222229</v>
      </c>
      <c r="E15" s="137">
        <v>91.5</v>
      </c>
      <c r="F15" s="137">
        <v>76</v>
      </c>
      <c r="G15" s="137">
        <v>100</v>
      </c>
      <c r="H15" s="137">
        <v>91.333333333333343</v>
      </c>
      <c r="I15" s="136">
        <v>89.222222222222229</v>
      </c>
      <c r="J15" s="136">
        <v>91.5</v>
      </c>
      <c r="K15" s="136">
        <v>76</v>
      </c>
      <c r="L15" s="136">
        <v>100</v>
      </c>
      <c r="M15" s="136">
        <v>91.333333333333343</v>
      </c>
      <c r="N15" s="1">
        <f t="shared" ref="N15:Q78" si="1">ROUND(D15*$H$12+I15*$M$12,0)</f>
        <v>89</v>
      </c>
      <c r="O15" s="1">
        <f t="shared" si="0"/>
        <v>92</v>
      </c>
      <c r="P15" s="1">
        <f t="shared" si="0"/>
        <v>76</v>
      </c>
      <c r="Q15" s="1">
        <f t="shared" si="0"/>
        <v>100</v>
      </c>
      <c r="R15" s="1">
        <f t="shared" si="0"/>
        <v>91</v>
      </c>
    </row>
    <row r="16" spans="1:18">
      <c r="A16" s="10">
        <v>3</v>
      </c>
      <c r="B16" s="270">
        <v>1911003</v>
      </c>
      <c r="C16" s="271" t="s">
        <v>81</v>
      </c>
      <c r="D16" s="137">
        <v>69</v>
      </c>
      <c r="E16" s="137">
        <v>86</v>
      </c>
      <c r="F16" s="137">
        <v>63.333333333333329</v>
      </c>
      <c r="G16" s="137">
        <v>50</v>
      </c>
      <c r="H16" s="137">
        <v>70</v>
      </c>
      <c r="I16" s="136">
        <v>69</v>
      </c>
      <c r="J16" s="136">
        <v>86</v>
      </c>
      <c r="K16" s="136">
        <v>63.333333333333329</v>
      </c>
      <c r="L16" s="136">
        <v>50</v>
      </c>
      <c r="M16" s="136">
        <v>70</v>
      </c>
      <c r="N16" s="1">
        <f t="shared" si="1"/>
        <v>69</v>
      </c>
      <c r="O16" s="1">
        <f t="shared" si="0"/>
        <v>86</v>
      </c>
      <c r="P16" s="1">
        <f t="shared" si="0"/>
        <v>63</v>
      </c>
      <c r="Q16" s="1">
        <f t="shared" si="0"/>
        <v>50</v>
      </c>
      <c r="R16" s="1">
        <f t="shared" si="0"/>
        <v>70</v>
      </c>
    </row>
    <row r="17" spans="1:18">
      <c r="A17" s="10">
        <v>4</v>
      </c>
      <c r="B17" s="267">
        <v>1911004</v>
      </c>
      <c r="C17" s="268" t="s">
        <v>39</v>
      </c>
      <c r="D17" s="137">
        <v>84.888888888888886</v>
      </c>
      <c r="E17" s="137">
        <v>90.5</v>
      </c>
      <c r="F17" s="137">
        <v>67.333333333333343</v>
      </c>
      <c r="G17" s="137">
        <v>91</v>
      </c>
      <c r="H17" s="137">
        <v>86.666666666666657</v>
      </c>
      <c r="I17" s="136">
        <v>84.888888888888886</v>
      </c>
      <c r="J17" s="136">
        <v>90.5</v>
      </c>
      <c r="K17" s="136">
        <v>67.333333333333343</v>
      </c>
      <c r="L17" s="136">
        <v>91</v>
      </c>
      <c r="M17" s="136">
        <v>86.666666666666657</v>
      </c>
      <c r="N17" s="1">
        <f t="shared" si="1"/>
        <v>85</v>
      </c>
      <c r="O17" s="1">
        <f t="shared" si="0"/>
        <v>91</v>
      </c>
      <c r="P17" s="1">
        <f t="shared" si="0"/>
        <v>67</v>
      </c>
      <c r="Q17" s="1">
        <f t="shared" si="0"/>
        <v>91</v>
      </c>
      <c r="R17" s="1">
        <f t="shared" si="0"/>
        <v>87</v>
      </c>
    </row>
    <row r="18" spans="1:18">
      <c r="A18" s="10">
        <v>5</v>
      </c>
      <c r="B18" s="267">
        <v>1911005</v>
      </c>
      <c r="C18" s="268" t="s">
        <v>302</v>
      </c>
      <c r="D18" s="137">
        <v>88.777777777777786</v>
      </c>
      <c r="E18" s="137">
        <v>87</v>
      </c>
      <c r="F18" s="137">
        <v>52</v>
      </c>
      <c r="G18" s="137">
        <v>50</v>
      </c>
      <c r="H18" s="137">
        <v>64</v>
      </c>
      <c r="I18" s="136">
        <v>88.777777777777786</v>
      </c>
      <c r="J18" s="136">
        <v>87</v>
      </c>
      <c r="K18" s="136">
        <v>52</v>
      </c>
      <c r="L18" s="136">
        <v>50</v>
      </c>
      <c r="M18" s="136">
        <v>64</v>
      </c>
      <c r="N18" s="1">
        <f t="shared" si="1"/>
        <v>89</v>
      </c>
      <c r="O18" s="1">
        <f t="shared" si="0"/>
        <v>87</v>
      </c>
      <c r="P18" s="1">
        <f t="shared" si="0"/>
        <v>52</v>
      </c>
      <c r="Q18" s="1">
        <f t="shared" si="0"/>
        <v>50</v>
      </c>
      <c r="R18" s="1">
        <f t="shared" si="0"/>
        <v>64</v>
      </c>
    </row>
    <row r="19" spans="1:18">
      <c r="A19" s="10">
        <v>6</v>
      </c>
      <c r="B19" s="267">
        <v>1911006</v>
      </c>
      <c r="C19" s="268" t="s">
        <v>303</v>
      </c>
      <c r="D19" s="137">
        <v>92.333333333333329</v>
      </c>
      <c r="E19" s="137">
        <v>91.5</v>
      </c>
      <c r="F19" s="137">
        <v>84</v>
      </c>
      <c r="G19" s="137">
        <v>92.5</v>
      </c>
      <c r="H19" s="137">
        <v>90.666666666666657</v>
      </c>
      <c r="I19" s="136">
        <v>92.333333333333329</v>
      </c>
      <c r="J19" s="136">
        <v>91.5</v>
      </c>
      <c r="K19" s="136">
        <v>84</v>
      </c>
      <c r="L19" s="136">
        <v>92.5</v>
      </c>
      <c r="M19" s="136">
        <v>90.666666666666657</v>
      </c>
      <c r="N19" s="1">
        <f t="shared" si="1"/>
        <v>92</v>
      </c>
      <c r="O19" s="1">
        <f t="shared" si="0"/>
        <v>92</v>
      </c>
      <c r="P19" s="1">
        <f t="shared" si="0"/>
        <v>84</v>
      </c>
      <c r="Q19" s="1">
        <f t="shared" si="0"/>
        <v>93</v>
      </c>
      <c r="R19" s="1">
        <f t="shared" si="0"/>
        <v>91</v>
      </c>
    </row>
    <row r="20" spans="1:18">
      <c r="A20" s="10">
        <v>7</v>
      </c>
      <c r="B20" s="270">
        <v>1911007</v>
      </c>
      <c r="C20" s="271" t="s">
        <v>83</v>
      </c>
      <c r="D20" s="137">
        <v>89</v>
      </c>
      <c r="E20" s="137">
        <v>94.5</v>
      </c>
      <c r="F20" s="137">
        <v>54</v>
      </c>
      <c r="G20" s="137">
        <v>82</v>
      </c>
      <c r="H20" s="137">
        <v>73.333333333333329</v>
      </c>
      <c r="I20" s="136">
        <v>89</v>
      </c>
      <c r="J20" s="136">
        <v>94.5</v>
      </c>
      <c r="K20" s="136">
        <v>54</v>
      </c>
      <c r="L20" s="136">
        <v>82</v>
      </c>
      <c r="M20" s="136">
        <v>73.333333333333329</v>
      </c>
      <c r="N20" s="1">
        <f t="shared" si="1"/>
        <v>89</v>
      </c>
      <c r="O20" s="1">
        <f t="shared" si="0"/>
        <v>95</v>
      </c>
      <c r="P20" s="1">
        <f t="shared" si="0"/>
        <v>54</v>
      </c>
      <c r="Q20" s="1">
        <f t="shared" si="0"/>
        <v>82</v>
      </c>
      <c r="R20" s="1">
        <f t="shared" si="0"/>
        <v>73</v>
      </c>
    </row>
    <row r="21" spans="1:18">
      <c r="A21" s="10">
        <v>8</v>
      </c>
      <c r="B21" s="272">
        <v>1911008</v>
      </c>
      <c r="C21" s="273" t="s">
        <v>304</v>
      </c>
      <c r="D21" s="137">
        <v>74.5</v>
      </c>
      <c r="E21" s="137">
        <v>80.5</v>
      </c>
      <c r="F21" s="137">
        <v>51.333333333333329</v>
      </c>
      <c r="G21" s="137">
        <v>36.25</v>
      </c>
      <c r="H21" s="137">
        <v>58</v>
      </c>
      <c r="I21" s="136">
        <v>74.5</v>
      </c>
      <c r="J21" s="136">
        <v>80.5</v>
      </c>
      <c r="K21" s="136">
        <v>51.333333333333329</v>
      </c>
      <c r="L21" s="136">
        <v>36.25</v>
      </c>
      <c r="M21" s="136">
        <v>58</v>
      </c>
      <c r="N21" s="1">
        <f t="shared" si="1"/>
        <v>75</v>
      </c>
      <c r="O21" s="1">
        <f t="shared" si="0"/>
        <v>81</v>
      </c>
      <c r="P21" s="1">
        <f t="shared" si="0"/>
        <v>51</v>
      </c>
      <c r="Q21" s="1">
        <f t="shared" si="0"/>
        <v>36</v>
      </c>
      <c r="R21" s="1">
        <f t="shared" si="0"/>
        <v>58</v>
      </c>
    </row>
    <row r="22" spans="1:18">
      <c r="A22" s="10">
        <v>9</v>
      </c>
      <c r="B22" s="272">
        <v>1911009</v>
      </c>
      <c r="C22" s="273" t="s">
        <v>85</v>
      </c>
      <c r="D22" s="137">
        <v>78.444444444444457</v>
      </c>
      <c r="E22" s="137">
        <v>79</v>
      </c>
      <c r="F22" s="137">
        <v>50</v>
      </c>
      <c r="G22" s="137">
        <v>50</v>
      </c>
      <c r="H22" s="137">
        <v>50</v>
      </c>
      <c r="I22" s="136">
        <v>78.444444444444457</v>
      </c>
      <c r="J22" s="136">
        <v>79</v>
      </c>
      <c r="K22" s="136">
        <v>50</v>
      </c>
      <c r="L22" s="136">
        <v>50</v>
      </c>
      <c r="M22" s="136">
        <v>50</v>
      </c>
      <c r="N22" s="1">
        <f t="shared" si="1"/>
        <v>78</v>
      </c>
      <c r="O22" s="1">
        <f t="shared" si="0"/>
        <v>79</v>
      </c>
      <c r="P22" s="1">
        <f t="shared" si="0"/>
        <v>50</v>
      </c>
      <c r="Q22" s="1">
        <f t="shared" si="0"/>
        <v>50</v>
      </c>
      <c r="R22" s="1">
        <f t="shared" si="0"/>
        <v>50</v>
      </c>
    </row>
    <row r="23" spans="1:18">
      <c r="A23" s="10">
        <v>10</v>
      </c>
      <c r="B23" s="272">
        <v>1911010</v>
      </c>
      <c r="C23" s="273" t="s">
        <v>305</v>
      </c>
      <c r="D23" s="137">
        <v>77.666666666666671</v>
      </c>
      <c r="E23" s="137">
        <v>86</v>
      </c>
      <c r="F23" s="137">
        <v>56.666666666666671</v>
      </c>
      <c r="G23" s="137">
        <v>64.75</v>
      </c>
      <c r="H23" s="137">
        <v>56.666666666666671</v>
      </c>
      <c r="I23" s="136">
        <v>77.666666666666671</v>
      </c>
      <c r="J23" s="136">
        <v>86</v>
      </c>
      <c r="K23" s="136">
        <v>56.666666666666671</v>
      </c>
      <c r="L23" s="136">
        <v>64.75</v>
      </c>
      <c r="M23" s="136">
        <v>56.666666666666671</v>
      </c>
      <c r="N23" s="1">
        <f t="shared" si="1"/>
        <v>78</v>
      </c>
      <c r="O23" s="1">
        <f t="shared" si="0"/>
        <v>86</v>
      </c>
      <c r="P23" s="1">
        <f t="shared" si="0"/>
        <v>57</v>
      </c>
      <c r="Q23" s="1">
        <f t="shared" si="0"/>
        <v>65</v>
      </c>
      <c r="R23" s="1">
        <f t="shared" si="0"/>
        <v>57</v>
      </c>
    </row>
    <row r="24" spans="1:18">
      <c r="A24" s="10">
        <v>11</v>
      </c>
      <c r="B24" s="272">
        <v>1911011</v>
      </c>
      <c r="C24" s="273" t="s">
        <v>87</v>
      </c>
      <c r="D24" s="137">
        <v>88.555555555555557</v>
      </c>
      <c r="E24" s="137">
        <v>82</v>
      </c>
      <c r="F24" s="137">
        <v>79.333333333333329</v>
      </c>
      <c r="G24" s="137">
        <v>64.75</v>
      </c>
      <c r="H24" s="137">
        <v>70</v>
      </c>
      <c r="I24" s="136">
        <v>88.555555555555557</v>
      </c>
      <c r="J24" s="136">
        <v>82</v>
      </c>
      <c r="K24" s="136">
        <v>79.333333333333329</v>
      </c>
      <c r="L24" s="136">
        <v>64.75</v>
      </c>
      <c r="M24" s="136">
        <v>70</v>
      </c>
      <c r="N24" s="1">
        <f t="shared" si="1"/>
        <v>89</v>
      </c>
      <c r="O24" s="1">
        <f t="shared" si="0"/>
        <v>82</v>
      </c>
      <c r="P24" s="1">
        <f t="shared" si="0"/>
        <v>79</v>
      </c>
      <c r="Q24" s="1">
        <f t="shared" si="0"/>
        <v>65</v>
      </c>
      <c r="R24" s="1">
        <f t="shared" si="0"/>
        <v>70</v>
      </c>
    </row>
    <row r="25" spans="1:18">
      <c r="A25" s="10">
        <v>12</v>
      </c>
      <c r="B25" s="267">
        <v>1911012</v>
      </c>
      <c r="C25" s="268" t="s">
        <v>306</v>
      </c>
      <c r="D25" s="137">
        <v>89.977777777777789</v>
      </c>
      <c r="E25" s="137">
        <v>91.1</v>
      </c>
      <c r="F25" s="137">
        <v>78</v>
      </c>
      <c r="G25" s="137">
        <v>80.5</v>
      </c>
      <c r="H25" s="137">
        <v>56</v>
      </c>
      <c r="I25" s="136">
        <v>89.977777777777789</v>
      </c>
      <c r="J25" s="136">
        <v>91.1</v>
      </c>
      <c r="K25" s="136">
        <v>78</v>
      </c>
      <c r="L25" s="136">
        <v>80.5</v>
      </c>
      <c r="M25" s="136">
        <v>56</v>
      </c>
      <c r="N25" s="1">
        <f t="shared" si="1"/>
        <v>90</v>
      </c>
      <c r="O25" s="1">
        <f t="shared" si="0"/>
        <v>91</v>
      </c>
      <c r="P25" s="1">
        <f t="shared" si="0"/>
        <v>78</v>
      </c>
      <c r="Q25" s="1">
        <f t="shared" si="0"/>
        <v>81</v>
      </c>
      <c r="R25" s="1">
        <f t="shared" si="0"/>
        <v>56</v>
      </c>
    </row>
    <row r="26" spans="1:18">
      <c r="A26" s="10">
        <v>13</v>
      </c>
      <c r="B26" s="267">
        <v>1911013</v>
      </c>
      <c r="C26" s="268" t="s">
        <v>89</v>
      </c>
      <c r="D26" s="137">
        <v>90.666666666666657</v>
      </c>
      <c r="E26" s="137">
        <v>91.5</v>
      </c>
      <c r="F26" s="137">
        <v>58</v>
      </c>
      <c r="G26" s="137">
        <v>92.5</v>
      </c>
      <c r="H26" s="137">
        <v>85.333333333333343</v>
      </c>
      <c r="I26" s="136">
        <v>90.666666666666657</v>
      </c>
      <c r="J26" s="136">
        <v>91.5</v>
      </c>
      <c r="K26" s="136">
        <v>58</v>
      </c>
      <c r="L26" s="136">
        <v>92.5</v>
      </c>
      <c r="M26" s="136">
        <v>85.333333333333343</v>
      </c>
      <c r="N26" s="1">
        <f t="shared" si="1"/>
        <v>91</v>
      </c>
      <c r="O26" s="1">
        <f t="shared" si="0"/>
        <v>92</v>
      </c>
      <c r="P26" s="1">
        <f t="shared" si="0"/>
        <v>58</v>
      </c>
      <c r="Q26" s="1">
        <f t="shared" si="0"/>
        <v>93</v>
      </c>
      <c r="R26" s="1">
        <f t="shared" si="0"/>
        <v>85</v>
      </c>
    </row>
    <row r="27" spans="1:18">
      <c r="A27" s="10">
        <v>14</v>
      </c>
      <c r="B27" s="272">
        <v>1911014</v>
      </c>
      <c r="C27" s="273" t="s">
        <v>90</v>
      </c>
      <c r="D27" s="137">
        <v>93.666666666666657</v>
      </c>
      <c r="E27" s="137">
        <v>94.5</v>
      </c>
      <c r="F27" s="137">
        <v>78</v>
      </c>
      <c r="G27" s="137">
        <v>88.75</v>
      </c>
      <c r="H27" s="137">
        <v>87.333333333333343</v>
      </c>
      <c r="I27" s="136">
        <v>93.666666666666657</v>
      </c>
      <c r="J27" s="136">
        <v>94.5</v>
      </c>
      <c r="K27" s="136">
        <v>78</v>
      </c>
      <c r="L27" s="136">
        <v>88.75</v>
      </c>
      <c r="M27" s="136">
        <v>87.333333333333343</v>
      </c>
      <c r="N27" s="1">
        <f t="shared" si="1"/>
        <v>94</v>
      </c>
      <c r="O27" s="1">
        <f t="shared" si="0"/>
        <v>95</v>
      </c>
      <c r="P27" s="1">
        <f t="shared" si="0"/>
        <v>78</v>
      </c>
      <c r="Q27" s="1">
        <f t="shared" si="0"/>
        <v>89</v>
      </c>
      <c r="R27" s="1">
        <f t="shared" si="0"/>
        <v>87</v>
      </c>
    </row>
    <row r="28" spans="1:18">
      <c r="A28" s="10">
        <v>15</v>
      </c>
      <c r="B28" s="272">
        <v>1911015</v>
      </c>
      <c r="C28" s="273" t="s">
        <v>307</v>
      </c>
      <c r="D28" s="137">
        <v>86.888888888888886</v>
      </c>
      <c r="E28" s="137">
        <v>88</v>
      </c>
      <c r="F28" s="137">
        <v>52</v>
      </c>
      <c r="G28" s="137">
        <v>52</v>
      </c>
      <c r="H28" s="137">
        <v>76</v>
      </c>
      <c r="I28" s="136">
        <v>86.888888888888886</v>
      </c>
      <c r="J28" s="136">
        <v>88</v>
      </c>
      <c r="K28" s="136">
        <v>52</v>
      </c>
      <c r="L28" s="136">
        <v>52</v>
      </c>
      <c r="M28" s="136">
        <v>76</v>
      </c>
      <c r="N28" s="1">
        <f t="shared" si="1"/>
        <v>87</v>
      </c>
      <c r="O28" s="1">
        <f t="shared" si="0"/>
        <v>88</v>
      </c>
      <c r="P28" s="1">
        <f t="shared" si="0"/>
        <v>52</v>
      </c>
      <c r="Q28" s="1">
        <f t="shared" si="0"/>
        <v>52</v>
      </c>
      <c r="R28" s="1">
        <f t="shared" si="0"/>
        <v>76</v>
      </c>
    </row>
    <row r="29" spans="1:18">
      <c r="A29" s="10">
        <v>16</v>
      </c>
      <c r="B29" s="270">
        <v>1911016</v>
      </c>
      <c r="C29" s="271" t="s">
        <v>308</v>
      </c>
      <c r="D29" s="137">
        <v>89.444444444444457</v>
      </c>
      <c r="E29" s="137">
        <v>90.5</v>
      </c>
      <c r="F29" s="137">
        <v>80.666666666666657</v>
      </c>
      <c r="G29" s="137">
        <v>61</v>
      </c>
      <c r="H29" s="137">
        <v>77.333333333333343</v>
      </c>
      <c r="I29" s="136">
        <v>89.444444444444457</v>
      </c>
      <c r="J29" s="136">
        <v>90.5</v>
      </c>
      <c r="K29" s="136">
        <v>80.666666666666657</v>
      </c>
      <c r="L29" s="136">
        <v>61</v>
      </c>
      <c r="M29" s="136">
        <v>77.333333333333343</v>
      </c>
      <c r="N29" s="1">
        <f t="shared" si="1"/>
        <v>89</v>
      </c>
      <c r="O29" s="1">
        <f t="shared" si="0"/>
        <v>91</v>
      </c>
      <c r="P29" s="1">
        <f t="shared" si="0"/>
        <v>81</v>
      </c>
      <c r="Q29" s="1">
        <f t="shared" si="0"/>
        <v>61</v>
      </c>
      <c r="R29" s="1">
        <f t="shared" si="0"/>
        <v>77</v>
      </c>
    </row>
    <row r="30" spans="1:18">
      <c r="A30" s="10">
        <v>17</v>
      </c>
      <c r="B30" s="267">
        <v>1911017</v>
      </c>
      <c r="C30" s="268" t="s">
        <v>92</v>
      </c>
      <c r="D30" s="137">
        <v>88.777777777777786</v>
      </c>
      <c r="E30" s="137">
        <v>91</v>
      </c>
      <c r="F30" s="137">
        <v>89.333333333333343</v>
      </c>
      <c r="G30" s="137">
        <v>87.25</v>
      </c>
      <c r="H30" s="137">
        <v>84</v>
      </c>
      <c r="I30" s="136">
        <v>88.777777777777786</v>
      </c>
      <c r="J30" s="136">
        <v>91</v>
      </c>
      <c r="K30" s="136">
        <v>89.333333333333343</v>
      </c>
      <c r="L30" s="136">
        <v>87.25</v>
      </c>
      <c r="M30" s="136">
        <v>84</v>
      </c>
      <c r="N30" s="1">
        <f t="shared" si="1"/>
        <v>89</v>
      </c>
      <c r="O30" s="1">
        <f t="shared" si="0"/>
        <v>91</v>
      </c>
      <c r="P30" s="1">
        <f t="shared" si="0"/>
        <v>89</v>
      </c>
      <c r="Q30" s="1">
        <f t="shared" si="0"/>
        <v>87</v>
      </c>
      <c r="R30" s="1">
        <f t="shared" si="0"/>
        <v>84</v>
      </c>
    </row>
    <row r="31" spans="1:18">
      <c r="A31" s="10">
        <v>18</v>
      </c>
      <c r="B31" s="267">
        <v>1911018</v>
      </c>
      <c r="C31" s="268" t="s">
        <v>42</v>
      </c>
      <c r="D31" s="137">
        <v>84.555555555555557</v>
      </c>
      <c r="E31" s="137">
        <v>88</v>
      </c>
      <c r="F31" s="137">
        <v>56.666666666666664</v>
      </c>
      <c r="G31" s="137">
        <v>50</v>
      </c>
      <c r="H31" s="137">
        <v>54.666666666666664</v>
      </c>
      <c r="I31" s="136">
        <v>84.555555555555557</v>
      </c>
      <c r="J31" s="136">
        <v>88</v>
      </c>
      <c r="K31" s="136">
        <v>56.666666666666664</v>
      </c>
      <c r="L31" s="136">
        <v>50</v>
      </c>
      <c r="M31" s="136">
        <v>54.666666666666664</v>
      </c>
      <c r="N31" s="1">
        <f t="shared" si="1"/>
        <v>85</v>
      </c>
      <c r="O31" s="1">
        <f t="shared" si="0"/>
        <v>88</v>
      </c>
      <c r="P31" s="1">
        <f t="shared" si="0"/>
        <v>57</v>
      </c>
      <c r="Q31" s="1">
        <f t="shared" si="0"/>
        <v>50</v>
      </c>
      <c r="R31" s="1">
        <f t="shared" si="0"/>
        <v>55</v>
      </c>
    </row>
    <row r="32" spans="1:18">
      <c r="A32" s="10">
        <v>19</v>
      </c>
      <c r="B32" s="267">
        <v>1911019</v>
      </c>
      <c r="C32" s="268" t="s">
        <v>309</v>
      </c>
      <c r="D32" s="137">
        <v>80.611111111111114</v>
      </c>
      <c r="E32" s="137">
        <v>86</v>
      </c>
      <c r="F32" s="137">
        <v>76.666666666666657</v>
      </c>
      <c r="G32" s="137">
        <v>100</v>
      </c>
      <c r="H32" s="137">
        <v>82.666666666666657</v>
      </c>
      <c r="I32" s="136">
        <v>80.611111111111114</v>
      </c>
      <c r="J32" s="136">
        <v>86</v>
      </c>
      <c r="K32" s="136">
        <v>76.666666666666657</v>
      </c>
      <c r="L32" s="136">
        <v>100</v>
      </c>
      <c r="M32" s="136">
        <v>82.666666666666657</v>
      </c>
      <c r="N32" s="1">
        <f t="shared" si="1"/>
        <v>81</v>
      </c>
      <c r="O32" s="1">
        <f t="shared" si="0"/>
        <v>86</v>
      </c>
      <c r="P32" s="1">
        <f t="shared" si="0"/>
        <v>77</v>
      </c>
      <c r="Q32" s="1">
        <f t="shared" si="0"/>
        <v>100</v>
      </c>
      <c r="R32" s="1">
        <f t="shared" si="0"/>
        <v>83</v>
      </c>
    </row>
    <row r="33" spans="1:18">
      <c r="A33" s="10">
        <v>20</v>
      </c>
      <c r="B33" s="272">
        <v>1911020</v>
      </c>
      <c r="C33" s="273" t="s">
        <v>310</v>
      </c>
      <c r="D33" s="137">
        <v>80</v>
      </c>
      <c r="E33" s="137">
        <v>82</v>
      </c>
      <c r="F33" s="137">
        <v>67.333333333333329</v>
      </c>
      <c r="G33" s="137">
        <v>100</v>
      </c>
      <c r="H33" s="137">
        <v>80</v>
      </c>
      <c r="I33" s="136">
        <v>80</v>
      </c>
      <c r="J33" s="136">
        <v>82</v>
      </c>
      <c r="K33" s="136">
        <v>67.333333333333329</v>
      </c>
      <c r="L33" s="136">
        <v>100</v>
      </c>
      <c r="M33" s="136">
        <v>80</v>
      </c>
      <c r="N33" s="1">
        <f t="shared" si="1"/>
        <v>80</v>
      </c>
      <c r="O33" s="1">
        <f t="shared" si="0"/>
        <v>82</v>
      </c>
      <c r="P33" s="1">
        <f t="shared" si="0"/>
        <v>67</v>
      </c>
      <c r="Q33" s="1">
        <f t="shared" si="0"/>
        <v>100</v>
      </c>
      <c r="R33" s="1">
        <f t="shared" si="0"/>
        <v>80</v>
      </c>
    </row>
    <row r="34" spans="1:18">
      <c r="A34" s="10">
        <v>21</v>
      </c>
      <c r="B34" s="267">
        <v>1911021</v>
      </c>
      <c r="C34" s="268" t="s">
        <v>311</v>
      </c>
      <c r="D34" s="137">
        <v>70.111111111111114</v>
      </c>
      <c r="E34" s="137">
        <v>69.5</v>
      </c>
      <c r="F34" s="137">
        <v>55</v>
      </c>
      <c r="G34" s="137">
        <v>52.75</v>
      </c>
      <c r="H34" s="137">
        <v>72.666666666666657</v>
      </c>
      <c r="I34" s="136">
        <v>70.111111111111114</v>
      </c>
      <c r="J34" s="136">
        <v>69.5</v>
      </c>
      <c r="K34" s="136">
        <v>55</v>
      </c>
      <c r="L34" s="136">
        <v>52.75</v>
      </c>
      <c r="M34" s="136">
        <v>72.666666666666657</v>
      </c>
      <c r="N34" s="1">
        <f t="shared" si="1"/>
        <v>70</v>
      </c>
      <c r="O34" s="1">
        <f t="shared" si="0"/>
        <v>70</v>
      </c>
      <c r="P34" s="1">
        <f t="shared" si="0"/>
        <v>55</v>
      </c>
      <c r="Q34" s="1">
        <f t="shared" si="0"/>
        <v>53</v>
      </c>
      <c r="R34" s="1">
        <f t="shared" si="0"/>
        <v>73</v>
      </c>
    </row>
    <row r="35" spans="1:18">
      <c r="A35" s="10">
        <v>22</v>
      </c>
      <c r="B35" s="272">
        <v>1911022</v>
      </c>
      <c r="C35" s="273" t="s">
        <v>95</v>
      </c>
      <c r="D35" s="137">
        <v>85.666666666666671</v>
      </c>
      <c r="E35" s="137">
        <v>81</v>
      </c>
      <c r="F35" s="137">
        <v>56</v>
      </c>
      <c r="G35" s="137">
        <v>52</v>
      </c>
      <c r="H35" s="137">
        <v>73.333333333333329</v>
      </c>
      <c r="I35" s="136">
        <v>85.666666666666671</v>
      </c>
      <c r="J35" s="136">
        <v>81</v>
      </c>
      <c r="K35" s="136">
        <v>56</v>
      </c>
      <c r="L35" s="136">
        <v>52</v>
      </c>
      <c r="M35" s="136">
        <v>73.333333333333329</v>
      </c>
      <c r="N35" s="1">
        <f t="shared" si="1"/>
        <v>86</v>
      </c>
      <c r="O35" s="1">
        <f t="shared" si="0"/>
        <v>81</v>
      </c>
      <c r="P35" s="1">
        <f t="shared" si="0"/>
        <v>56</v>
      </c>
      <c r="Q35" s="1">
        <f t="shared" si="0"/>
        <v>52</v>
      </c>
      <c r="R35" s="1">
        <f t="shared" si="0"/>
        <v>73</v>
      </c>
    </row>
    <row r="36" spans="1:18">
      <c r="A36" s="10">
        <v>23</v>
      </c>
      <c r="B36" s="267">
        <v>1911023</v>
      </c>
      <c r="C36" s="268" t="s">
        <v>312</v>
      </c>
      <c r="D36" s="137">
        <v>78.666666666666671</v>
      </c>
      <c r="E36" s="137">
        <v>82.5</v>
      </c>
      <c r="F36" s="137">
        <v>55.333333333333329</v>
      </c>
      <c r="G36" s="137">
        <v>88.75</v>
      </c>
      <c r="H36" s="137">
        <v>84.666666666666657</v>
      </c>
      <c r="I36" s="136">
        <v>78.666666666666671</v>
      </c>
      <c r="J36" s="136">
        <v>82.5</v>
      </c>
      <c r="K36" s="136">
        <v>55.333333333333329</v>
      </c>
      <c r="L36" s="136">
        <v>88.75</v>
      </c>
      <c r="M36" s="136">
        <v>84.666666666666657</v>
      </c>
      <c r="N36" s="1">
        <f t="shared" si="1"/>
        <v>79</v>
      </c>
      <c r="O36" s="1">
        <f t="shared" si="0"/>
        <v>83</v>
      </c>
      <c r="P36" s="1">
        <f t="shared" si="0"/>
        <v>55</v>
      </c>
      <c r="Q36" s="1">
        <f t="shared" si="0"/>
        <v>89</v>
      </c>
      <c r="R36" s="1">
        <f t="shared" si="0"/>
        <v>85</v>
      </c>
    </row>
    <row r="37" spans="1:18">
      <c r="A37" s="10">
        <v>24</v>
      </c>
      <c r="B37" s="267">
        <v>1911024</v>
      </c>
      <c r="C37" s="268" t="s">
        <v>45</v>
      </c>
      <c r="D37" s="137">
        <v>91.5</v>
      </c>
      <c r="E37" s="137">
        <v>96</v>
      </c>
      <c r="F37" s="137">
        <v>94.666666666666657</v>
      </c>
      <c r="G37" s="137">
        <v>92.5</v>
      </c>
      <c r="H37" s="137">
        <v>91.333333333333343</v>
      </c>
      <c r="I37" s="136">
        <v>91.5</v>
      </c>
      <c r="J37" s="136">
        <v>96</v>
      </c>
      <c r="K37" s="136">
        <v>94.666666666666657</v>
      </c>
      <c r="L37" s="136">
        <v>92.5</v>
      </c>
      <c r="M37" s="136">
        <v>91.333333333333343</v>
      </c>
      <c r="N37" s="1">
        <f t="shared" si="1"/>
        <v>92</v>
      </c>
      <c r="O37" s="1">
        <f t="shared" si="0"/>
        <v>96</v>
      </c>
      <c r="P37" s="1">
        <f t="shared" si="0"/>
        <v>95</v>
      </c>
      <c r="Q37" s="1">
        <f t="shared" si="0"/>
        <v>93</v>
      </c>
      <c r="R37" s="1">
        <f t="shared" si="0"/>
        <v>91</v>
      </c>
    </row>
    <row r="38" spans="1:18">
      <c r="A38" s="10">
        <v>25</v>
      </c>
      <c r="B38" s="272">
        <v>1911025</v>
      </c>
      <c r="C38" s="273" t="s">
        <v>96</v>
      </c>
      <c r="D38" s="137">
        <v>67.777777777777786</v>
      </c>
      <c r="E38" s="137">
        <v>58</v>
      </c>
      <c r="F38" s="137">
        <v>55.333333333333329</v>
      </c>
      <c r="G38" s="137">
        <v>52</v>
      </c>
      <c r="H38" s="137">
        <v>50</v>
      </c>
      <c r="I38" s="136">
        <v>67.777777777777786</v>
      </c>
      <c r="J38" s="136">
        <v>58</v>
      </c>
      <c r="K38" s="136">
        <v>55.333333333333329</v>
      </c>
      <c r="L38" s="136">
        <v>52</v>
      </c>
      <c r="M38" s="136">
        <v>50</v>
      </c>
      <c r="N38" s="1">
        <f t="shared" si="1"/>
        <v>68</v>
      </c>
      <c r="O38" s="1">
        <f t="shared" si="0"/>
        <v>58</v>
      </c>
      <c r="P38" s="1">
        <f t="shared" si="0"/>
        <v>55</v>
      </c>
      <c r="Q38" s="1">
        <f t="shared" si="0"/>
        <v>52</v>
      </c>
      <c r="R38" s="1">
        <f t="shared" si="0"/>
        <v>50</v>
      </c>
    </row>
    <row r="39" spans="1:18">
      <c r="A39" s="10">
        <v>26</v>
      </c>
      <c r="B39" s="272">
        <v>1911026</v>
      </c>
      <c r="C39" s="273" t="s">
        <v>313</v>
      </c>
      <c r="D39" s="137">
        <v>94.666666666666657</v>
      </c>
      <c r="E39" s="137">
        <v>100</v>
      </c>
      <c r="F39" s="137">
        <v>90.666666666666657</v>
      </c>
      <c r="G39" s="137">
        <v>100</v>
      </c>
      <c r="H39" s="137">
        <v>82.666666666666657</v>
      </c>
      <c r="I39" s="136">
        <v>94.666666666666657</v>
      </c>
      <c r="J39" s="136">
        <v>100</v>
      </c>
      <c r="K39" s="136">
        <v>90.666666666666657</v>
      </c>
      <c r="L39" s="136">
        <v>100</v>
      </c>
      <c r="M39" s="136">
        <v>82.666666666666657</v>
      </c>
      <c r="N39" s="1">
        <f t="shared" si="1"/>
        <v>95</v>
      </c>
      <c r="O39" s="1">
        <f t="shared" si="0"/>
        <v>100</v>
      </c>
      <c r="P39" s="1">
        <f t="shared" si="0"/>
        <v>91</v>
      </c>
      <c r="Q39" s="1">
        <f t="shared" si="0"/>
        <v>100</v>
      </c>
      <c r="R39" s="1">
        <f t="shared" si="0"/>
        <v>83</v>
      </c>
    </row>
    <row r="40" spans="1:18">
      <c r="A40" s="10">
        <v>27</v>
      </c>
      <c r="B40" s="272">
        <v>1911027</v>
      </c>
      <c r="C40" s="273" t="s">
        <v>314</v>
      </c>
      <c r="D40" s="137">
        <v>72.888888888888886</v>
      </c>
      <c r="E40" s="137">
        <v>81.5</v>
      </c>
      <c r="F40" s="137">
        <v>50</v>
      </c>
      <c r="G40" s="137">
        <v>50</v>
      </c>
      <c r="H40" s="137">
        <v>50</v>
      </c>
      <c r="I40" s="136">
        <v>72.888888888888886</v>
      </c>
      <c r="J40" s="136">
        <v>81.5</v>
      </c>
      <c r="K40" s="136">
        <v>50</v>
      </c>
      <c r="L40" s="136">
        <v>50</v>
      </c>
      <c r="M40" s="136">
        <v>50</v>
      </c>
      <c r="N40" s="1">
        <f t="shared" si="1"/>
        <v>73</v>
      </c>
      <c r="O40" s="1">
        <f t="shared" si="0"/>
        <v>82</v>
      </c>
      <c r="P40" s="1">
        <f t="shared" si="0"/>
        <v>50</v>
      </c>
      <c r="Q40" s="1">
        <f t="shared" si="0"/>
        <v>50</v>
      </c>
      <c r="R40" s="1">
        <f t="shared" si="0"/>
        <v>50</v>
      </c>
    </row>
    <row r="41" spans="1:18">
      <c r="A41" s="10">
        <v>28</v>
      </c>
      <c r="B41" s="270">
        <v>1911028</v>
      </c>
      <c r="C41" s="271" t="s">
        <v>315</v>
      </c>
      <c r="D41" s="137">
        <v>88.888888888888886</v>
      </c>
      <c r="E41" s="137">
        <v>71.5</v>
      </c>
      <c r="F41" s="137">
        <v>86.666666666666657</v>
      </c>
      <c r="G41" s="137">
        <v>96.25</v>
      </c>
      <c r="H41" s="137">
        <v>77.333333333333329</v>
      </c>
      <c r="I41" s="136">
        <v>88.888888888888886</v>
      </c>
      <c r="J41" s="136">
        <v>71.5</v>
      </c>
      <c r="K41" s="136">
        <v>86.666666666666657</v>
      </c>
      <c r="L41" s="136">
        <v>96.25</v>
      </c>
      <c r="M41" s="136">
        <v>77.333333333333329</v>
      </c>
      <c r="N41" s="1">
        <f t="shared" si="1"/>
        <v>89</v>
      </c>
      <c r="O41" s="1">
        <f t="shared" si="0"/>
        <v>72</v>
      </c>
      <c r="P41" s="1">
        <f t="shared" si="0"/>
        <v>87</v>
      </c>
      <c r="Q41" s="1">
        <f t="shared" si="0"/>
        <v>96</v>
      </c>
      <c r="R41" s="1">
        <f t="shared" si="0"/>
        <v>77</v>
      </c>
    </row>
    <row r="42" spans="1:18">
      <c r="A42" s="10">
        <v>29</v>
      </c>
      <c r="B42" s="272">
        <v>1911029</v>
      </c>
      <c r="C42" s="273" t="s">
        <v>316</v>
      </c>
      <c r="D42" s="137">
        <v>86.333333333333329</v>
      </c>
      <c r="E42" s="137">
        <v>97.5</v>
      </c>
      <c r="F42" s="137">
        <v>75</v>
      </c>
      <c r="G42" s="137">
        <v>96.25</v>
      </c>
      <c r="H42" s="137">
        <v>86</v>
      </c>
      <c r="I42" s="136">
        <v>86.333333333333329</v>
      </c>
      <c r="J42" s="136">
        <v>97.5</v>
      </c>
      <c r="K42" s="136">
        <v>75</v>
      </c>
      <c r="L42" s="136">
        <v>96.25</v>
      </c>
      <c r="M42" s="136">
        <v>86</v>
      </c>
      <c r="N42" s="1">
        <f t="shared" si="1"/>
        <v>86</v>
      </c>
      <c r="O42" s="1">
        <f t="shared" si="0"/>
        <v>98</v>
      </c>
      <c r="P42" s="1">
        <f t="shared" si="0"/>
        <v>75</v>
      </c>
      <c r="Q42" s="1">
        <f t="shared" si="0"/>
        <v>96</v>
      </c>
      <c r="R42" s="1">
        <f t="shared" si="0"/>
        <v>86</v>
      </c>
    </row>
    <row r="43" spans="1:18">
      <c r="A43" s="10">
        <v>30</v>
      </c>
      <c r="B43" s="270">
        <v>1911030</v>
      </c>
      <c r="C43" s="271" t="s">
        <v>100</v>
      </c>
      <c r="D43" s="137">
        <v>88.666666666666671</v>
      </c>
      <c r="E43" s="137">
        <v>90</v>
      </c>
      <c r="F43" s="137">
        <v>54</v>
      </c>
      <c r="G43" s="137">
        <v>52</v>
      </c>
      <c r="H43" s="137">
        <v>68.666666666666671</v>
      </c>
      <c r="I43" s="136">
        <v>88.666666666666671</v>
      </c>
      <c r="J43" s="136">
        <v>90</v>
      </c>
      <c r="K43" s="136">
        <v>54</v>
      </c>
      <c r="L43" s="136">
        <v>52</v>
      </c>
      <c r="M43" s="136">
        <v>68.666666666666671</v>
      </c>
      <c r="N43" s="1">
        <f t="shared" si="1"/>
        <v>89</v>
      </c>
      <c r="O43" s="1">
        <f t="shared" si="0"/>
        <v>90</v>
      </c>
      <c r="P43" s="1">
        <f t="shared" si="0"/>
        <v>54</v>
      </c>
      <c r="Q43" s="1">
        <f t="shared" si="0"/>
        <v>52</v>
      </c>
      <c r="R43" s="1">
        <f t="shared" si="0"/>
        <v>69</v>
      </c>
    </row>
    <row r="44" spans="1:18">
      <c r="A44" s="10">
        <v>31</v>
      </c>
      <c r="B44" s="267">
        <v>1911031</v>
      </c>
      <c r="C44" s="268" t="s">
        <v>317</v>
      </c>
      <c r="D44" s="137">
        <v>72.888888888888886</v>
      </c>
      <c r="E44" s="137">
        <v>79</v>
      </c>
      <c r="F44" s="137">
        <v>62.666666666666671</v>
      </c>
      <c r="G44" s="137">
        <v>50</v>
      </c>
      <c r="H44" s="137">
        <v>82.666666666666657</v>
      </c>
      <c r="I44" s="136">
        <v>72.888888888888886</v>
      </c>
      <c r="J44" s="136">
        <v>79</v>
      </c>
      <c r="K44" s="136">
        <v>62.666666666666671</v>
      </c>
      <c r="L44" s="136">
        <v>50</v>
      </c>
      <c r="M44" s="136">
        <v>82.666666666666657</v>
      </c>
      <c r="N44" s="1">
        <f t="shared" si="1"/>
        <v>73</v>
      </c>
      <c r="O44" s="1">
        <f t="shared" si="0"/>
        <v>79</v>
      </c>
      <c r="P44" s="1">
        <f t="shared" si="0"/>
        <v>63</v>
      </c>
      <c r="Q44" s="1">
        <f t="shared" si="0"/>
        <v>50</v>
      </c>
      <c r="R44" s="1">
        <f t="shared" si="0"/>
        <v>83</v>
      </c>
    </row>
    <row r="45" spans="1:18">
      <c r="A45" s="10">
        <v>32</v>
      </c>
      <c r="B45" s="272">
        <v>1911032</v>
      </c>
      <c r="C45" s="273" t="s">
        <v>102</v>
      </c>
      <c r="D45" s="137">
        <v>82.777777777777786</v>
      </c>
      <c r="E45" s="137">
        <v>88.5</v>
      </c>
      <c r="F45" s="137">
        <v>80.666666666666657</v>
      </c>
      <c r="G45" s="137">
        <v>92.5</v>
      </c>
      <c r="H45" s="137">
        <v>90.666666666666657</v>
      </c>
      <c r="I45" s="136">
        <v>82.777777777777786</v>
      </c>
      <c r="J45" s="136">
        <v>88.5</v>
      </c>
      <c r="K45" s="136">
        <v>80.666666666666657</v>
      </c>
      <c r="L45" s="136">
        <v>92.5</v>
      </c>
      <c r="M45" s="136">
        <v>90.666666666666657</v>
      </c>
      <c r="N45" s="1">
        <f t="shared" si="1"/>
        <v>83</v>
      </c>
      <c r="O45" s="1">
        <f t="shared" si="0"/>
        <v>89</v>
      </c>
      <c r="P45" s="1">
        <f t="shared" si="0"/>
        <v>81</v>
      </c>
      <c r="Q45" s="1">
        <f t="shared" si="0"/>
        <v>93</v>
      </c>
      <c r="R45" s="1">
        <f t="shared" si="0"/>
        <v>91</v>
      </c>
    </row>
    <row r="46" spans="1:18">
      <c r="A46" s="10">
        <v>33</v>
      </c>
      <c r="B46" s="272">
        <v>1911033</v>
      </c>
      <c r="C46" s="273" t="s">
        <v>61</v>
      </c>
      <c r="D46" s="137">
        <v>80.222222222222229</v>
      </c>
      <c r="E46" s="137">
        <v>54.5</v>
      </c>
      <c r="F46" s="137">
        <v>50</v>
      </c>
      <c r="G46" s="137">
        <v>50</v>
      </c>
      <c r="H46" s="137">
        <v>50</v>
      </c>
      <c r="I46" s="136">
        <v>80.222222222222229</v>
      </c>
      <c r="J46" s="136">
        <v>54.5</v>
      </c>
      <c r="K46" s="136">
        <v>50</v>
      </c>
      <c r="L46" s="136">
        <v>50</v>
      </c>
      <c r="M46" s="136">
        <v>50</v>
      </c>
      <c r="N46" s="1">
        <f t="shared" si="1"/>
        <v>80</v>
      </c>
      <c r="O46" s="1">
        <f t="shared" si="0"/>
        <v>55</v>
      </c>
      <c r="P46" s="1">
        <f t="shared" si="0"/>
        <v>50</v>
      </c>
      <c r="Q46" s="1">
        <f t="shared" si="0"/>
        <v>50</v>
      </c>
      <c r="R46" s="1">
        <f t="shared" si="0"/>
        <v>50</v>
      </c>
    </row>
    <row r="47" spans="1:18">
      <c r="A47" s="10">
        <v>34</v>
      </c>
      <c r="B47" s="270">
        <v>1911034</v>
      </c>
      <c r="C47" s="271" t="s">
        <v>318</v>
      </c>
      <c r="D47" s="137">
        <v>78.888888888888886</v>
      </c>
      <c r="E47" s="137">
        <v>88</v>
      </c>
      <c r="F47" s="137">
        <v>85.333333333333343</v>
      </c>
      <c r="G47" s="137">
        <v>96.25</v>
      </c>
      <c r="H47" s="137">
        <v>82</v>
      </c>
      <c r="I47" s="136">
        <v>78.888888888888886</v>
      </c>
      <c r="J47" s="136">
        <v>88</v>
      </c>
      <c r="K47" s="136">
        <v>85.333333333333343</v>
      </c>
      <c r="L47" s="136">
        <v>96.25</v>
      </c>
      <c r="M47" s="136">
        <v>82</v>
      </c>
      <c r="N47" s="1">
        <f t="shared" si="1"/>
        <v>79</v>
      </c>
      <c r="O47" s="1">
        <f t="shared" si="0"/>
        <v>88</v>
      </c>
      <c r="P47" s="1">
        <f t="shared" si="0"/>
        <v>85</v>
      </c>
      <c r="Q47" s="1">
        <f t="shared" si="0"/>
        <v>96</v>
      </c>
      <c r="R47" s="1">
        <f t="shared" si="0"/>
        <v>82</v>
      </c>
    </row>
    <row r="48" spans="1:18">
      <c r="A48" s="10">
        <v>35</v>
      </c>
      <c r="B48" s="267">
        <v>1911035</v>
      </c>
      <c r="C48" s="268" t="s">
        <v>47</v>
      </c>
      <c r="D48" s="137">
        <v>86.555555555555557</v>
      </c>
      <c r="E48" s="137">
        <v>92</v>
      </c>
      <c r="F48" s="137">
        <v>74.666666666666657</v>
      </c>
      <c r="G48" s="137">
        <v>88.75</v>
      </c>
      <c r="H48" s="137">
        <v>90.666666666666657</v>
      </c>
      <c r="I48" s="136">
        <v>86.555555555555557</v>
      </c>
      <c r="J48" s="136">
        <v>92</v>
      </c>
      <c r="K48" s="136">
        <v>74.666666666666657</v>
      </c>
      <c r="L48" s="136">
        <v>88.75</v>
      </c>
      <c r="M48" s="136">
        <v>90.666666666666657</v>
      </c>
      <c r="N48" s="1">
        <f t="shared" si="1"/>
        <v>87</v>
      </c>
      <c r="O48" s="1">
        <f t="shared" si="0"/>
        <v>92</v>
      </c>
      <c r="P48" s="1">
        <f t="shared" si="0"/>
        <v>75</v>
      </c>
      <c r="Q48" s="1">
        <f t="shared" si="0"/>
        <v>89</v>
      </c>
      <c r="R48" s="1">
        <f t="shared" si="0"/>
        <v>91</v>
      </c>
    </row>
    <row r="49" spans="1:18">
      <c r="A49" s="10">
        <v>36</v>
      </c>
      <c r="B49" s="272">
        <v>1911036</v>
      </c>
      <c r="C49" s="273" t="s">
        <v>319</v>
      </c>
      <c r="D49" s="137">
        <v>88.777777777777786</v>
      </c>
      <c r="E49" s="137">
        <v>89.5</v>
      </c>
      <c r="F49" s="137">
        <v>87.333333333333343</v>
      </c>
      <c r="G49" s="137">
        <v>92.5</v>
      </c>
      <c r="H49" s="137">
        <v>90.666666666666657</v>
      </c>
      <c r="I49" s="136">
        <v>88.777777777777786</v>
      </c>
      <c r="J49" s="136">
        <v>89.5</v>
      </c>
      <c r="K49" s="136">
        <v>87.333333333333343</v>
      </c>
      <c r="L49" s="136">
        <v>92.5</v>
      </c>
      <c r="M49" s="136">
        <v>90.666666666666657</v>
      </c>
      <c r="N49" s="1">
        <f t="shared" si="1"/>
        <v>89</v>
      </c>
      <c r="O49" s="1">
        <f t="shared" si="0"/>
        <v>90</v>
      </c>
      <c r="P49" s="1">
        <f t="shared" si="0"/>
        <v>87</v>
      </c>
      <c r="Q49" s="1">
        <f t="shared" si="0"/>
        <v>93</v>
      </c>
      <c r="R49" s="1">
        <f t="shared" si="0"/>
        <v>91</v>
      </c>
    </row>
    <row r="50" spans="1:18">
      <c r="A50" s="10">
        <v>37</v>
      </c>
      <c r="B50" s="270">
        <v>1911037</v>
      </c>
      <c r="C50" s="271" t="s">
        <v>320</v>
      </c>
      <c r="D50" s="137">
        <v>90.555555555555557</v>
      </c>
      <c r="E50" s="137">
        <v>94.5</v>
      </c>
      <c r="F50" s="137">
        <v>83.333333333333343</v>
      </c>
      <c r="G50" s="137">
        <v>96.25</v>
      </c>
      <c r="H50" s="137">
        <v>60.666666666666671</v>
      </c>
      <c r="I50" s="136">
        <v>90.555555555555557</v>
      </c>
      <c r="J50" s="136">
        <v>94.5</v>
      </c>
      <c r="K50" s="136">
        <v>83.333333333333343</v>
      </c>
      <c r="L50" s="136">
        <v>96.25</v>
      </c>
      <c r="M50" s="136">
        <v>60.666666666666671</v>
      </c>
      <c r="N50" s="1">
        <f t="shared" si="1"/>
        <v>91</v>
      </c>
      <c r="O50" s="1">
        <f t="shared" si="0"/>
        <v>95</v>
      </c>
      <c r="P50" s="1">
        <f t="shared" si="0"/>
        <v>83</v>
      </c>
      <c r="Q50" s="1">
        <f t="shared" si="0"/>
        <v>96</v>
      </c>
      <c r="R50" s="1">
        <f t="shared" si="0"/>
        <v>61</v>
      </c>
    </row>
    <row r="51" spans="1:18">
      <c r="A51" s="10">
        <v>38</v>
      </c>
      <c r="B51" s="270">
        <v>1911038</v>
      </c>
      <c r="C51" s="271" t="s">
        <v>48</v>
      </c>
      <c r="D51" s="137">
        <v>76.888888888888886</v>
      </c>
      <c r="E51" s="137">
        <v>79</v>
      </c>
      <c r="F51" s="137">
        <v>64.666666666666657</v>
      </c>
      <c r="G51" s="137">
        <v>52</v>
      </c>
      <c r="H51" s="137">
        <v>64</v>
      </c>
      <c r="I51" s="136">
        <v>76.888888888888886</v>
      </c>
      <c r="J51" s="136">
        <v>79</v>
      </c>
      <c r="K51" s="136">
        <v>64.666666666666657</v>
      </c>
      <c r="L51" s="136">
        <v>52</v>
      </c>
      <c r="M51" s="136">
        <v>64</v>
      </c>
      <c r="N51" s="1">
        <f t="shared" si="1"/>
        <v>77</v>
      </c>
      <c r="O51" s="1">
        <f t="shared" si="0"/>
        <v>79</v>
      </c>
      <c r="P51" s="1">
        <f t="shared" si="0"/>
        <v>65</v>
      </c>
      <c r="Q51" s="1">
        <f t="shared" si="0"/>
        <v>52</v>
      </c>
      <c r="R51" s="1">
        <f t="shared" si="0"/>
        <v>64</v>
      </c>
    </row>
    <row r="52" spans="1:18">
      <c r="A52" s="10">
        <v>39</v>
      </c>
      <c r="B52" s="267">
        <v>1911039</v>
      </c>
      <c r="C52" s="268" t="s">
        <v>321</v>
      </c>
      <c r="D52" s="137">
        <v>82.244444444444454</v>
      </c>
      <c r="E52" s="137">
        <v>89.9</v>
      </c>
      <c r="F52" s="137">
        <v>86.666666666666657</v>
      </c>
      <c r="G52" s="137">
        <v>64.75</v>
      </c>
      <c r="H52" s="137">
        <v>80</v>
      </c>
      <c r="I52" s="136">
        <v>82.244444444444454</v>
      </c>
      <c r="J52" s="136">
        <v>89.9</v>
      </c>
      <c r="K52" s="136">
        <v>86.666666666666657</v>
      </c>
      <c r="L52" s="136">
        <v>64.75</v>
      </c>
      <c r="M52" s="136">
        <v>80</v>
      </c>
      <c r="N52" s="1">
        <f t="shared" si="1"/>
        <v>82</v>
      </c>
      <c r="O52" s="1">
        <f t="shared" si="0"/>
        <v>90</v>
      </c>
      <c r="P52" s="1">
        <f t="shared" si="0"/>
        <v>87</v>
      </c>
      <c r="Q52" s="1">
        <f t="shared" si="0"/>
        <v>65</v>
      </c>
      <c r="R52" s="1">
        <f t="shared" si="0"/>
        <v>80</v>
      </c>
    </row>
    <row r="53" spans="1:18">
      <c r="A53" s="10">
        <v>40</v>
      </c>
      <c r="B53" s="272">
        <v>1911040</v>
      </c>
      <c r="C53" s="273" t="s">
        <v>106</v>
      </c>
      <c r="D53" s="137">
        <v>83.444444444444443</v>
      </c>
      <c r="E53" s="137">
        <v>50.5</v>
      </c>
      <c r="F53" s="137">
        <v>75.333333333333329</v>
      </c>
      <c r="G53" s="137">
        <v>62.5</v>
      </c>
      <c r="H53" s="137">
        <v>70.666666666666671</v>
      </c>
      <c r="I53" s="136">
        <v>83.444444444444443</v>
      </c>
      <c r="J53" s="136">
        <v>50.5</v>
      </c>
      <c r="K53" s="136">
        <v>75.333333333333329</v>
      </c>
      <c r="L53" s="136">
        <v>62.5</v>
      </c>
      <c r="M53" s="136">
        <v>70.666666666666671</v>
      </c>
      <c r="N53" s="1">
        <f t="shared" si="1"/>
        <v>83</v>
      </c>
      <c r="O53" s="1">
        <f t="shared" si="0"/>
        <v>51</v>
      </c>
      <c r="P53" s="1">
        <f t="shared" si="0"/>
        <v>75</v>
      </c>
      <c r="Q53" s="1">
        <f t="shared" si="0"/>
        <v>63</v>
      </c>
      <c r="R53" s="1">
        <f t="shared" si="0"/>
        <v>71</v>
      </c>
    </row>
    <row r="54" spans="1:18">
      <c r="A54" s="10">
        <v>41</v>
      </c>
      <c r="B54" s="272">
        <v>1911041</v>
      </c>
      <c r="C54" s="273" t="s">
        <v>63</v>
      </c>
      <c r="D54" s="137">
        <v>73</v>
      </c>
      <c r="E54" s="137">
        <v>61</v>
      </c>
      <c r="F54" s="137">
        <v>50</v>
      </c>
      <c r="G54" s="137">
        <v>50</v>
      </c>
      <c r="H54" s="137">
        <v>50</v>
      </c>
      <c r="I54" s="136">
        <v>73</v>
      </c>
      <c r="J54" s="136">
        <v>61</v>
      </c>
      <c r="K54" s="136">
        <v>50</v>
      </c>
      <c r="L54" s="136">
        <v>50</v>
      </c>
      <c r="M54" s="136">
        <v>50</v>
      </c>
      <c r="N54" s="1">
        <f t="shared" si="1"/>
        <v>73</v>
      </c>
      <c r="O54" s="1">
        <f t="shared" si="0"/>
        <v>61</v>
      </c>
      <c r="P54" s="1">
        <f t="shared" si="0"/>
        <v>50</v>
      </c>
      <c r="Q54" s="1">
        <f t="shared" si="0"/>
        <v>50</v>
      </c>
      <c r="R54" s="1">
        <f t="shared" si="0"/>
        <v>50</v>
      </c>
    </row>
    <row r="55" spans="1:18">
      <c r="A55" s="10">
        <v>42</v>
      </c>
      <c r="B55" s="272">
        <v>1911042</v>
      </c>
      <c r="C55" s="273" t="s">
        <v>322</v>
      </c>
      <c r="D55" s="137">
        <v>71</v>
      </c>
      <c r="E55" s="137">
        <v>76</v>
      </c>
      <c r="F55" s="137">
        <v>72</v>
      </c>
      <c r="G55" s="137">
        <v>61</v>
      </c>
      <c r="H55" s="137">
        <v>59</v>
      </c>
      <c r="I55" s="136">
        <v>71</v>
      </c>
      <c r="J55" s="136">
        <v>76</v>
      </c>
      <c r="K55" s="136">
        <v>72</v>
      </c>
      <c r="L55" s="136">
        <v>61</v>
      </c>
      <c r="M55" s="136">
        <v>59</v>
      </c>
      <c r="N55" s="1">
        <f t="shared" si="1"/>
        <v>71</v>
      </c>
      <c r="O55" s="1">
        <f t="shared" si="0"/>
        <v>76</v>
      </c>
      <c r="P55" s="1">
        <f t="shared" si="0"/>
        <v>72</v>
      </c>
      <c r="Q55" s="1">
        <f t="shared" si="0"/>
        <v>61</v>
      </c>
      <c r="R55" s="1">
        <f t="shared" si="0"/>
        <v>59</v>
      </c>
    </row>
    <row r="56" spans="1:18">
      <c r="A56" s="10">
        <v>43</v>
      </c>
      <c r="B56" s="272">
        <v>1911043</v>
      </c>
      <c r="C56" s="273" t="s">
        <v>323</v>
      </c>
      <c r="D56" s="137">
        <v>70</v>
      </c>
      <c r="E56" s="137">
        <v>69</v>
      </c>
      <c r="F56" s="137">
        <v>71</v>
      </c>
      <c r="G56" s="137">
        <v>73</v>
      </c>
      <c r="H56" s="137">
        <v>68</v>
      </c>
      <c r="I56" s="136">
        <v>70</v>
      </c>
      <c r="J56" s="136">
        <v>69</v>
      </c>
      <c r="K56" s="136">
        <v>71</v>
      </c>
      <c r="L56" s="136">
        <v>73</v>
      </c>
      <c r="M56" s="136">
        <v>68</v>
      </c>
      <c r="N56" s="1">
        <f t="shared" si="1"/>
        <v>70</v>
      </c>
      <c r="O56" s="1">
        <f t="shared" si="0"/>
        <v>69</v>
      </c>
      <c r="P56" s="1">
        <f t="shared" si="0"/>
        <v>71</v>
      </c>
      <c r="Q56" s="1">
        <f t="shared" si="0"/>
        <v>73</v>
      </c>
      <c r="R56" s="1">
        <f t="shared" si="0"/>
        <v>68</v>
      </c>
    </row>
    <row r="57" spans="1:18">
      <c r="A57" s="10">
        <v>44</v>
      </c>
      <c r="B57" s="270">
        <v>1911044</v>
      </c>
      <c r="C57" s="271" t="s">
        <v>324</v>
      </c>
      <c r="D57" s="137">
        <v>82</v>
      </c>
      <c r="E57" s="137">
        <v>75</v>
      </c>
      <c r="F57" s="137">
        <v>65</v>
      </c>
      <c r="G57" s="137">
        <v>80</v>
      </c>
      <c r="H57" s="137">
        <v>75</v>
      </c>
      <c r="I57" s="136">
        <v>82</v>
      </c>
      <c r="J57" s="136">
        <v>75</v>
      </c>
      <c r="K57" s="136">
        <v>65</v>
      </c>
      <c r="L57" s="136">
        <v>80</v>
      </c>
      <c r="M57" s="136">
        <v>75</v>
      </c>
      <c r="N57" s="1">
        <f t="shared" si="1"/>
        <v>82</v>
      </c>
      <c r="O57" s="1">
        <f t="shared" si="0"/>
        <v>75</v>
      </c>
      <c r="P57" s="1">
        <f t="shared" si="0"/>
        <v>65</v>
      </c>
      <c r="Q57" s="1">
        <f t="shared" si="0"/>
        <v>80</v>
      </c>
      <c r="R57" s="1">
        <f t="shared" si="0"/>
        <v>75</v>
      </c>
    </row>
    <row r="58" spans="1:18">
      <c r="A58" s="10">
        <v>45</v>
      </c>
      <c r="B58" s="272">
        <v>1911045</v>
      </c>
      <c r="C58" s="273" t="s">
        <v>109</v>
      </c>
      <c r="D58" s="137">
        <v>66</v>
      </c>
      <c r="E58" s="137">
        <v>72</v>
      </c>
      <c r="F58" s="137">
        <v>60</v>
      </c>
      <c r="G58" s="137">
        <v>60</v>
      </c>
      <c r="H58" s="137">
        <v>59</v>
      </c>
      <c r="I58" s="136">
        <v>66</v>
      </c>
      <c r="J58" s="136">
        <v>72</v>
      </c>
      <c r="K58" s="136">
        <v>60</v>
      </c>
      <c r="L58" s="136">
        <v>60</v>
      </c>
      <c r="M58" s="136">
        <v>59</v>
      </c>
      <c r="N58" s="1">
        <f t="shared" si="1"/>
        <v>66</v>
      </c>
      <c r="O58" s="1">
        <f t="shared" si="0"/>
        <v>72</v>
      </c>
      <c r="P58" s="1">
        <f t="shared" si="0"/>
        <v>60</v>
      </c>
      <c r="Q58" s="1">
        <f t="shared" si="0"/>
        <v>60</v>
      </c>
      <c r="R58" s="1">
        <f t="shared" si="0"/>
        <v>59</v>
      </c>
    </row>
    <row r="59" spans="1:18">
      <c r="A59" s="10">
        <v>46</v>
      </c>
      <c r="B59" s="272">
        <v>1911046</v>
      </c>
      <c r="C59" s="273" t="s">
        <v>325</v>
      </c>
      <c r="D59" s="137">
        <v>91</v>
      </c>
      <c r="E59" s="137">
        <v>95</v>
      </c>
      <c r="F59" s="137">
        <v>78</v>
      </c>
      <c r="G59" s="137">
        <v>88</v>
      </c>
      <c r="H59" s="137">
        <v>90</v>
      </c>
      <c r="I59" s="136">
        <v>91</v>
      </c>
      <c r="J59" s="136">
        <v>95</v>
      </c>
      <c r="K59" s="136">
        <v>78</v>
      </c>
      <c r="L59" s="136">
        <v>88</v>
      </c>
      <c r="M59" s="136">
        <v>90</v>
      </c>
      <c r="N59" s="1">
        <f t="shared" si="1"/>
        <v>91</v>
      </c>
      <c r="O59" s="1">
        <f t="shared" si="0"/>
        <v>95</v>
      </c>
      <c r="P59" s="1">
        <f t="shared" si="0"/>
        <v>78</v>
      </c>
      <c r="Q59" s="1">
        <f t="shared" si="0"/>
        <v>88</v>
      </c>
      <c r="R59" s="1">
        <f t="shared" si="0"/>
        <v>90</v>
      </c>
    </row>
    <row r="60" spans="1:18">
      <c r="A60" s="10">
        <v>47</v>
      </c>
      <c r="B60" s="267">
        <v>1911047</v>
      </c>
      <c r="C60" s="268" t="s">
        <v>111</v>
      </c>
      <c r="D60" s="137">
        <v>91</v>
      </c>
      <c r="E60" s="137">
        <v>83</v>
      </c>
      <c r="F60" s="137">
        <v>89</v>
      </c>
      <c r="G60" s="137">
        <v>88</v>
      </c>
      <c r="H60" s="137">
        <v>93</v>
      </c>
      <c r="I60" s="136">
        <v>91</v>
      </c>
      <c r="J60" s="136">
        <v>83</v>
      </c>
      <c r="K60" s="136">
        <v>89</v>
      </c>
      <c r="L60" s="136">
        <v>88</v>
      </c>
      <c r="M60" s="136">
        <v>93</v>
      </c>
      <c r="N60" s="1">
        <f t="shared" si="1"/>
        <v>91</v>
      </c>
      <c r="O60" s="1">
        <f t="shared" si="0"/>
        <v>83</v>
      </c>
      <c r="P60" s="1">
        <f t="shared" si="0"/>
        <v>89</v>
      </c>
      <c r="Q60" s="1">
        <f t="shared" si="0"/>
        <v>88</v>
      </c>
      <c r="R60" s="1">
        <f t="shared" si="0"/>
        <v>93</v>
      </c>
    </row>
    <row r="61" spans="1:18">
      <c r="A61" s="10">
        <v>48</v>
      </c>
      <c r="B61" s="272">
        <v>1911048</v>
      </c>
      <c r="C61" s="273" t="s">
        <v>64</v>
      </c>
      <c r="D61" s="137">
        <v>75</v>
      </c>
      <c r="E61" s="137">
        <v>81</v>
      </c>
      <c r="F61" s="137">
        <v>72</v>
      </c>
      <c r="G61" s="137">
        <v>60</v>
      </c>
      <c r="H61" s="137">
        <v>66</v>
      </c>
      <c r="I61" s="136">
        <v>75</v>
      </c>
      <c r="J61" s="136">
        <v>81</v>
      </c>
      <c r="K61" s="136">
        <v>72</v>
      </c>
      <c r="L61" s="136">
        <v>60</v>
      </c>
      <c r="M61" s="136">
        <v>66</v>
      </c>
      <c r="N61" s="1">
        <f t="shared" si="1"/>
        <v>75</v>
      </c>
      <c r="O61" s="1">
        <f t="shared" si="0"/>
        <v>81</v>
      </c>
      <c r="P61" s="1">
        <f t="shared" si="0"/>
        <v>72</v>
      </c>
      <c r="Q61" s="1">
        <f t="shared" si="0"/>
        <v>60</v>
      </c>
      <c r="R61" s="1">
        <f t="shared" si="0"/>
        <v>66</v>
      </c>
    </row>
    <row r="62" spans="1:18">
      <c r="A62" s="10">
        <v>49</v>
      </c>
      <c r="B62" s="272">
        <v>1911049</v>
      </c>
      <c r="C62" s="273" t="s">
        <v>326</v>
      </c>
      <c r="D62" s="137">
        <v>86</v>
      </c>
      <c r="E62" s="137">
        <v>83</v>
      </c>
      <c r="F62" s="137">
        <v>77</v>
      </c>
      <c r="G62" s="137">
        <v>72</v>
      </c>
      <c r="H62" s="137">
        <v>80</v>
      </c>
      <c r="I62" s="136">
        <v>86</v>
      </c>
      <c r="J62" s="136">
        <v>83</v>
      </c>
      <c r="K62" s="136">
        <v>77</v>
      </c>
      <c r="L62" s="136">
        <v>72</v>
      </c>
      <c r="M62" s="136">
        <v>80</v>
      </c>
      <c r="N62" s="1">
        <f t="shared" si="1"/>
        <v>86</v>
      </c>
      <c r="O62" s="1">
        <f t="shared" si="0"/>
        <v>83</v>
      </c>
      <c r="P62" s="1">
        <f t="shared" si="0"/>
        <v>77</v>
      </c>
      <c r="Q62" s="1">
        <f t="shared" si="0"/>
        <v>72</v>
      </c>
      <c r="R62" s="1">
        <f t="shared" si="0"/>
        <v>80</v>
      </c>
    </row>
    <row r="63" spans="1:18">
      <c r="A63" s="10">
        <v>50</v>
      </c>
      <c r="B63" s="272">
        <v>1911050</v>
      </c>
      <c r="C63" s="273" t="s">
        <v>327</v>
      </c>
      <c r="D63" s="137">
        <v>87</v>
      </c>
      <c r="E63" s="137">
        <v>92</v>
      </c>
      <c r="F63" s="137">
        <v>73</v>
      </c>
      <c r="G63" s="137">
        <v>93</v>
      </c>
      <c r="H63" s="137">
        <v>100</v>
      </c>
      <c r="I63" s="136">
        <v>87</v>
      </c>
      <c r="J63" s="136">
        <v>92</v>
      </c>
      <c r="K63" s="136">
        <v>73</v>
      </c>
      <c r="L63" s="136">
        <v>93</v>
      </c>
      <c r="M63" s="136">
        <v>100</v>
      </c>
      <c r="N63" s="1">
        <f t="shared" si="1"/>
        <v>87</v>
      </c>
      <c r="O63" s="1">
        <f t="shared" si="0"/>
        <v>92</v>
      </c>
      <c r="P63" s="1">
        <f t="shared" si="0"/>
        <v>73</v>
      </c>
      <c r="Q63" s="1">
        <f t="shared" si="0"/>
        <v>93</v>
      </c>
      <c r="R63" s="1">
        <f t="shared" si="0"/>
        <v>100</v>
      </c>
    </row>
    <row r="64" spans="1:18">
      <c r="A64" s="10">
        <v>51</v>
      </c>
      <c r="B64" s="272">
        <v>1911051</v>
      </c>
      <c r="C64" s="273" t="s">
        <v>328</v>
      </c>
      <c r="D64" s="137">
        <v>75</v>
      </c>
      <c r="E64" s="137">
        <v>53</v>
      </c>
      <c r="F64" s="137">
        <v>74</v>
      </c>
      <c r="G64" s="137">
        <v>77</v>
      </c>
      <c r="H64" s="137">
        <v>74</v>
      </c>
      <c r="I64" s="136">
        <v>75</v>
      </c>
      <c r="J64" s="136">
        <v>53</v>
      </c>
      <c r="K64" s="136">
        <v>74</v>
      </c>
      <c r="L64" s="136">
        <v>77</v>
      </c>
      <c r="M64" s="136">
        <v>74</v>
      </c>
      <c r="N64" s="1">
        <f t="shared" si="1"/>
        <v>75</v>
      </c>
      <c r="O64" s="1">
        <f t="shared" si="0"/>
        <v>53</v>
      </c>
      <c r="P64" s="1">
        <f t="shared" si="0"/>
        <v>74</v>
      </c>
      <c r="Q64" s="1">
        <f t="shared" si="0"/>
        <v>77</v>
      </c>
      <c r="R64" s="1">
        <f t="shared" si="0"/>
        <v>74</v>
      </c>
    </row>
    <row r="65" spans="1:18">
      <c r="A65" s="10">
        <v>52</v>
      </c>
      <c r="B65" s="267">
        <v>1911052</v>
      </c>
      <c r="C65" s="268" t="s">
        <v>115</v>
      </c>
      <c r="D65" s="137">
        <v>86</v>
      </c>
      <c r="E65" s="137">
        <v>92</v>
      </c>
      <c r="F65" s="137">
        <v>69</v>
      </c>
      <c r="G65" s="137">
        <v>81</v>
      </c>
      <c r="H65" s="137">
        <v>84</v>
      </c>
      <c r="I65" s="136">
        <v>86</v>
      </c>
      <c r="J65" s="136">
        <v>92</v>
      </c>
      <c r="K65" s="136">
        <v>69</v>
      </c>
      <c r="L65" s="136">
        <v>81</v>
      </c>
      <c r="M65" s="136">
        <v>84</v>
      </c>
      <c r="N65" s="1">
        <f t="shared" si="1"/>
        <v>86</v>
      </c>
      <c r="O65" s="1">
        <f t="shared" si="0"/>
        <v>92</v>
      </c>
      <c r="P65" s="1">
        <f t="shared" si="0"/>
        <v>69</v>
      </c>
      <c r="Q65" s="1">
        <f t="shared" si="0"/>
        <v>81</v>
      </c>
      <c r="R65" s="1">
        <f t="shared" si="0"/>
        <v>84</v>
      </c>
    </row>
    <row r="66" spans="1:18">
      <c r="A66" s="10">
        <v>53</v>
      </c>
      <c r="B66" s="267">
        <v>1911053</v>
      </c>
      <c r="C66" s="268" t="s">
        <v>50</v>
      </c>
      <c r="D66" s="137">
        <v>84</v>
      </c>
      <c r="E66" s="137">
        <v>71</v>
      </c>
      <c r="F66" s="137">
        <v>78</v>
      </c>
      <c r="G66" s="137">
        <v>79</v>
      </c>
      <c r="H66" s="137">
        <v>86</v>
      </c>
      <c r="I66" s="136">
        <v>84</v>
      </c>
      <c r="J66" s="136">
        <v>71</v>
      </c>
      <c r="K66" s="136">
        <v>78</v>
      </c>
      <c r="L66" s="136">
        <v>79</v>
      </c>
      <c r="M66" s="136">
        <v>86</v>
      </c>
      <c r="N66" s="1">
        <f t="shared" si="1"/>
        <v>84</v>
      </c>
      <c r="O66" s="1">
        <f t="shared" si="0"/>
        <v>71</v>
      </c>
      <c r="P66" s="1">
        <f t="shared" si="0"/>
        <v>78</v>
      </c>
      <c r="Q66" s="1">
        <f t="shared" si="0"/>
        <v>79</v>
      </c>
      <c r="R66" s="1">
        <f t="shared" si="0"/>
        <v>86</v>
      </c>
    </row>
    <row r="67" spans="1:18">
      <c r="A67" s="10">
        <v>54</v>
      </c>
      <c r="B67" s="270">
        <v>1911054</v>
      </c>
      <c r="C67" s="271" t="s">
        <v>329</v>
      </c>
      <c r="D67" s="137">
        <v>50</v>
      </c>
      <c r="E67" s="137">
        <v>55</v>
      </c>
      <c r="F67" s="137">
        <v>74</v>
      </c>
      <c r="G67" s="137">
        <v>67</v>
      </c>
      <c r="H67" s="137">
        <v>50</v>
      </c>
      <c r="I67" s="136">
        <v>50</v>
      </c>
      <c r="J67" s="136">
        <v>55</v>
      </c>
      <c r="K67" s="136">
        <v>74</v>
      </c>
      <c r="L67" s="136">
        <v>67</v>
      </c>
      <c r="M67" s="136">
        <v>50</v>
      </c>
      <c r="N67" s="1">
        <f t="shared" si="1"/>
        <v>50</v>
      </c>
      <c r="O67" s="1">
        <f t="shared" si="0"/>
        <v>55</v>
      </c>
      <c r="P67" s="1">
        <f t="shared" si="0"/>
        <v>74</v>
      </c>
      <c r="Q67" s="1">
        <f t="shared" si="0"/>
        <v>67</v>
      </c>
      <c r="R67" s="1">
        <f t="shared" si="0"/>
        <v>50</v>
      </c>
    </row>
    <row r="68" spans="1:18">
      <c r="A68" s="10">
        <v>55</v>
      </c>
      <c r="B68" s="270">
        <v>1911055</v>
      </c>
      <c r="C68" s="271" t="s">
        <v>117</v>
      </c>
      <c r="D68" s="137">
        <v>87</v>
      </c>
      <c r="E68" s="137">
        <v>92</v>
      </c>
      <c r="F68" s="137">
        <v>75</v>
      </c>
      <c r="G68" s="137">
        <v>75</v>
      </c>
      <c r="H68" s="137">
        <v>84</v>
      </c>
      <c r="I68" s="136">
        <v>87</v>
      </c>
      <c r="J68" s="136">
        <v>92</v>
      </c>
      <c r="K68" s="136">
        <v>75</v>
      </c>
      <c r="L68" s="136">
        <v>75</v>
      </c>
      <c r="M68" s="136">
        <v>84</v>
      </c>
      <c r="N68" s="1">
        <f t="shared" si="1"/>
        <v>87</v>
      </c>
      <c r="O68" s="1">
        <f t="shared" si="0"/>
        <v>92</v>
      </c>
      <c r="P68" s="1">
        <f t="shared" si="0"/>
        <v>75</v>
      </c>
      <c r="Q68" s="1">
        <f t="shared" si="0"/>
        <v>75</v>
      </c>
      <c r="R68" s="1">
        <f t="shared" si="0"/>
        <v>84</v>
      </c>
    </row>
    <row r="69" spans="1:18">
      <c r="A69" s="10">
        <v>56</v>
      </c>
      <c r="B69" s="272">
        <v>1911056</v>
      </c>
      <c r="C69" s="273" t="s">
        <v>330</v>
      </c>
      <c r="D69" s="137">
        <v>93</v>
      </c>
      <c r="E69" s="137">
        <v>90</v>
      </c>
      <c r="F69" s="137">
        <v>87</v>
      </c>
      <c r="G69" s="137">
        <v>91</v>
      </c>
      <c r="H69" s="137">
        <v>92</v>
      </c>
      <c r="I69" s="136">
        <v>93</v>
      </c>
      <c r="J69" s="136">
        <v>90</v>
      </c>
      <c r="K69" s="136">
        <v>87</v>
      </c>
      <c r="L69" s="136">
        <v>91</v>
      </c>
      <c r="M69" s="136">
        <v>92</v>
      </c>
      <c r="N69" s="1">
        <f t="shared" si="1"/>
        <v>93</v>
      </c>
      <c r="O69" s="1">
        <f t="shared" si="0"/>
        <v>90</v>
      </c>
      <c r="P69" s="1">
        <f t="shared" si="0"/>
        <v>87</v>
      </c>
      <c r="Q69" s="1">
        <f t="shared" si="0"/>
        <v>91</v>
      </c>
      <c r="R69" s="1">
        <f t="shared" si="0"/>
        <v>92</v>
      </c>
    </row>
    <row r="70" spans="1:18">
      <c r="A70" s="10">
        <v>57</v>
      </c>
      <c r="B70" s="267">
        <v>1911057</v>
      </c>
      <c r="C70" s="268" t="s">
        <v>331</v>
      </c>
      <c r="D70" s="137">
        <v>86</v>
      </c>
      <c r="E70" s="137">
        <v>83</v>
      </c>
      <c r="F70" s="137">
        <v>77</v>
      </c>
      <c r="G70" s="137">
        <v>80</v>
      </c>
      <c r="H70" s="137">
        <v>82</v>
      </c>
      <c r="I70" s="136">
        <v>86</v>
      </c>
      <c r="J70" s="136">
        <v>83</v>
      </c>
      <c r="K70" s="136">
        <v>77</v>
      </c>
      <c r="L70" s="136">
        <v>80</v>
      </c>
      <c r="M70" s="136">
        <v>82</v>
      </c>
      <c r="N70" s="1">
        <f t="shared" si="1"/>
        <v>86</v>
      </c>
      <c r="O70" s="1">
        <f t="shared" si="0"/>
        <v>83</v>
      </c>
      <c r="P70" s="1">
        <f t="shared" si="0"/>
        <v>77</v>
      </c>
      <c r="Q70" s="1">
        <f t="shared" si="0"/>
        <v>80</v>
      </c>
      <c r="R70" s="1">
        <f t="shared" si="0"/>
        <v>82</v>
      </c>
    </row>
    <row r="71" spans="1:18">
      <c r="A71" s="10">
        <v>58</v>
      </c>
      <c r="B71" s="267">
        <v>1911058</v>
      </c>
      <c r="C71" s="268" t="s">
        <v>332</v>
      </c>
      <c r="D71" s="137">
        <v>88</v>
      </c>
      <c r="E71" s="137">
        <v>88</v>
      </c>
      <c r="F71" s="137">
        <v>75</v>
      </c>
      <c r="G71" s="137">
        <v>77</v>
      </c>
      <c r="H71" s="137">
        <v>85</v>
      </c>
      <c r="I71" s="136">
        <v>88</v>
      </c>
      <c r="J71" s="136">
        <v>88</v>
      </c>
      <c r="K71" s="136">
        <v>75</v>
      </c>
      <c r="L71" s="136">
        <v>77</v>
      </c>
      <c r="M71" s="136">
        <v>85</v>
      </c>
      <c r="N71" s="1">
        <f t="shared" si="1"/>
        <v>88</v>
      </c>
      <c r="O71" s="1">
        <f t="shared" si="0"/>
        <v>88</v>
      </c>
      <c r="P71" s="1">
        <f t="shared" si="0"/>
        <v>75</v>
      </c>
      <c r="Q71" s="1">
        <f t="shared" si="0"/>
        <v>77</v>
      </c>
      <c r="R71" s="1">
        <f t="shared" si="0"/>
        <v>85</v>
      </c>
    </row>
    <row r="72" spans="1:18">
      <c r="A72" s="10">
        <v>59</v>
      </c>
      <c r="B72" s="272">
        <v>1911059</v>
      </c>
      <c r="C72" s="273" t="s">
        <v>65</v>
      </c>
      <c r="D72" s="137">
        <v>85</v>
      </c>
      <c r="E72" s="137">
        <v>85</v>
      </c>
      <c r="F72" s="137">
        <v>88</v>
      </c>
      <c r="G72" s="137">
        <v>98</v>
      </c>
      <c r="H72" s="137">
        <v>97</v>
      </c>
      <c r="I72" s="136">
        <v>85</v>
      </c>
      <c r="J72" s="136">
        <v>85</v>
      </c>
      <c r="K72" s="136">
        <v>88</v>
      </c>
      <c r="L72" s="136">
        <v>98</v>
      </c>
      <c r="M72" s="136">
        <v>97</v>
      </c>
      <c r="N72" s="1">
        <f t="shared" si="1"/>
        <v>85</v>
      </c>
      <c r="O72" s="1">
        <f t="shared" si="0"/>
        <v>85</v>
      </c>
      <c r="P72" s="1">
        <f t="shared" si="0"/>
        <v>88</v>
      </c>
      <c r="Q72" s="1">
        <f t="shared" si="0"/>
        <v>98</v>
      </c>
      <c r="R72" s="1">
        <f t="shared" si="0"/>
        <v>97</v>
      </c>
    </row>
    <row r="73" spans="1:18">
      <c r="A73" s="10">
        <v>60</v>
      </c>
      <c r="B73" s="272">
        <v>1911060</v>
      </c>
      <c r="C73" s="273" t="s">
        <v>121</v>
      </c>
      <c r="D73" s="137">
        <v>90</v>
      </c>
      <c r="E73" s="137">
        <v>93</v>
      </c>
      <c r="F73" s="137">
        <v>95</v>
      </c>
      <c r="G73" s="137">
        <v>88</v>
      </c>
      <c r="H73" s="137">
        <v>92</v>
      </c>
      <c r="I73" s="136">
        <v>90</v>
      </c>
      <c r="J73" s="136">
        <v>93</v>
      </c>
      <c r="K73" s="136">
        <v>95</v>
      </c>
      <c r="L73" s="136">
        <v>88</v>
      </c>
      <c r="M73" s="136">
        <v>92</v>
      </c>
      <c r="N73" s="1">
        <f t="shared" si="1"/>
        <v>90</v>
      </c>
      <c r="O73" s="1">
        <f t="shared" si="0"/>
        <v>93</v>
      </c>
      <c r="P73" s="1">
        <f t="shared" si="0"/>
        <v>95</v>
      </c>
      <c r="Q73" s="1">
        <f t="shared" si="0"/>
        <v>88</v>
      </c>
      <c r="R73" s="1">
        <f t="shared" si="0"/>
        <v>92</v>
      </c>
    </row>
    <row r="74" spans="1:18">
      <c r="A74" s="10">
        <v>61</v>
      </c>
      <c r="B74" s="275">
        <v>1911061</v>
      </c>
      <c r="C74" s="271" t="s">
        <v>122</v>
      </c>
      <c r="D74" s="137">
        <v>73</v>
      </c>
      <c r="E74" s="137">
        <v>67</v>
      </c>
      <c r="F74" s="137">
        <v>75</v>
      </c>
      <c r="G74" s="137">
        <v>49</v>
      </c>
      <c r="H74" s="137">
        <v>70</v>
      </c>
      <c r="I74" s="136">
        <v>73</v>
      </c>
      <c r="J74" s="136">
        <v>67</v>
      </c>
      <c r="K74" s="136">
        <v>75</v>
      </c>
      <c r="L74" s="136">
        <v>49</v>
      </c>
      <c r="M74" s="136">
        <v>70</v>
      </c>
      <c r="N74" s="1">
        <f t="shared" si="1"/>
        <v>73</v>
      </c>
      <c r="O74" s="1">
        <f t="shared" si="0"/>
        <v>67</v>
      </c>
      <c r="P74" s="1">
        <f t="shared" si="0"/>
        <v>75</v>
      </c>
      <c r="Q74" s="1">
        <f t="shared" si="0"/>
        <v>49</v>
      </c>
      <c r="R74" s="1">
        <f t="shared" si="0"/>
        <v>70</v>
      </c>
    </row>
    <row r="75" spans="1:18">
      <c r="A75" s="10">
        <v>62</v>
      </c>
      <c r="B75" s="275">
        <v>1911062</v>
      </c>
      <c r="C75" s="271" t="s">
        <v>333</v>
      </c>
      <c r="D75" s="137">
        <v>94</v>
      </c>
      <c r="E75" s="137">
        <v>95</v>
      </c>
      <c r="F75" s="137">
        <v>87</v>
      </c>
      <c r="G75" s="137">
        <v>86</v>
      </c>
      <c r="H75" s="137">
        <v>92</v>
      </c>
      <c r="I75" s="136">
        <v>94</v>
      </c>
      <c r="J75" s="136">
        <v>95</v>
      </c>
      <c r="K75" s="136">
        <v>87</v>
      </c>
      <c r="L75" s="136">
        <v>86</v>
      </c>
      <c r="M75" s="136">
        <v>92</v>
      </c>
      <c r="N75" s="1">
        <f t="shared" si="1"/>
        <v>94</v>
      </c>
      <c r="O75" s="1">
        <f t="shared" si="0"/>
        <v>95</v>
      </c>
      <c r="P75" s="1">
        <f t="shared" si="0"/>
        <v>87</v>
      </c>
      <c r="Q75" s="1">
        <f t="shared" si="0"/>
        <v>86</v>
      </c>
      <c r="R75" s="1">
        <f t="shared" si="0"/>
        <v>92</v>
      </c>
    </row>
    <row r="76" spans="1:18">
      <c r="A76" s="10">
        <v>63</v>
      </c>
      <c r="B76" s="275">
        <v>1911063</v>
      </c>
      <c r="C76" s="271" t="s">
        <v>51</v>
      </c>
      <c r="D76" s="137">
        <v>79</v>
      </c>
      <c r="E76" s="137">
        <v>71</v>
      </c>
      <c r="F76" s="137">
        <v>79</v>
      </c>
      <c r="G76" s="137">
        <v>69</v>
      </c>
      <c r="H76" s="137">
        <v>76</v>
      </c>
      <c r="I76" s="136">
        <v>79</v>
      </c>
      <c r="J76" s="136">
        <v>71</v>
      </c>
      <c r="K76" s="136">
        <v>79</v>
      </c>
      <c r="L76" s="136">
        <v>69</v>
      </c>
      <c r="M76" s="136">
        <v>76</v>
      </c>
      <c r="N76" s="1">
        <f t="shared" si="1"/>
        <v>79</v>
      </c>
      <c r="O76" s="1">
        <f t="shared" si="0"/>
        <v>71</v>
      </c>
      <c r="P76" s="1">
        <f t="shared" si="0"/>
        <v>79</v>
      </c>
      <c r="Q76" s="1">
        <f t="shared" si="0"/>
        <v>69</v>
      </c>
      <c r="R76" s="1">
        <f t="shared" si="0"/>
        <v>76</v>
      </c>
    </row>
    <row r="77" spans="1:18">
      <c r="A77" s="10">
        <v>64</v>
      </c>
      <c r="B77" s="276">
        <v>1911064</v>
      </c>
      <c r="C77" s="273" t="s">
        <v>124</v>
      </c>
      <c r="D77" s="137">
        <v>81</v>
      </c>
      <c r="E77" s="137">
        <v>71</v>
      </c>
      <c r="F77" s="137">
        <v>92</v>
      </c>
      <c r="G77" s="137">
        <v>89</v>
      </c>
      <c r="H77" s="137">
        <v>88</v>
      </c>
      <c r="I77" s="136">
        <v>81</v>
      </c>
      <c r="J77" s="136">
        <v>71</v>
      </c>
      <c r="K77" s="136">
        <v>92</v>
      </c>
      <c r="L77" s="136">
        <v>89</v>
      </c>
      <c r="M77" s="136">
        <v>88</v>
      </c>
      <c r="N77" s="1">
        <f t="shared" si="1"/>
        <v>81</v>
      </c>
      <c r="O77" s="1">
        <f t="shared" si="0"/>
        <v>71</v>
      </c>
      <c r="P77" s="1">
        <f t="shared" si="0"/>
        <v>92</v>
      </c>
      <c r="Q77" s="1">
        <f t="shared" si="0"/>
        <v>89</v>
      </c>
      <c r="R77" s="1">
        <f t="shared" ref="R77:R140" si="2">ROUND(H77*$H$12+M77*$M$12,0)</f>
        <v>88</v>
      </c>
    </row>
    <row r="78" spans="1:18">
      <c r="A78" s="10">
        <v>65</v>
      </c>
      <c r="B78" s="275">
        <v>1911065</v>
      </c>
      <c r="C78" s="271" t="s">
        <v>334</v>
      </c>
      <c r="D78" s="137">
        <v>79</v>
      </c>
      <c r="E78" s="137">
        <v>51</v>
      </c>
      <c r="F78" s="137">
        <v>71</v>
      </c>
      <c r="G78" s="137">
        <v>71</v>
      </c>
      <c r="H78" s="137">
        <v>73</v>
      </c>
      <c r="I78" s="136">
        <v>79</v>
      </c>
      <c r="J78" s="136">
        <v>51</v>
      </c>
      <c r="K78" s="136">
        <v>71</v>
      </c>
      <c r="L78" s="136">
        <v>71</v>
      </c>
      <c r="M78" s="136">
        <v>73</v>
      </c>
      <c r="N78" s="1">
        <f t="shared" si="1"/>
        <v>79</v>
      </c>
      <c r="O78" s="1">
        <f t="shared" si="1"/>
        <v>51</v>
      </c>
      <c r="P78" s="1">
        <f t="shared" si="1"/>
        <v>71</v>
      </c>
      <c r="Q78" s="1">
        <f t="shared" si="1"/>
        <v>71</v>
      </c>
      <c r="R78" s="1">
        <f t="shared" si="2"/>
        <v>73</v>
      </c>
    </row>
    <row r="79" spans="1:18">
      <c r="A79" s="10">
        <v>66</v>
      </c>
      <c r="B79" s="272">
        <v>1911066</v>
      </c>
      <c r="C79" s="273" t="s">
        <v>66</v>
      </c>
      <c r="D79" s="137">
        <v>82</v>
      </c>
      <c r="E79" s="137">
        <v>82</v>
      </c>
      <c r="F79" s="137">
        <v>85</v>
      </c>
      <c r="G79" s="137">
        <v>86</v>
      </c>
      <c r="H79" s="137">
        <v>88</v>
      </c>
      <c r="I79" s="136">
        <v>82</v>
      </c>
      <c r="J79" s="136">
        <v>82</v>
      </c>
      <c r="K79" s="136">
        <v>85</v>
      </c>
      <c r="L79" s="136">
        <v>86</v>
      </c>
      <c r="M79" s="136">
        <v>88</v>
      </c>
      <c r="N79" s="1">
        <f t="shared" ref="N79:Q122" si="3">ROUND(D79*$H$12+I79*$M$12,0)</f>
        <v>82</v>
      </c>
      <c r="O79" s="1">
        <f t="shared" si="3"/>
        <v>82</v>
      </c>
      <c r="P79" s="1">
        <f t="shared" si="3"/>
        <v>85</v>
      </c>
      <c r="Q79" s="1">
        <f t="shared" si="3"/>
        <v>86</v>
      </c>
      <c r="R79" s="1">
        <f t="shared" si="2"/>
        <v>88</v>
      </c>
    </row>
    <row r="80" spans="1:18">
      <c r="A80" s="10">
        <v>67</v>
      </c>
      <c r="B80" s="270">
        <v>1911067</v>
      </c>
      <c r="C80" s="271" t="s">
        <v>335</v>
      </c>
      <c r="D80" s="137">
        <v>98</v>
      </c>
      <c r="E80" s="137">
        <v>85</v>
      </c>
      <c r="F80" s="137">
        <v>100</v>
      </c>
      <c r="G80" s="137">
        <v>99</v>
      </c>
      <c r="H80" s="137">
        <v>92</v>
      </c>
      <c r="I80" s="136">
        <v>98</v>
      </c>
      <c r="J80" s="136">
        <v>85</v>
      </c>
      <c r="K80" s="136">
        <v>100</v>
      </c>
      <c r="L80" s="136">
        <v>99</v>
      </c>
      <c r="M80" s="136">
        <v>92</v>
      </c>
      <c r="N80" s="1">
        <f t="shared" si="3"/>
        <v>98</v>
      </c>
      <c r="O80" s="1">
        <f t="shared" si="3"/>
        <v>85</v>
      </c>
      <c r="P80" s="1">
        <f t="shared" si="3"/>
        <v>100</v>
      </c>
      <c r="Q80" s="1">
        <f t="shared" si="3"/>
        <v>99</v>
      </c>
      <c r="R80" s="1">
        <f t="shared" si="2"/>
        <v>92</v>
      </c>
    </row>
    <row r="81" spans="1:18">
      <c r="A81" s="10">
        <v>68</v>
      </c>
      <c r="B81" s="272">
        <v>1911068</v>
      </c>
      <c r="C81" s="273" t="s">
        <v>336</v>
      </c>
      <c r="D81" s="137">
        <v>95</v>
      </c>
      <c r="E81" s="137">
        <v>77</v>
      </c>
      <c r="F81" s="137">
        <v>91</v>
      </c>
      <c r="G81" s="137">
        <v>100</v>
      </c>
      <c r="H81" s="137">
        <v>100</v>
      </c>
      <c r="I81" s="136">
        <v>95</v>
      </c>
      <c r="J81" s="136">
        <v>77</v>
      </c>
      <c r="K81" s="136">
        <v>91</v>
      </c>
      <c r="L81" s="136">
        <v>100</v>
      </c>
      <c r="M81" s="136">
        <v>100</v>
      </c>
      <c r="N81" s="1">
        <f t="shared" si="3"/>
        <v>95</v>
      </c>
      <c r="O81" s="1">
        <f t="shared" si="3"/>
        <v>77</v>
      </c>
      <c r="P81" s="1">
        <f t="shared" si="3"/>
        <v>91</v>
      </c>
      <c r="Q81" s="1">
        <f t="shared" si="3"/>
        <v>100</v>
      </c>
      <c r="R81" s="1">
        <f t="shared" si="2"/>
        <v>100</v>
      </c>
    </row>
    <row r="82" spans="1:18">
      <c r="A82" s="10">
        <v>69</v>
      </c>
      <c r="B82" s="272">
        <v>1911069</v>
      </c>
      <c r="C82" s="273" t="s">
        <v>337</v>
      </c>
      <c r="D82" s="137">
        <v>56</v>
      </c>
      <c r="E82" s="137">
        <v>69</v>
      </c>
      <c r="F82" s="137">
        <v>68</v>
      </c>
      <c r="G82" s="137">
        <v>58</v>
      </c>
      <c r="H82" s="137">
        <v>64</v>
      </c>
      <c r="I82" s="136">
        <v>56</v>
      </c>
      <c r="J82" s="136">
        <v>69</v>
      </c>
      <c r="K82" s="136">
        <v>68</v>
      </c>
      <c r="L82" s="136">
        <v>58</v>
      </c>
      <c r="M82" s="136">
        <v>64</v>
      </c>
      <c r="N82" s="1">
        <f t="shared" si="3"/>
        <v>56</v>
      </c>
      <c r="O82" s="1">
        <f t="shared" si="3"/>
        <v>69</v>
      </c>
      <c r="P82" s="1">
        <f t="shared" si="3"/>
        <v>68</v>
      </c>
      <c r="Q82" s="1">
        <f t="shared" si="3"/>
        <v>58</v>
      </c>
      <c r="R82" s="1">
        <f t="shared" si="2"/>
        <v>64</v>
      </c>
    </row>
    <row r="83" spans="1:18">
      <c r="A83" s="10">
        <v>70</v>
      </c>
      <c r="B83" s="267">
        <v>1911070</v>
      </c>
      <c r="C83" s="268" t="s">
        <v>127</v>
      </c>
      <c r="D83" s="137">
        <v>81</v>
      </c>
      <c r="E83" s="137">
        <v>61</v>
      </c>
      <c r="F83" s="137">
        <v>67</v>
      </c>
      <c r="G83" s="137">
        <v>75</v>
      </c>
      <c r="H83" s="137">
        <v>70</v>
      </c>
      <c r="I83" s="136">
        <v>81</v>
      </c>
      <c r="J83" s="136">
        <v>61</v>
      </c>
      <c r="K83" s="136">
        <v>67</v>
      </c>
      <c r="L83" s="136">
        <v>75</v>
      </c>
      <c r="M83" s="136">
        <v>70</v>
      </c>
      <c r="N83" s="1">
        <f t="shared" si="3"/>
        <v>81</v>
      </c>
      <c r="O83" s="1">
        <f t="shared" si="3"/>
        <v>61</v>
      </c>
      <c r="P83" s="1">
        <f t="shared" si="3"/>
        <v>67</v>
      </c>
      <c r="Q83" s="1">
        <f t="shared" si="3"/>
        <v>75</v>
      </c>
      <c r="R83" s="1">
        <f t="shared" si="2"/>
        <v>70</v>
      </c>
    </row>
    <row r="84" spans="1:18">
      <c r="A84" s="10">
        <v>71</v>
      </c>
      <c r="B84" s="272">
        <v>1911071</v>
      </c>
      <c r="C84" s="273" t="s">
        <v>128</v>
      </c>
      <c r="D84" s="137">
        <v>78</v>
      </c>
      <c r="E84" s="137">
        <v>76</v>
      </c>
      <c r="F84" s="137">
        <v>86</v>
      </c>
      <c r="G84" s="137">
        <v>83</v>
      </c>
      <c r="H84" s="137">
        <v>82</v>
      </c>
      <c r="I84" s="136">
        <v>78</v>
      </c>
      <c r="J84" s="136">
        <v>76</v>
      </c>
      <c r="K84" s="136">
        <v>86</v>
      </c>
      <c r="L84" s="136">
        <v>83</v>
      </c>
      <c r="M84" s="136">
        <v>82</v>
      </c>
      <c r="N84" s="1">
        <f t="shared" si="3"/>
        <v>78</v>
      </c>
      <c r="O84" s="1">
        <f t="shared" si="3"/>
        <v>76</v>
      </c>
      <c r="P84" s="1">
        <f t="shared" si="3"/>
        <v>86</v>
      </c>
      <c r="Q84" s="1">
        <f t="shared" si="3"/>
        <v>83</v>
      </c>
      <c r="R84" s="1">
        <f t="shared" si="2"/>
        <v>82</v>
      </c>
    </row>
    <row r="85" spans="1:18">
      <c r="A85" s="10">
        <v>72</v>
      </c>
      <c r="B85" s="270">
        <v>1911072</v>
      </c>
      <c r="C85" s="271" t="s">
        <v>338</v>
      </c>
      <c r="D85" s="137">
        <v>87</v>
      </c>
      <c r="E85" s="137">
        <v>72</v>
      </c>
      <c r="F85" s="137">
        <v>70</v>
      </c>
      <c r="G85" s="137">
        <v>54</v>
      </c>
      <c r="H85" s="137">
        <v>81</v>
      </c>
      <c r="I85" s="136">
        <v>87</v>
      </c>
      <c r="J85" s="136">
        <v>72</v>
      </c>
      <c r="K85" s="136">
        <v>70</v>
      </c>
      <c r="L85" s="136">
        <v>54</v>
      </c>
      <c r="M85" s="136">
        <v>81</v>
      </c>
      <c r="N85" s="1">
        <f t="shared" si="3"/>
        <v>87</v>
      </c>
      <c r="O85" s="1">
        <f t="shared" si="3"/>
        <v>72</v>
      </c>
      <c r="P85" s="1">
        <f t="shared" si="3"/>
        <v>70</v>
      </c>
      <c r="Q85" s="1">
        <f t="shared" si="3"/>
        <v>54</v>
      </c>
      <c r="R85" s="1">
        <f t="shared" si="2"/>
        <v>81</v>
      </c>
    </row>
    <row r="86" spans="1:18">
      <c r="A86" s="10">
        <v>73</v>
      </c>
      <c r="B86" s="267">
        <v>1911073</v>
      </c>
      <c r="C86" s="268" t="s">
        <v>339</v>
      </c>
      <c r="D86" s="137">
        <v>98</v>
      </c>
      <c r="E86" s="137">
        <v>95</v>
      </c>
      <c r="F86" s="137">
        <v>84</v>
      </c>
      <c r="G86" s="137">
        <v>100</v>
      </c>
      <c r="H86" s="137">
        <v>100</v>
      </c>
      <c r="I86" s="136">
        <v>98</v>
      </c>
      <c r="J86" s="136">
        <v>95</v>
      </c>
      <c r="K86" s="136">
        <v>84</v>
      </c>
      <c r="L86" s="136">
        <v>100</v>
      </c>
      <c r="M86" s="136">
        <v>100</v>
      </c>
      <c r="N86" s="1">
        <f t="shared" si="3"/>
        <v>98</v>
      </c>
      <c r="O86" s="1">
        <f t="shared" si="3"/>
        <v>95</v>
      </c>
      <c r="P86" s="1">
        <f t="shared" si="3"/>
        <v>84</v>
      </c>
      <c r="Q86" s="1">
        <f t="shared" si="3"/>
        <v>100</v>
      </c>
      <c r="R86" s="1">
        <f t="shared" si="2"/>
        <v>100</v>
      </c>
    </row>
    <row r="87" spans="1:18">
      <c r="A87" s="10">
        <v>74</v>
      </c>
      <c r="B87" s="272">
        <v>1911074</v>
      </c>
      <c r="C87" s="273" t="s">
        <v>68</v>
      </c>
      <c r="D87" s="137">
        <v>87</v>
      </c>
      <c r="E87" s="137">
        <v>92</v>
      </c>
      <c r="F87" s="137">
        <v>89</v>
      </c>
      <c r="G87" s="137">
        <v>80</v>
      </c>
      <c r="H87" s="137">
        <v>91</v>
      </c>
      <c r="I87" s="136">
        <v>87</v>
      </c>
      <c r="J87" s="136">
        <v>92</v>
      </c>
      <c r="K87" s="136">
        <v>89</v>
      </c>
      <c r="L87" s="136">
        <v>80</v>
      </c>
      <c r="M87" s="136">
        <v>91</v>
      </c>
      <c r="N87" s="1">
        <f t="shared" si="3"/>
        <v>87</v>
      </c>
      <c r="O87" s="1">
        <f t="shared" si="3"/>
        <v>92</v>
      </c>
      <c r="P87" s="1">
        <f t="shared" si="3"/>
        <v>89</v>
      </c>
      <c r="Q87" s="1">
        <f t="shared" si="3"/>
        <v>80</v>
      </c>
      <c r="R87" s="1">
        <f t="shared" si="2"/>
        <v>91</v>
      </c>
    </row>
    <row r="88" spans="1:18">
      <c r="A88" s="10">
        <v>75</v>
      </c>
      <c r="B88" s="270">
        <v>1911075</v>
      </c>
      <c r="C88" s="271" t="s">
        <v>340</v>
      </c>
      <c r="D88" s="137">
        <v>91</v>
      </c>
      <c r="E88" s="137">
        <v>88</v>
      </c>
      <c r="F88" s="137">
        <v>77</v>
      </c>
      <c r="G88" s="137">
        <v>82</v>
      </c>
      <c r="H88" s="137">
        <v>88</v>
      </c>
      <c r="I88" s="136">
        <v>91</v>
      </c>
      <c r="J88" s="136">
        <v>88</v>
      </c>
      <c r="K88" s="136">
        <v>77</v>
      </c>
      <c r="L88" s="136">
        <v>82</v>
      </c>
      <c r="M88" s="136">
        <v>88</v>
      </c>
      <c r="N88" s="1">
        <f t="shared" si="3"/>
        <v>91</v>
      </c>
      <c r="O88" s="1">
        <f t="shared" si="3"/>
        <v>88</v>
      </c>
      <c r="P88" s="1">
        <f t="shared" si="3"/>
        <v>77</v>
      </c>
      <c r="Q88" s="1">
        <f t="shared" si="3"/>
        <v>82</v>
      </c>
      <c r="R88" s="1">
        <f t="shared" si="2"/>
        <v>88</v>
      </c>
    </row>
    <row r="89" spans="1:18">
      <c r="A89" s="10">
        <v>76</v>
      </c>
      <c r="B89" s="267">
        <v>1911076</v>
      </c>
      <c r="C89" s="268" t="s">
        <v>341</v>
      </c>
      <c r="D89" s="137">
        <v>87</v>
      </c>
      <c r="E89" s="137">
        <v>82</v>
      </c>
      <c r="F89" s="137">
        <v>82</v>
      </c>
      <c r="G89" s="137">
        <v>89</v>
      </c>
      <c r="H89" s="137">
        <v>84</v>
      </c>
      <c r="I89" s="136">
        <v>87</v>
      </c>
      <c r="J89" s="136">
        <v>82</v>
      </c>
      <c r="K89" s="136">
        <v>82</v>
      </c>
      <c r="L89" s="136">
        <v>89</v>
      </c>
      <c r="M89" s="136">
        <v>84</v>
      </c>
      <c r="N89" s="1">
        <f t="shared" si="3"/>
        <v>87</v>
      </c>
      <c r="O89" s="1">
        <f t="shared" si="3"/>
        <v>82</v>
      </c>
      <c r="P89" s="1">
        <f t="shared" si="3"/>
        <v>82</v>
      </c>
      <c r="Q89" s="1">
        <f t="shared" si="3"/>
        <v>89</v>
      </c>
      <c r="R89" s="1">
        <f t="shared" si="2"/>
        <v>84</v>
      </c>
    </row>
    <row r="90" spans="1:18">
      <c r="A90" s="10">
        <v>77</v>
      </c>
      <c r="B90" s="267">
        <v>1911077</v>
      </c>
      <c r="C90" s="268" t="s">
        <v>56</v>
      </c>
      <c r="D90" s="137">
        <v>89</v>
      </c>
      <c r="E90" s="137">
        <v>79</v>
      </c>
      <c r="F90" s="137">
        <v>84</v>
      </c>
      <c r="G90" s="137">
        <v>90</v>
      </c>
      <c r="H90" s="137">
        <v>98</v>
      </c>
      <c r="I90" s="136">
        <v>89</v>
      </c>
      <c r="J90" s="136">
        <v>79</v>
      </c>
      <c r="K90" s="136">
        <v>84</v>
      </c>
      <c r="L90" s="136">
        <v>90</v>
      </c>
      <c r="M90" s="136">
        <v>98</v>
      </c>
      <c r="N90" s="1">
        <f t="shared" si="3"/>
        <v>89</v>
      </c>
      <c r="O90" s="1">
        <f t="shared" si="3"/>
        <v>79</v>
      </c>
      <c r="P90" s="1">
        <f t="shared" si="3"/>
        <v>84</v>
      </c>
      <c r="Q90" s="1">
        <f t="shared" si="3"/>
        <v>90</v>
      </c>
      <c r="R90" s="1">
        <f t="shared" si="2"/>
        <v>98</v>
      </c>
    </row>
    <row r="91" spans="1:18">
      <c r="A91" s="10">
        <v>78</v>
      </c>
      <c r="B91" s="272">
        <v>1911078</v>
      </c>
      <c r="C91" s="273" t="s">
        <v>69</v>
      </c>
      <c r="D91" s="137">
        <v>95</v>
      </c>
      <c r="E91" s="137">
        <v>94</v>
      </c>
      <c r="F91" s="137">
        <v>95</v>
      </c>
      <c r="G91" s="137">
        <v>94</v>
      </c>
      <c r="H91" s="137">
        <v>93</v>
      </c>
      <c r="I91" s="136">
        <v>95</v>
      </c>
      <c r="J91" s="136">
        <v>94</v>
      </c>
      <c r="K91" s="136">
        <v>95</v>
      </c>
      <c r="L91" s="136">
        <v>94</v>
      </c>
      <c r="M91" s="136">
        <v>93</v>
      </c>
      <c r="N91" s="1">
        <f t="shared" si="3"/>
        <v>95</v>
      </c>
      <c r="O91" s="1">
        <f t="shared" si="3"/>
        <v>94</v>
      </c>
      <c r="P91" s="1">
        <f t="shared" si="3"/>
        <v>95</v>
      </c>
      <c r="Q91" s="1">
        <f t="shared" si="3"/>
        <v>94</v>
      </c>
      <c r="R91" s="1">
        <f t="shared" si="2"/>
        <v>93</v>
      </c>
    </row>
    <row r="92" spans="1:18">
      <c r="A92" s="10">
        <v>79</v>
      </c>
      <c r="B92" s="267">
        <v>1911079</v>
      </c>
      <c r="C92" s="268" t="s">
        <v>130</v>
      </c>
      <c r="D92" s="137">
        <v>72</v>
      </c>
      <c r="E92" s="137">
        <v>68</v>
      </c>
      <c r="F92" s="137">
        <v>64</v>
      </c>
      <c r="G92" s="137">
        <v>44</v>
      </c>
      <c r="H92" s="137">
        <v>62</v>
      </c>
      <c r="I92" s="136">
        <v>72</v>
      </c>
      <c r="J92" s="136">
        <v>68</v>
      </c>
      <c r="K92" s="136">
        <v>64</v>
      </c>
      <c r="L92" s="136">
        <v>44</v>
      </c>
      <c r="M92" s="136">
        <v>62</v>
      </c>
      <c r="N92" s="1">
        <f t="shared" si="3"/>
        <v>72</v>
      </c>
      <c r="O92" s="1">
        <f t="shared" si="3"/>
        <v>68</v>
      </c>
      <c r="P92" s="1">
        <f t="shared" si="3"/>
        <v>64</v>
      </c>
      <c r="Q92" s="1">
        <f t="shared" si="3"/>
        <v>44</v>
      </c>
      <c r="R92" s="1">
        <f t="shared" si="2"/>
        <v>62</v>
      </c>
    </row>
    <row r="93" spans="1:18">
      <c r="A93" s="10">
        <v>80</v>
      </c>
      <c r="B93" s="272">
        <v>1911080</v>
      </c>
      <c r="C93" s="273" t="s">
        <v>342</v>
      </c>
      <c r="D93" s="137">
        <v>81</v>
      </c>
      <c r="E93" s="137">
        <v>76</v>
      </c>
      <c r="F93" s="137">
        <v>59</v>
      </c>
      <c r="G93" s="137">
        <v>63</v>
      </c>
      <c r="H93" s="137">
        <v>76</v>
      </c>
      <c r="I93" s="136">
        <v>81</v>
      </c>
      <c r="J93" s="136">
        <v>76</v>
      </c>
      <c r="K93" s="136">
        <v>59</v>
      </c>
      <c r="L93" s="136">
        <v>63</v>
      </c>
      <c r="M93" s="136">
        <v>76</v>
      </c>
      <c r="N93" s="1">
        <f t="shared" si="3"/>
        <v>81</v>
      </c>
      <c r="O93" s="1">
        <f t="shared" si="3"/>
        <v>76</v>
      </c>
      <c r="P93" s="1">
        <f t="shared" si="3"/>
        <v>59</v>
      </c>
      <c r="Q93" s="1">
        <f t="shared" si="3"/>
        <v>63</v>
      </c>
      <c r="R93" s="1">
        <f t="shared" si="2"/>
        <v>76</v>
      </c>
    </row>
    <row r="94" spans="1:18">
      <c r="A94" s="10">
        <v>81</v>
      </c>
      <c r="B94" s="272">
        <v>1911081</v>
      </c>
      <c r="C94" s="273" t="s">
        <v>70</v>
      </c>
      <c r="D94" s="137">
        <v>63</v>
      </c>
      <c r="E94" s="137">
        <v>61</v>
      </c>
      <c r="F94" s="137">
        <v>59</v>
      </c>
      <c r="G94" s="137">
        <v>55</v>
      </c>
      <c r="H94" s="137">
        <v>56</v>
      </c>
      <c r="I94" s="136">
        <v>63</v>
      </c>
      <c r="J94" s="136">
        <v>61</v>
      </c>
      <c r="K94" s="136">
        <v>59</v>
      </c>
      <c r="L94" s="136">
        <v>55</v>
      </c>
      <c r="M94" s="136">
        <v>56</v>
      </c>
      <c r="N94" s="1">
        <f t="shared" si="3"/>
        <v>63</v>
      </c>
      <c r="O94" s="1">
        <f t="shared" si="3"/>
        <v>61</v>
      </c>
      <c r="P94" s="1">
        <f t="shared" si="3"/>
        <v>59</v>
      </c>
      <c r="Q94" s="1">
        <f t="shared" si="3"/>
        <v>55</v>
      </c>
      <c r="R94" s="1">
        <f t="shared" si="2"/>
        <v>56</v>
      </c>
    </row>
    <row r="95" spans="1:18">
      <c r="A95" s="10">
        <v>82</v>
      </c>
      <c r="B95" s="272">
        <v>1911082</v>
      </c>
      <c r="C95" s="273" t="s">
        <v>71</v>
      </c>
      <c r="D95" s="137">
        <v>91</v>
      </c>
      <c r="E95" s="137">
        <v>88</v>
      </c>
      <c r="F95" s="137">
        <v>94</v>
      </c>
      <c r="G95" s="137">
        <v>94</v>
      </c>
      <c r="H95" s="137">
        <v>94</v>
      </c>
      <c r="I95" s="136">
        <v>91</v>
      </c>
      <c r="J95" s="136">
        <v>88</v>
      </c>
      <c r="K95" s="136">
        <v>94</v>
      </c>
      <c r="L95" s="136">
        <v>94</v>
      </c>
      <c r="M95" s="136">
        <v>94</v>
      </c>
      <c r="N95" s="1">
        <f t="shared" si="3"/>
        <v>91</v>
      </c>
      <c r="O95" s="1">
        <f t="shared" si="3"/>
        <v>88</v>
      </c>
      <c r="P95" s="1">
        <f t="shared" si="3"/>
        <v>94</v>
      </c>
      <c r="Q95" s="1">
        <f t="shared" si="3"/>
        <v>94</v>
      </c>
      <c r="R95" s="1">
        <f t="shared" si="2"/>
        <v>94</v>
      </c>
    </row>
    <row r="96" spans="1:18">
      <c r="A96" s="10">
        <v>83</v>
      </c>
      <c r="B96" s="272">
        <v>1911083</v>
      </c>
      <c r="C96" s="273" t="s">
        <v>132</v>
      </c>
      <c r="D96" s="137">
        <v>77</v>
      </c>
      <c r="E96" s="137">
        <v>90</v>
      </c>
      <c r="F96" s="137">
        <v>90</v>
      </c>
      <c r="G96" s="137">
        <v>95</v>
      </c>
      <c r="H96" s="137">
        <v>83</v>
      </c>
      <c r="I96" s="136">
        <v>77</v>
      </c>
      <c r="J96" s="136">
        <v>90</v>
      </c>
      <c r="K96" s="136">
        <v>90</v>
      </c>
      <c r="L96" s="136">
        <v>95</v>
      </c>
      <c r="M96" s="136">
        <v>83</v>
      </c>
      <c r="N96" s="1">
        <f t="shared" si="3"/>
        <v>77</v>
      </c>
      <c r="O96" s="1">
        <f t="shared" si="3"/>
        <v>90</v>
      </c>
      <c r="P96" s="1">
        <f t="shared" si="3"/>
        <v>90</v>
      </c>
      <c r="Q96" s="1">
        <f t="shared" si="3"/>
        <v>95</v>
      </c>
      <c r="R96" s="1">
        <f t="shared" si="2"/>
        <v>83</v>
      </c>
    </row>
    <row r="97" spans="1:18">
      <c r="A97" s="10">
        <v>84</v>
      </c>
      <c r="B97" s="270">
        <v>1911084</v>
      </c>
      <c r="C97" s="271" t="s">
        <v>343</v>
      </c>
      <c r="D97" s="137">
        <v>82</v>
      </c>
      <c r="E97" s="137">
        <v>61</v>
      </c>
      <c r="F97" s="137">
        <v>75</v>
      </c>
      <c r="G97" s="137">
        <v>70</v>
      </c>
      <c r="H97" s="137">
        <v>70</v>
      </c>
      <c r="I97" s="136">
        <v>82</v>
      </c>
      <c r="J97" s="136">
        <v>61</v>
      </c>
      <c r="K97" s="136">
        <v>75</v>
      </c>
      <c r="L97" s="136">
        <v>70</v>
      </c>
      <c r="M97" s="136">
        <v>70</v>
      </c>
      <c r="N97" s="1">
        <f t="shared" si="3"/>
        <v>82</v>
      </c>
      <c r="O97" s="1">
        <f t="shared" si="3"/>
        <v>61</v>
      </c>
      <c r="P97" s="1">
        <f t="shared" si="3"/>
        <v>75</v>
      </c>
      <c r="Q97" s="1">
        <f t="shared" si="3"/>
        <v>70</v>
      </c>
      <c r="R97" s="1">
        <f t="shared" si="2"/>
        <v>70</v>
      </c>
    </row>
    <row r="98" spans="1:18">
      <c r="A98" s="10">
        <v>85</v>
      </c>
      <c r="B98" s="267">
        <v>1911085</v>
      </c>
      <c r="C98" s="268" t="s">
        <v>344</v>
      </c>
      <c r="D98" s="137">
        <v>64</v>
      </c>
      <c r="E98" s="137">
        <v>72</v>
      </c>
      <c r="F98" s="137">
        <v>61</v>
      </c>
      <c r="G98" s="137">
        <v>61</v>
      </c>
      <c r="H98" s="137">
        <v>64</v>
      </c>
      <c r="I98" s="136">
        <v>64</v>
      </c>
      <c r="J98" s="136">
        <v>72</v>
      </c>
      <c r="K98" s="136">
        <v>61</v>
      </c>
      <c r="L98" s="136">
        <v>61</v>
      </c>
      <c r="M98" s="136">
        <v>64</v>
      </c>
      <c r="N98" s="1">
        <f t="shared" si="3"/>
        <v>64</v>
      </c>
      <c r="O98" s="1">
        <f t="shared" si="3"/>
        <v>72</v>
      </c>
      <c r="P98" s="1">
        <f t="shared" si="3"/>
        <v>61</v>
      </c>
      <c r="Q98" s="1">
        <f t="shared" si="3"/>
        <v>61</v>
      </c>
      <c r="R98" s="1">
        <f t="shared" si="2"/>
        <v>64</v>
      </c>
    </row>
    <row r="99" spans="1:18">
      <c r="A99" s="10">
        <v>86</v>
      </c>
      <c r="B99" s="270">
        <v>1911086</v>
      </c>
      <c r="C99" s="31" t="s">
        <v>345</v>
      </c>
      <c r="D99" s="137">
        <v>91</v>
      </c>
      <c r="E99" s="137">
        <v>54</v>
      </c>
      <c r="F99" s="137">
        <v>63</v>
      </c>
      <c r="G99" s="137">
        <v>77</v>
      </c>
      <c r="H99" s="137">
        <v>80</v>
      </c>
      <c r="I99" s="136">
        <v>91</v>
      </c>
      <c r="J99" s="136">
        <v>54</v>
      </c>
      <c r="K99" s="136">
        <v>63</v>
      </c>
      <c r="L99" s="136">
        <v>77</v>
      </c>
      <c r="M99" s="136">
        <v>80</v>
      </c>
      <c r="N99" s="1">
        <f t="shared" si="3"/>
        <v>91</v>
      </c>
      <c r="O99" s="1">
        <f t="shared" si="3"/>
        <v>54</v>
      </c>
      <c r="P99" s="1">
        <f t="shared" si="3"/>
        <v>63</v>
      </c>
      <c r="Q99" s="1">
        <f t="shared" si="3"/>
        <v>77</v>
      </c>
      <c r="R99" s="1">
        <f t="shared" si="2"/>
        <v>80</v>
      </c>
    </row>
    <row r="100" spans="1:18">
      <c r="A100" s="10">
        <v>87</v>
      </c>
      <c r="B100" s="270">
        <v>1911087</v>
      </c>
      <c r="C100" s="271" t="s">
        <v>136</v>
      </c>
      <c r="D100" s="137">
        <v>92</v>
      </c>
      <c r="E100" s="137">
        <v>92</v>
      </c>
      <c r="F100" s="137">
        <v>96</v>
      </c>
      <c r="G100" s="137">
        <v>97</v>
      </c>
      <c r="H100" s="137">
        <v>92</v>
      </c>
      <c r="I100" s="136">
        <v>92</v>
      </c>
      <c r="J100" s="136">
        <v>92</v>
      </c>
      <c r="K100" s="136">
        <v>96</v>
      </c>
      <c r="L100" s="136">
        <v>97</v>
      </c>
      <c r="M100" s="136">
        <v>92</v>
      </c>
      <c r="N100" s="1">
        <f t="shared" si="3"/>
        <v>92</v>
      </c>
      <c r="O100" s="1">
        <f t="shared" si="3"/>
        <v>92</v>
      </c>
      <c r="P100" s="1">
        <f t="shared" si="3"/>
        <v>96</v>
      </c>
      <c r="Q100" s="1">
        <f t="shared" si="3"/>
        <v>97</v>
      </c>
      <c r="R100" s="1">
        <f t="shared" si="2"/>
        <v>92</v>
      </c>
    </row>
    <row r="101" spans="1:18">
      <c r="A101" s="10">
        <v>88</v>
      </c>
      <c r="B101" s="76">
        <v>1911088</v>
      </c>
      <c r="C101" s="271" t="s">
        <v>346</v>
      </c>
      <c r="D101" s="137">
        <v>95</v>
      </c>
      <c r="E101" s="137">
        <v>91</v>
      </c>
      <c r="F101" s="137">
        <v>77</v>
      </c>
      <c r="G101" s="137">
        <v>75</v>
      </c>
      <c r="H101" s="137">
        <v>85</v>
      </c>
      <c r="I101" s="136">
        <v>95</v>
      </c>
      <c r="J101" s="136">
        <v>91</v>
      </c>
      <c r="K101" s="136">
        <v>77</v>
      </c>
      <c r="L101" s="136">
        <v>75</v>
      </c>
      <c r="M101" s="136">
        <v>85</v>
      </c>
      <c r="N101" s="1">
        <f t="shared" si="3"/>
        <v>95</v>
      </c>
      <c r="O101" s="1">
        <f t="shared" si="3"/>
        <v>91</v>
      </c>
      <c r="P101" s="1">
        <f t="shared" si="3"/>
        <v>77</v>
      </c>
      <c r="Q101" s="1">
        <f t="shared" si="3"/>
        <v>75</v>
      </c>
      <c r="R101" s="1">
        <f t="shared" si="2"/>
        <v>85</v>
      </c>
    </row>
    <row r="102" spans="1:18">
      <c r="A102" s="10">
        <v>89</v>
      </c>
      <c r="B102" s="272">
        <v>1911089</v>
      </c>
      <c r="C102" s="273" t="s">
        <v>137</v>
      </c>
      <c r="D102" s="137">
        <v>100</v>
      </c>
      <c r="E102" s="137">
        <v>85</v>
      </c>
      <c r="F102" s="137">
        <v>87</v>
      </c>
      <c r="G102" s="137">
        <v>100</v>
      </c>
      <c r="H102" s="137">
        <v>86</v>
      </c>
      <c r="I102" s="136">
        <v>100</v>
      </c>
      <c r="J102" s="136">
        <v>85</v>
      </c>
      <c r="K102" s="136">
        <v>87</v>
      </c>
      <c r="L102" s="136">
        <v>100</v>
      </c>
      <c r="M102" s="136">
        <v>86</v>
      </c>
      <c r="N102" s="1">
        <f t="shared" si="3"/>
        <v>100</v>
      </c>
      <c r="O102" s="1">
        <f t="shared" si="3"/>
        <v>85</v>
      </c>
      <c r="P102" s="1">
        <f t="shared" si="3"/>
        <v>87</v>
      </c>
      <c r="Q102" s="1">
        <f t="shared" si="3"/>
        <v>100</v>
      </c>
      <c r="R102" s="1">
        <f t="shared" si="2"/>
        <v>86</v>
      </c>
    </row>
    <row r="103" spans="1:18">
      <c r="A103" s="10">
        <v>90</v>
      </c>
      <c r="B103" s="76">
        <v>1911090</v>
      </c>
      <c r="C103" s="271" t="s">
        <v>138</v>
      </c>
      <c r="D103" s="137">
        <v>99</v>
      </c>
      <c r="E103" s="137">
        <v>88</v>
      </c>
      <c r="F103" s="137">
        <v>94</v>
      </c>
      <c r="G103" s="137">
        <v>93</v>
      </c>
      <c r="H103" s="137">
        <v>95</v>
      </c>
      <c r="I103" s="136">
        <v>99</v>
      </c>
      <c r="J103" s="136">
        <v>88</v>
      </c>
      <c r="K103" s="136">
        <v>94</v>
      </c>
      <c r="L103" s="136">
        <v>93</v>
      </c>
      <c r="M103" s="136">
        <v>95</v>
      </c>
      <c r="N103" s="1">
        <f t="shared" si="3"/>
        <v>99</v>
      </c>
      <c r="O103" s="1">
        <f t="shared" si="3"/>
        <v>88</v>
      </c>
      <c r="P103" s="1">
        <f t="shared" si="3"/>
        <v>94</v>
      </c>
      <c r="Q103" s="1">
        <f t="shared" si="3"/>
        <v>93</v>
      </c>
      <c r="R103" s="1">
        <f t="shared" si="2"/>
        <v>95</v>
      </c>
    </row>
    <row r="104" spans="1:18">
      <c r="A104" s="10">
        <v>91</v>
      </c>
      <c r="B104" s="272">
        <v>1911091</v>
      </c>
      <c r="C104" s="273" t="s">
        <v>139</v>
      </c>
      <c r="D104" s="137">
        <v>90</v>
      </c>
      <c r="E104" s="137">
        <v>80</v>
      </c>
      <c r="F104" s="137">
        <v>78</v>
      </c>
      <c r="G104" s="137">
        <v>80</v>
      </c>
      <c r="H104" s="137">
        <v>86</v>
      </c>
      <c r="I104" s="136">
        <v>90</v>
      </c>
      <c r="J104" s="136">
        <v>80</v>
      </c>
      <c r="K104" s="136">
        <v>78</v>
      </c>
      <c r="L104" s="136">
        <v>80</v>
      </c>
      <c r="M104" s="136">
        <v>86</v>
      </c>
      <c r="N104" s="1">
        <f t="shared" si="3"/>
        <v>90</v>
      </c>
      <c r="O104" s="1">
        <f t="shared" si="3"/>
        <v>80</v>
      </c>
      <c r="P104" s="1">
        <f t="shared" si="3"/>
        <v>78</v>
      </c>
      <c r="Q104" s="1">
        <f t="shared" si="3"/>
        <v>80</v>
      </c>
      <c r="R104" s="1">
        <f t="shared" si="2"/>
        <v>86</v>
      </c>
    </row>
    <row r="105" spans="1:18">
      <c r="A105" s="10">
        <v>92</v>
      </c>
      <c r="B105" s="272">
        <v>1911092</v>
      </c>
      <c r="C105" s="273" t="s">
        <v>140</v>
      </c>
      <c r="D105" s="137">
        <v>86</v>
      </c>
      <c r="E105" s="137">
        <v>80</v>
      </c>
      <c r="F105" s="137">
        <v>88</v>
      </c>
      <c r="G105" s="137">
        <v>88</v>
      </c>
      <c r="H105" s="137">
        <v>95</v>
      </c>
      <c r="I105" s="136">
        <v>86</v>
      </c>
      <c r="J105" s="136">
        <v>80</v>
      </c>
      <c r="K105" s="136">
        <v>88</v>
      </c>
      <c r="L105" s="136">
        <v>88</v>
      </c>
      <c r="M105" s="136">
        <v>95</v>
      </c>
      <c r="N105" s="1">
        <f t="shared" si="3"/>
        <v>86</v>
      </c>
      <c r="O105" s="1">
        <f t="shared" si="3"/>
        <v>80</v>
      </c>
      <c r="P105" s="1">
        <f t="shared" si="3"/>
        <v>88</v>
      </c>
      <c r="Q105" s="1">
        <f t="shared" si="3"/>
        <v>88</v>
      </c>
      <c r="R105" s="1">
        <f t="shared" si="2"/>
        <v>95</v>
      </c>
    </row>
    <row r="106" spans="1:18">
      <c r="A106" s="10">
        <v>93</v>
      </c>
      <c r="B106" s="272">
        <v>1911093</v>
      </c>
      <c r="C106" s="273" t="s">
        <v>141</v>
      </c>
      <c r="D106" s="137">
        <v>88</v>
      </c>
      <c r="E106" s="137">
        <v>81</v>
      </c>
      <c r="F106" s="137">
        <v>85</v>
      </c>
      <c r="G106" s="137">
        <v>85</v>
      </c>
      <c r="H106" s="137">
        <v>88</v>
      </c>
      <c r="I106" s="136">
        <v>88</v>
      </c>
      <c r="J106" s="136">
        <v>81</v>
      </c>
      <c r="K106" s="136">
        <v>85</v>
      </c>
      <c r="L106" s="136">
        <v>85</v>
      </c>
      <c r="M106" s="136">
        <v>88</v>
      </c>
      <c r="N106" s="1">
        <f t="shared" si="3"/>
        <v>88</v>
      </c>
      <c r="O106" s="1">
        <f t="shared" si="3"/>
        <v>81</v>
      </c>
      <c r="P106" s="1">
        <f t="shared" si="3"/>
        <v>85</v>
      </c>
      <c r="Q106" s="1">
        <f t="shared" si="3"/>
        <v>85</v>
      </c>
      <c r="R106" s="1">
        <f t="shared" si="2"/>
        <v>88</v>
      </c>
    </row>
    <row r="107" spans="1:18">
      <c r="A107" s="10">
        <v>94</v>
      </c>
      <c r="B107" s="267">
        <v>1911094</v>
      </c>
      <c r="C107" s="268" t="s">
        <v>58</v>
      </c>
      <c r="D107" s="137">
        <v>96</v>
      </c>
      <c r="E107" s="137">
        <v>76</v>
      </c>
      <c r="F107" s="137">
        <v>84</v>
      </c>
      <c r="G107" s="137">
        <v>72</v>
      </c>
      <c r="H107" s="137">
        <v>84</v>
      </c>
      <c r="I107" s="136">
        <v>96</v>
      </c>
      <c r="J107" s="136">
        <v>76</v>
      </c>
      <c r="K107" s="136">
        <v>84</v>
      </c>
      <c r="L107" s="136">
        <v>72</v>
      </c>
      <c r="M107" s="136">
        <v>84</v>
      </c>
      <c r="N107" s="1">
        <f t="shared" si="3"/>
        <v>96</v>
      </c>
      <c r="O107" s="1">
        <f t="shared" si="3"/>
        <v>76</v>
      </c>
      <c r="P107" s="1">
        <f t="shared" si="3"/>
        <v>84</v>
      </c>
      <c r="Q107" s="1">
        <f t="shared" si="3"/>
        <v>72</v>
      </c>
      <c r="R107" s="1">
        <f t="shared" si="2"/>
        <v>84</v>
      </c>
    </row>
    <row r="108" spans="1:18">
      <c r="A108" s="10">
        <v>95</v>
      </c>
      <c r="B108" s="76">
        <v>1911095</v>
      </c>
      <c r="C108" s="271" t="s">
        <v>142</v>
      </c>
      <c r="D108" s="137">
        <v>50</v>
      </c>
      <c r="E108" s="137">
        <v>59</v>
      </c>
      <c r="F108" s="137">
        <v>56</v>
      </c>
      <c r="G108" s="137">
        <v>51</v>
      </c>
      <c r="H108" s="137">
        <v>59</v>
      </c>
      <c r="I108" s="136">
        <v>50</v>
      </c>
      <c r="J108" s="136">
        <v>59</v>
      </c>
      <c r="K108" s="136">
        <v>56</v>
      </c>
      <c r="L108" s="136">
        <v>51</v>
      </c>
      <c r="M108" s="136">
        <v>59</v>
      </c>
      <c r="N108" s="1">
        <f t="shared" si="3"/>
        <v>50</v>
      </c>
      <c r="O108" s="1">
        <f t="shared" si="3"/>
        <v>59</v>
      </c>
      <c r="P108" s="1">
        <f t="shared" si="3"/>
        <v>56</v>
      </c>
      <c r="Q108" s="1">
        <f t="shared" si="3"/>
        <v>51</v>
      </c>
      <c r="R108" s="1">
        <f t="shared" si="2"/>
        <v>59</v>
      </c>
    </row>
    <row r="109" spans="1:18">
      <c r="A109" s="10">
        <v>96</v>
      </c>
      <c r="B109" s="272">
        <v>1911096</v>
      </c>
      <c r="C109" s="273" t="s">
        <v>143</v>
      </c>
      <c r="D109" s="137">
        <v>94</v>
      </c>
      <c r="E109" s="137">
        <v>95</v>
      </c>
      <c r="F109" s="137">
        <v>82</v>
      </c>
      <c r="G109" s="137">
        <v>93</v>
      </c>
      <c r="H109" s="137">
        <v>91</v>
      </c>
      <c r="I109" s="136">
        <v>94</v>
      </c>
      <c r="J109" s="136">
        <v>95</v>
      </c>
      <c r="K109" s="136">
        <v>82</v>
      </c>
      <c r="L109" s="136">
        <v>93</v>
      </c>
      <c r="M109" s="136">
        <v>91</v>
      </c>
      <c r="N109" s="1">
        <f t="shared" si="3"/>
        <v>94</v>
      </c>
      <c r="O109" s="1">
        <f t="shared" si="3"/>
        <v>95</v>
      </c>
      <c r="P109" s="1">
        <f t="shared" si="3"/>
        <v>82</v>
      </c>
      <c r="Q109" s="1">
        <f t="shared" si="3"/>
        <v>93</v>
      </c>
      <c r="R109" s="1">
        <f t="shared" si="2"/>
        <v>91</v>
      </c>
    </row>
    <row r="110" spans="1:18">
      <c r="A110" s="10">
        <v>97</v>
      </c>
      <c r="B110" s="272">
        <v>1911097</v>
      </c>
      <c r="C110" s="273" t="s">
        <v>347</v>
      </c>
      <c r="D110" s="137">
        <v>88</v>
      </c>
      <c r="E110" s="137">
        <v>53</v>
      </c>
      <c r="F110" s="137">
        <v>67</v>
      </c>
      <c r="G110" s="137">
        <v>63</v>
      </c>
      <c r="H110" s="137">
        <v>77</v>
      </c>
      <c r="I110" s="136">
        <v>88</v>
      </c>
      <c r="J110" s="136">
        <v>53</v>
      </c>
      <c r="K110" s="136">
        <v>67</v>
      </c>
      <c r="L110" s="136">
        <v>63</v>
      </c>
      <c r="M110" s="136">
        <v>77</v>
      </c>
      <c r="N110" s="1">
        <f t="shared" si="3"/>
        <v>88</v>
      </c>
      <c r="O110" s="1">
        <f t="shared" si="3"/>
        <v>53</v>
      </c>
      <c r="P110" s="1">
        <f t="shared" si="3"/>
        <v>67</v>
      </c>
      <c r="Q110" s="1">
        <f t="shared" si="3"/>
        <v>63</v>
      </c>
      <c r="R110" s="1">
        <f t="shared" si="2"/>
        <v>77</v>
      </c>
    </row>
    <row r="111" spans="1:18">
      <c r="A111" s="10">
        <v>98</v>
      </c>
      <c r="B111" s="272">
        <v>1911098</v>
      </c>
      <c r="C111" s="273" t="s">
        <v>145</v>
      </c>
      <c r="D111" s="137">
        <v>86</v>
      </c>
      <c r="E111" s="137">
        <v>69</v>
      </c>
      <c r="F111" s="137">
        <v>88</v>
      </c>
      <c r="G111" s="137">
        <v>87</v>
      </c>
      <c r="H111" s="137">
        <v>84</v>
      </c>
      <c r="I111" s="136">
        <v>86</v>
      </c>
      <c r="J111" s="136">
        <v>69</v>
      </c>
      <c r="K111" s="136">
        <v>88</v>
      </c>
      <c r="L111" s="136">
        <v>87</v>
      </c>
      <c r="M111" s="136">
        <v>84</v>
      </c>
      <c r="N111" s="1">
        <f t="shared" si="3"/>
        <v>86</v>
      </c>
      <c r="O111" s="1">
        <f t="shared" si="3"/>
        <v>69</v>
      </c>
      <c r="P111" s="1">
        <f t="shared" si="3"/>
        <v>88</v>
      </c>
      <c r="Q111" s="1">
        <f t="shared" si="3"/>
        <v>87</v>
      </c>
      <c r="R111" s="1">
        <f t="shared" si="2"/>
        <v>84</v>
      </c>
    </row>
    <row r="112" spans="1:18">
      <c r="A112" s="10">
        <v>99</v>
      </c>
      <c r="B112" s="76">
        <v>1911099</v>
      </c>
      <c r="C112" s="271" t="s">
        <v>146</v>
      </c>
      <c r="D112" s="137">
        <v>83</v>
      </c>
      <c r="E112" s="137">
        <v>77</v>
      </c>
      <c r="F112" s="137">
        <v>78</v>
      </c>
      <c r="G112" s="137">
        <v>76</v>
      </c>
      <c r="H112" s="137">
        <v>77</v>
      </c>
      <c r="I112" s="136">
        <v>83</v>
      </c>
      <c r="J112" s="136">
        <v>77</v>
      </c>
      <c r="K112" s="136">
        <v>78</v>
      </c>
      <c r="L112" s="136">
        <v>76</v>
      </c>
      <c r="M112" s="136">
        <v>77</v>
      </c>
      <c r="N112" s="1">
        <f t="shared" si="3"/>
        <v>83</v>
      </c>
      <c r="O112" s="1">
        <f t="shared" si="3"/>
        <v>77</v>
      </c>
      <c r="P112" s="1">
        <f t="shared" si="3"/>
        <v>78</v>
      </c>
      <c r="Q112" s="1">
        <f t="shared" si="3"/>
        <v>76</v>
      </c>
      <c r="R112" s="1">
        <f t="shared" si="2"/>
        <v>77</v>
      </c>
    </row>
    <row r="113" spans="1:18">
      <c r="A113" s="10">
        <v>100</v>
      </c>
      <c r="B113" s="272">
        <v>1911100</v>
      </c>
      <c r="C113" s="273" t="s">
        <v>147</v>
      </c>
      <c r="D113" s="137">
        <v>74</v>
      </c>
      <c r="E113" s="137">
        <v>66</v>
      </c>
      <c r="F113" s="137">
        <v>71</v>
      </c>
      <c r="G113" s="137">
        <v>63</v>
      </c>
      <c r="H113" s="137">
        <v>70</v>
      </c>
      <c r="I113" s="136">
        <v>74</v>
      </c>
      <c r="J113" s="136">
        <v>66</v>
      </c>
      <c r="K113" s="136">
        <v>71</v>
      </c>
      <c r="L113" s="136">
        <v>63</v>
      </c>
      <c r="M113" s="136">
        <v>70</v>
      </c>
      <c r="N113" s="1">
        <f t="shared" si="3"/>
        <v>74</v>
      </c>
      <c r="O113" s="1">
        <f t="shared" si="3"/>
        <v>66</v>
      </c>
      <c r="P113" s="1">
        <f t="shared" si="3"/>
        <v>71</v>
      </c>
      <c r="Q113" s="1">
        <f t="shared" si="3"/>
        <v>63</v>
      </c>
      <c r="R113" s="1">
        <f t="shared" si="2"/>
        <v>70</v>
      </c>
    </row>
    <row r="114" spans="1:18">
      <c r="A114" s="10">
        <v>101</v>
      </c>
      <c r="B114" s="272">
        <v>1911101</v>
      </c>
      <c r="C114" s="273" t="s">
        <v>348</v>
      </c>
      <c r="D114" s="137">
        <v>84</v>
      </c>
      <c r="E114" s="137">
        <v>72</v>
      </c>
      <c r="F114" s="137">
        <v>79</v>
      </c>
      <c r="G114" s="137">
        <v>87</v>
      </c>
      <c r="H114" s="137">
        <v>82</v>
      </c>
      <c r="I114" s="136">
        <v>84</v>
      </c>
      <c r="J114" s="136">
        <v>72</v>
      </c>
      <c r="K114" s="136">
        <v>79</v>
      </c>
      <c r="L114" s="136">
        <v>87</v>
      </c>
      <c r="M114" s="136">
        <v>82</v>
      </c>
      <c r="N114" s="1">
        <f t="shared" si="3"/>
        <v>84</v>
      </c>
      <c r="O114" s="1">
        <f t="shared" si="3"/>
        <v>72</v>
      </c>
      <c r="P114" s="1">
        <f t="shared" si="3"/>
        <v>79</v>
      </c>
      <c r="Q114" s="1">
        <f t="shared" si="3"/>
        <v>87</v>
      </c>
      <c r="R114" s="1">
        <f t="shared" si="2"/>
        <v>82</v>
      </c>
    </row>
    <row r="115" spans="1:18">
      <c r="A115" s="10">
        <v>102</v>
      </c>
      <c r="B115" s="272">
        <v>1911102</v>
      </c>
      <c r="C115" s="273" t="s">
        <v>349</v>
      </c>
      <c r="D115" s="137">
        <v>90</v>
      </c>
      <c r="E115" s="137">
        <v>88</v>
      </c>
      <c r="F115" s="137">
        <v>88</v>
      </c>
      <c r="G115" s="137">
        <v>91</v>
      </c>
      <c r="H115" s="137">
        <v>90</v>
      </c>
      <c r="I115" s="136">
        <v>90</v>
      </c>
      <c r="J115" s="136">
        <v>88</v>
      </c>
      <c r="K115" s="136">
        <v>88</v>
      </c>
      <c r="L115" s="136">
        <v>91</v>
      </c>
      <c r="M115" s="136">
        <v>90</v>
      </c>
      <c r="N115" s="1">
        <f t="shared" si="3"/>
        <v>90</v>
      </c>
      <c r="O115" s="1">
        <f t="shared" si="3"/>
        <v>88</v>
      </c>
      <c r="P115" s="1">
        <f t="shared" si="3"/>
        <v>88</v>
      </c>
      <c r="Q115" s="1">
        <f t="shared" si="3"/>
        <v>91</v>
      </c>
      <c r="R115" s="1">
        <f t="shared" si="2"/>
        <v>90</v>
      </c>
    </row>
    <row r="116" spans="1:18">
      <c r="A116" s="10">
        <v>103</v>
      </c>
      <c r="B116" s="272">
        <v>1911103</v>
      </c>
      <c r="C116" s="273" t="s">
        <v>350</v>
      </c>
      <c r="D116" s="137">
        <v>88</v>
      </c>
      <c r="E116" s="137">
        <v>87</v>
      </c>
      <c r="F116" s="137">
        <v>82</v>
      </c>
      <c r="G116" s="137">
        <v>76</v>
      </c>
      <c r="H116" s="137">
        <v>86</v>
      </c>
      <c r="I116" s="136">
        <v>88</v>
      </c>
      <c r="J116" s="136">
        <v>87</v>
      </c>
      <c r="K116" s="136">
        <v>82</v>
      </c>
      <c r="L116" s="136">
        <v>76</v>
      </c>
      <c r="M116" s="136">
        <v>86</v>
      </c>
      <c r="N116" s="1">
        <f t="shared" si="3"/>
        <v>88</v>
      </c>
      <c r="O116" s="1">
        <f t="shared" si="3"/>
        <v>87</v>
      </c>
      <c r="P116" s="1">
        <f t="shared" si="3"/>
        <v>82</v>
      </c>
      <c r="Q116" s="1">
        <f t="shared" si="3"/>
        <v>76</v>
      </c>
      <c r="R116" s="1">
        <f t="shared" si="2"/>
        <v>86</v>
      </c>
    </row>
    <row r="117" spans="1:18">
      <c r="A117" s="10">
        <v>104</v>
      </c>
      <c r="B117" s="267">
        <v>1911104</v>
      </c>
      <c r="C117" s="268" t="s">
        <v>351</v>
      </c>
      <c r="D117" s="137">
        <v>87</v>
      </c>
      <c r="E117" s="137">
        <v>78</v>
      </c>
      <c r="F117" s="137">
        <v>80</v>
      </c>
      <c r="G117" s="137">
        <v>78</v>
      </c>
      <c r="H117" s="137">
        <v>84</v>
      </c>
      <c r="I117" s="136">
        <v>87</v>
      </c>
      <c r="J117" s="136">
        <v>78</v>
      </c>
      <c r="K117" s="136">
        <v>80</v>
      </c>
      <c r="L117" s="136">
        <v>78</v>
      </c>
      <c r="M117" s="136">
        <v>84</v>
      </c>
      <c r="N117" s="1">
        <f t="shared" si="3"/>
        <v>87</v>
      </c>
      <c r="O117" s="1">
        <f t="shared" si="3"/>
        <v>78</v>
      </c>
      <c r="P117" s="1">
        <f t="shared" si="3"/>
        <v>80</v>
      </c>
      <c r="Q117" s="1">
        <f t="shared" si="3"/>
        <v>78</v>
      </c>
      <c r="R117" s="1">
        <f t="shared" si="2"/>
        <v>84</v>
      </c>
    </row>
    <row r="118" spans="1:18">
      <c r="A118" s="10">
        <v>105</v>
      </c>
      <c r="B118" s="267">
        <v>1911105</v>
      </c>
      <c r="C118" s="268" t="s">
        <v>60</v>
      </c>
      <c r="D118" s="137">
        <v>77</v>
      </c>
      <c r="E118" s="137">
        <v>85</v>
      </c>
      <c r="F118" s="137">
        <v>78</v>
      </c>
      <c r="G118" s="137">
        <v>71</v>
      </c>
      <c r="H118" s="137">
        <v>78</v>
      </c>
      <c r="I118" s="136">
        <v>77</v>
      </c>
      <c r="J118" s="136">
        <v>85</v>
      </c>
      <c r="K118" s="136">
        <v>78</v>
      </c>
      <c r="L118" s="136">
        <v>71</v>
      </c>
      <c r="M118" s="136">
        <v>78</v>
      </c>
      <c r="N118" s="1">
        <f t="shared" si="3"/>
        <v>77</v>
      </c>
      <c r="O118" s="1">
        <f t="shared" si="3"/>
        <v>85</v>
      </c>
      <c r="P118" s="1">
        <f t="shared" si="3"/>
        <v>78</v>
      </c>
      <c r="Q118" s="1">
        <f t="shared" si="3"/>
        <v>71</v>
      </c>
      <c r="R118" s="1">
        <f t="shared" si="2"/>
        <v>78</v>
      </c>
    </row>
    <row r="119" spans="1:18">
      <c r="A119" s="10">
        <v>106</v>
      </c>
      <c r="B119" s="76">
        <v>1911106</v>
      </c>
      <c r="C119" s="271" t="s">
        <v>352</v>
      </c>
      <c r="D119" s="137">
        <v>92</v>
      </c>
      <c r="E119" s="137">
        <v>73</v>
      </c>
      <c r="F119" s="137">
        <v>96</v>
      </c>
      <c r="G119" s="137">
        <v>87</v>
      </c>
      <c r="H119" s="137">
        <v>90</v>
      </c>
      <c r="I119" s="136">
        <v>92</v>
      </c>
      <c r="J119" s="136">
        <v>73</v>
      </c>
      <c r="K119" s="136">
        <v>96</v>
      </c>
      <c r="L119" s="136">
        <v>87</v>
      </c>
      <c r="M119" s="136">
        <v>90</v>
      </c>
      <c r="N119" s="1">
        <f t="shared" si="3"/>
        <v>92</v>
      </c>
      <c r="O119" s="1">
        <f t="shared" si="3"/>
        <v>73</v>
      </c>
      <c r="P119" s="1">
        <f t="shared" si="3"/>
        <v>96</v>
      </c>
      <c r="Q119" s="1">
        <f t="shared" si="3"/>
        <v>87</v>
      </c>
      <c r="R119" s="1">
        <f t="shared" si="2"/>
        <v>90</v>
      </c>
    </row>
    <row r="120" spans="1:18">
      <c r="A120" s="10">
        <v>107</v>
      </c>
      <c r="B120" s="272">
        <v>1911107</v>
      </c>
      <c r="C120" s="273" t="s">
        <v>353</v>
      </c>
      <c r="D120" s="137">
        <v>77</v>
      </c>
      <c r="E120" s="137">
        <v>83</v>
      </c>
      <c r="F120" s="137">
        <v>74</v>
      </c>
      <c r="G120" s="137">
        <v>82</v>
      </c>
      <c r="H120" s="137">
        <v>82</v>
      </c>
      <c r="I120" s="136">
        <v>77</v>
      </c>
      <c r="J120" s="136">
        <v>83</v>
      </c>
      <c r="K120" s="136">
        <v>74</v>
      </c>
      <c r="L120" s="136">
        <v>82</v>
      </c>
      <c r="M120" s="136">
        <v>82</v>
      </c>
      <c r="N120" s="1">
        <f t="shared" si="3"/>
        <v>77</v>
      </c>
      <c r="O120" s="1">
        <f t="shared" si="3"/>
        <v>83</v>
      </c>
      <c r="P120" s="1">
        <f t="shared" si="3"/>
        <v>74</v>
      </c>
      <c r="Q120" s="1">
        <f t="shared" si="3"/>
        <v>82</v>
      </c>
      <c r="R120" s="1">
        <f t="shared" si="2"/>
        <v>82</v>
      </c>
    </row>
    <row r="121" spans="1:18">
      <c r="A121" s="10">
        <v>108</v>
      </c>
      <c r="B121" s="272">
        <v>1911108</v>
      </c>
      <c r="C121" s="273" t="s">
        <v>152</v>
      </c>
      <c r="D121" s="137">
        <v>67</v>
      </c>
      <c r="E121" s="137">
        <v>62</v>
      </c>
      <c r="F121" s="137">
        <v>53</v>
      </c>
      <c r="G121" s="137">
        <v>70</v>
      </c>
      <c r="H121" s="137">
        <v>62</v>
      </c>
      <c r="I121" s="136">
        <v>67</v>
      </c>
      <c r="J121" s="136">
        <v>62</v>
      </c>
      <c r="K121" s="136">
        <v>53</v>
      </c>
      <c r="L121" s="136">
        <v>70</v>
      </c>
      <c r="M121" s="136">
        <v>62</v>
      </c>
      <c r="N121" s="1">
        <f t="shared" si="3"/>
        <v>67</v>
      </c>
      <c r="O121" s="1">
        <f t="shared" si="3"/>
        <v>62</v>
      </c>
      <c r="P121" s="1">
        <f t="shared" si="3"/>
        <v>53</v>
      </c>
      <c r="Q121" s="1">
        <f t="shared" si="3"/>
        <v>70</v>
      </c>
      <c r="R121" s="1">
        <f t="shared" si="2"/>
        <v>62</v>
      </c>
    </row>
    <row r="122" spans="1:18">
      <c r="A122" s="10">
        <v>109</v>
      </c>
      <c r="B122" s="267">
        <v>1911109</v>
      </c>
      <c r="C122" s="268" t="s">
        <v>153</v>
      </c>
      <c r="D122" s="137">
        <v>80</v>
      </c>
      <c r="E122" s="137">
        <v>76</v>
      </c>
      <c r="F122" s="137">
        <v>84</v>
      </c>
      <c r="G122" s="137">
        <v>81</v>
      </c>
      <c r="H122" s="137">
        <v>75</v>
      </c>
      <c r="I122" s="136">
        <v>80</v>
      </c>
      <c r="J122" s="136">
        <v>76</v>
      </c>
      <c r="K122" s="136">
        <v>84</v>
      </c>
      <c r="L122" s="136">
        <v>81</v>
      </c>
      <c r="M122" s="136">
        <v>75</v>
      </c>
      <c r="N122" s="1">
        <f t="shared" si="3"/>
        <v>80</v>
      </c>
      <c r="O122" s="1">
        <f t="shared" si="3"/>
        <v>76</v>
      </c>
      <c r="P122" s="1">
        <f t="shared" si="3"/>
        <v>84</v>
      </c>
      <c r="Q122" s="1">
        <f t="shared" si="3"/>
        <v>81</v>
      </c>
      <c r="R122" s="1">
        <f t="shared" si="2"/>
        <v>75</v>
      </c>
    </row>
    <row r="123" spans="1:18">
      <c r="A123" s="10">
        <v>110</v>
      </c>
      <c r="B123" s="272">
        <v>1911110</v>
      </c>
      <c r="C123" s="273" t="s">
        <v>154</v>
      </c>
      <c r="D123" s="137">
        <v>94</v>
      </c>
      <c r="E123" s="137">
        <v>90</v>
      </c>
      <c r="F123" s="137">
        <v>76</v>
      </c>
      <c r="G123" s="137">
        <v>76</v>
      </c>
      <c r="H123" s="137">
        <v>87</v>
      </c>
      <c r="I123" s="136">
        <v>94</v>
      </c>
      <c r="J123" s="136">
        <v>90</v>
      </c>
      <c r="K123" s="136">
        <v>76</v>
      </c>
      <c r="L123" s="136">
        <v>76</v>
      </c>
      <c r="M123" s="136">
        <v>87</v>
      </c>
      <c r="N123" s="1">
        <f t="shared" ref="N123:Q138" si="4">ROUND(D123*$H$12+I123*$M$12,0)</f>
        <v>94</v>
      </c>
      <c r="O123" s="1">
        <f t="shared" si="4"/>
        <v>90</v>
      </c>
      <c r="P123" s="1">
        <f t="shared" si="4"/>
        <v>76</v>
      </c>
      <c r="Q123" s="1">
        <f t="shared" si="4"/>
        <v>76</v>
      </c>
      <c r="R123" s="1">
        <f t="shared" si="2"/>
        <v>87</v>
      </c>
    </row>
    <row r="124" spans="1:18">
      <c r="A124" s="10">
        <v>111</v>
      </c>
      <c r="B124" s="272">
        <v>1911111</v>
      </c>
      <c r="C124" s="273" t="s">
        <v>354</v>
      </c>
      <c r="D124" s="137">
        <v>95</v>
      </c>
      <c r="E124" s="137">
        <v>84</v>
      </c>
      <c r="F124" s="137">
        <v>94</v>
      </c>
      <c r="G124" s="137">
        <v>95</v>
      </c>
      <c r="H124" s="137">
        <v>100</v>
      </c>
      <c r="I124" s="136">
        <v>95</v>
      </c>
      <c r="J124" s="136">
        <v>84</v>
      </c>
      <c r="K124" s="136">
        <v>94</v>
      </c>
      <c r="L124" s="136">
        <v>95</v>
      </c>
      <c r="M124" s="136">
        <v>100</v>
      </c>
      <c r="N124" s="1">
        <f t="shared" si="4"/>
        <v>95</v>
      </c>
      <c r="O124" s="1">
        <f t="shared" si="4"/>
        <v>84</v>
      </c>
      <c r="P124" s="1">
        <f t="shared" si="4"/>
        <v>94</v>
      </c>
      <c r="Q124" s="1">
        <f t="shared" si="4"/>
        <v>95</v>
      </c>
      <c r="R124" s="1">
        <f t="shared" si="2"/>
        <v>100</v>
      </c>
    </row>
    <row r="125" spans="1:18">
      <c r="A125" s="10">
        <v>112</v>
      </c>
      <c r="B125" s="272">
        <v>1911112</v>
      </c>
      <c r="C125" s="273" t="s">
        <v>155</v>
      </c>
      <c r="D125" s="137">
        <v>87</v>
      </c>
      <c r="E125" s="137">
        <v>86</v>
      </c>
      <c r="F125" s="137">
        <v>90</v>
      </c>
      <c r="G125" s="137">
        <v>95</v>
      </c>
      <c r="H125" s="137">
        <v>98</v>
      </c>
      <c r="I125" s="136">
        <v>87</v>
      </c>
      <c r="J125" s="136">
        <v>86</v>
      </c>
      <c r="K125" s="136">
        <v>90</v>
      </c>
      <c r="L125" s="136">
        <v>95</v>
      </c>
      <c r="M125" s="136">
        <v>98</v>
      </c>
      <c r="N125" s="1">
        <f t="shared" si="4"/>
        <v>87</v>
      </c>
      <c r="O125" s="1">
        <f t="shared" si="4"/>
        <v>86</v>
      </c>
      <c r="P125" s="1">
        <f t="shared" si="4"/>
        <v>90</v>
      </c>
      <c r="Q125" s="1">
        <f t="shared" si="4"/>
        <v>95</v>
      </c>
      <c r="R125" s="1">
        <f t="shared" si="2"/>
        <v>98</v>
      </c>
    </row>
    <row r="126" spans="1:18">
      <c r="A126" s="10">
        <v>113</v>
      </c>
      <c r="B126" s="272">
        <v>1911113</v>
      </c>
      <c r="C126" s="273" t="s">
        <v>156</v>
      </c>
      <c r="D126" s="137">
        <v>86</v>
      </c>
      <c r="E126" s="137">
        <v>80</v>
      </c>
      <c r="F126" s="137">
        <v>91</v>
      </c>
      <c r="G126" s="137">
        <v>96</v>
      </c>
      <c r="H126" s="137">
        <v>98</v>
      </c>
      <c r="I126" s="136">
        <v>86</v>
      </c>
      <c r="J126" s="136">
        <v>80</v>
      </c>
      <c r="K126" s="136">
        <v>91</v>
      </c>
      <c r="L126" s="136">
        <v>96</v>
      </c>
      <c r="M126" s="136">
        <v>98</v>
      </c>
      <c r="N126" s="1">
        <f t="shared" si="4"/>
        <v>86</v>
      </c>
      <c r="O126" s="1">
        <f t="shared" si="4"/>
        <v>80</v>
      </c>
      <c r="P126" s="1">
        <f t="shared" si="4"/>
        <v>91</v>
      </c>
      <c r="Q126" s="1">
        <f t="shared" si="4"/>
        <v>96</v>
      </c>
      <c r="R126" s="1">
        <f t="shared" si="2"/>
        <v>98</v>
      </c>
    </row>
    <row r="127" spans="1:18">
      <c r="A127" s="10">
        <v>114</v>
      </c>
      <c r="B127" s="272">
        <v>1911114</v>
      </c>
      <c r="C127" s="273" t="s">
        <v>157</v>
      </c>
      <c r="D127" s="137">
        <v>92</v>
      </c>
      <c r="E127" s="137">
        <v>93</v>
      </c>
      <c r="F127" s="137">
        <v>85</v>
      </c>
      <c r="G127" s="137">
        <v>89</v>
      </c>
      <c r="H127" s="137">
        <v>88</v>
      </c>
      <c r="I127" s="136">
        <v>92</v>
      </c>
      <c r="J127" s="136">
        <v>93</v>
      </c>
      <c r="K127" s="136">
        <v>85</v>
      </c>
      <c r="L127" s="136">
        <v>89</v>
      </c>
      <c r="M127" s="136">
        <v>88</v>
      </c>
      <c r="N127" s="1">
        <f t="shared" si="4"/>
        <v>92</v>
      </c>
      <c r="O127" s="1">
        <f t="shared" si="4"/>
        <v>93</v>
      </c>
      <c r="P127" s="1">
        <f t="shared" si="4"/>
        <v>85</v>
      </c>
      <c r="Q127" s="1">
        <f t="shared" si="4"/>
        <v>89</v>
      </c>
      <c r="R127" s="1">
        <f t="shared" si="2"/>
        <v>88</v>
      </c>
    </row>
    <row r="128" spans="1:18">
      <c r="A128" s="10">
        <v>115</v>
      </c>
      <c r="B128" s="272">
        <v>1911115</v>
      </c>
      <c r="C128" s="273" t="s">
        <v>74</v>
      </c>
      <c r="D128" s="137">
        <v>95</v>
      </c>
      <c r="E128" s="137">
        <v>90</v>
      </c>
      <c r="F128" s="137">
        <v>85</v>
      </c>
      <c r="G128" s="137">
        <v>84</v>
      </c>
      <c r="H128" s="137">
        <v>88</v>
      </c>
      <c r="I128" s="136">
        <v>95</v>
      </c>
      <c r="J128" s="136">
        <v>90</v>
      </c>
      <c r="K128" s="136">
        <v>85</v>
      </c>
      <c r="L128" s="136">
        <v>84</v>
      </c>
      <c r="M128" s="136">
        <v>88</v>
      </c>
      <c r="N128" s="1">
        <f t="shared" si="4"/>
        <v>95</v>
      </c>
      <c r="O128" s="1">
        <f t="shared" si="4"/>
        <v>90</v>
      </c>
      <c r="P128" s="1">
        <f t="shared" si="4"/>
        <v>85</v>
      </c>
      <c r="Q128" s="1">
        <f t="shared" si="4"/>
        <v>84</v>
      </c>
      <c r="R128" s="1">
        <f t="shared" si="2"/>
        <v>88</v>
      </c>
    </row>
    <row r="129" spans="1:18">
      <c r="A129" s="10">
        <v>116</v>
      </c>
      <c r="B129" s="267">
        <v>1911116</v>
      </c>
      <c r="C129" s="268" t="s">
        <v>355</v>
      </c>
      <c r="D129" s="137">
        <v>74</v>
      </c>
      <c r="E129" s="137">
        <v>66</v>
      </c>
      <c r="F129" s="137">
        <v>64</v>
      </c>
      <c r="G129" s="137">
        <v>77</v>
      </c>
      <c r="H129" s="137">
        <v>67</v>
      </c>
      <c r="I129" s="136">
        <v>74</v>
      </c>
      <c r="J129" s="136">
        <v>66</v>
      </c>
      <c r="K129" s="136">
        <v>64</v>
      </c>
      <c r="L129" s="136">
        <v>77</v>
      </c>
      <c r="M129" s="136">
        <v>67</v>
      </c>
      <c r="N129" s="1">
        <f t="shared" si="4"/>
        <v>74</v>
      </c>
      <c r="O129" s="1">
        <f t="shared" si="4"/>
        <v>66</v>
      </c>
      <c r="P129" s="1">
        <f t="shared" si="4"/>
        <v>64</v>
      </c>
      <c r="Q129" s="1">
        <f t="shared" si="4"/>
        <v>77</v>
      </c>
      <c r="R129" s="1">
        <f t="shared" si="2"/>
        <v>67</v>
      </c>
    </row>
    <row r="130" spans="1:18">
      <c r="A130" s="10">
        <v>117</v>
      </c>
      <c r="B130" s="272">
        <v>1911117</v>
      </c>
      <c r="C130" s="273" t="s">
        <v>356</v>
      </c>
      <c r="D130" s="137">
        <v>62</v>
      </c>
      <c r="E130" s="137">
        <v>66</v>
      </c>
      <c r="F130" s="137">
        <v>66</v>
      </c>
      <c r="G130" s="137">
        <v>67</v>
      </c>
      <c r="H130" s="137">
        <v>64</v>
      </c>
      <c r="I130" s="136">
        <v>62</v>
      </c>
      <c r="J130" s="136">
        <v>66</v>
      </c>
      <c r="K130" s="136">
        <v>66</v>
      </c>
      <c r="L130" s="136">
        <v>67</v>
      </c>
      <c r="M130" s="136">
        <v>64</v>
      </c>
      <c r="N130" s="1">
        <f t="shared" si="4"/>
        <v>62</v>
      </c>
      <c r="O130" s="1">
        <f t="shared" si="4"/>
        <v>66</v>
      </c>
      <c r="P130" s="1">
        <f t="shared" si="4"/>
        <v>66</v>
      </c>
      <c r="Q130" s="1">
        <f t="shared" si="4"/>
        <v>67</v>
      </c>
      <c r="R130" s="1">
        <f t="shared" si="2"/>
        <v>64</v>
      </c>
    </row>
    <row r="131" spans="1:18">
      <c r="A131" s="10">
        <v>118</v>
      </c>
      <c r="B131" s="76">
        <v>1911118</v>
      </c>
      <c r="C131" s="271" t="s">
        <v>357</v>
      </c>
      <c r="D131" s="137">
        <v>87</v>
      </c>
      <c r="E131" s="137">
        <v>77</v>
      </c>
      <c r="F131" s="137">
        <v>75</v>
      </c>
      <c r="G131" s="137">
        <v>90</v>
      </c>
      <c r="H131" s="137">
        <v>82</v>
      </c>
      <c r="I131" s="136">
        <v>87</v>
      </c>
      <c r="J131" s="136">
        <v>77</v>
      </c>
      <c r="K131" s="136">
        <v>75</v>
      </c>
      <c r="L131" s="136">
        <v>90</v>
      </c>
      <c r="M131" s="136">
        <v>82</v>
      </c>
      <c r="N131" s="1">
        <f t="shared" si="4"/>
        <v>87</v>
      </c>
      <c r="O131" s="1">
        <f t="shared" si="4"/>
        <v>77</v>
      </c>
      <c r="P131" s="1">
        <f t="shared" si="4"/>
        <v>75</v>
      </c>
      <c r="Q131" s="1">
        <f t="shared" si="4"/>
        <v>90</v>
      </c>
      <c r="R131" s="1">
        <f t="shared" si="2"/>
        <v>82</v>
      </c>
    </row>
    <row r="132" spans="1:18">
      <c r="A132" s="10">
        <v>119</v>
      </c>
      <c r="B132" s="267">
        <v>1911119</v>
      </c>
      <c r="C132" s="268" t="s">
        <v>358</v>
      </c>
      <c r="D132" s="137">
        <v>88</v>
      </c>
      <c r="E132" s="137">
        <v>90</v>
      </c>
      <c r="F132" s="137">
        <v>87</v>
      </c>
      <c r="G132" s="137">
        <v>77</v>
      </c>
      <c r="H132" s="137">
        <v>89</v>
      </c>
      <c r="I132" s="136">
        <v>88</v>
      </c>
      <c r="J132" s="136">
        <v>90</v>
      </c>
      <c r="K132" s="136">
        <v>87</v>
      </c>
      <c r="L132" s="136">
        <v>77</v>
      </c>
      <c r="M132" s="136">
        <v>89</v>
      </c>
      <c r="N132" s="1">
        <f t="shared" si="4"/>
        <v>88</v>
      </c>
      <c r="O132" s="1">
        <f t="shared" si="4"/>
        <v>90</v>
      </c>
      <c r="P132" s="1">
        <f t="shared" si="4"/>
        <v>87</v>
      </c>
      <c r="Q132" s="1">
        <f t="shared" si="4"/>
        <v>77</v>
      </c>
      <c r="R132" s="1">
        <f t="shared" si="2"/>
        <v>89</v>
      </c>
    </row>
    <row r="133" spans="1:18">
      <c r="A133" s="10">
        <v>120</v>
      </c>
      <c r="B133" s="272">
        <v>1911120</v>
      </c>
      <c r="C133" s="273" t="s">
        <v>359</v>
      </c>
      <c r="D133" s="137">
        <v>90</v>
      </c>
      <c r="E133" s="137">
        <v>94</v>
      </c>
      <c r="F133" s="137">
        <v>87</v>
      </c>
      <c r="G133" s="137">
        <v>83</v>
      </c>
      <c r="H133" s="137">
        <v>87</v>
      </c>
      <c r="I133" s="136">
        <v>90</v>
      </c>
      <c r="J133" s="136">
        <v>94</v>
      </c>
      <c r="K133" s="136">
        <v>87</v>
      </c>
      <c r="L133" s="136">
        <v>83</v>
      </c>
      <c r="M133" s="136">
        <v>87</v>
      </c>
      <c r="N133" s="1">
        <f t="shared" si="4"/>
        <v>90</v>
      </c>
      <c r="O133" s="1">
        <f t="shared" si="4"/>
        <v>94</v>
      </c>
      <c r="P133" s="1">
        <f t="shared" si="4"/>
        <v>87</v>
      </c>
      <c r="Q133" s="1">
        <f t="shared" si="4"/>
        <v>83</v>
      </c>
      <c r="R133" s="1">
        <f t="shared" si="2"/>
        <v>87</v>
      </c>
    </row>
    <row r="134" spans="1:18">
      <c r="A134" s="10">
        <v>121</v>
      </c>
      <c r="B134" s="76">
        <v>1911401</v>
      </c>
      <c r="C134" s="271" t="s">
        <v>360</v>
      </c>
      <c r="D134" s="137">
        <v>75</v>
      </c>
      <c r="E134" s="137">
        <v>49</v>
      </c>
      <c r="F134" s="137">
        <v>60</v>
      </c>
      <c r="G134" s="137">
        <v>61</v>
      </c>
      <c r="H134" s="137">
        <v>65</v>
      </c>
      <c r="I134" s="136">
        <v>75</v>
      </c>
      <c r="J134" s="136">
        <v>49</v>
      </c>
      <c r="K134" s="136">
        <v>60</v>
      </c>
      <c r="L134" s="136">
        <v>61</v>
      </c>
      <c r="M134" s="136">
        <v>65</v>
      </c>
      <c r="N134" s="1">
        <f t="shared" si="4"/>
        <v>75</v>
      </c>
      <c r="O134" s="1">
        <f t="shared" si="4"/>
        <v>49</v>
      </c>
      <c r="P134" s="1">
        <f t="shared" si="4"/>
        <v>60</v>
      </c>
      <c r="Q134" s="1">
        <f t="shared" si="4"/>
        <v>61</v>
      </c>
      <c r="R134" s="1">
        <f t="shared" si="2"/>
        <v>65</v>
      </c>
    </row>
    <row r="135" spans="1:18">
      <c r="A135" s="10">
        <v>122</v>
      </c>
      <c r="B135" s="76">
        <v>1911402</v>
      </c>
      <c r="C135" s="271" t="s">
        <v>361</v>
      </c>
      <c r="D135" s="137">
        <v>68</v>
      </c>
      <c r="E135" s="137">
        <v>60</v>
      </c>
      <c r="F135" s="137">
        <v>52</v>
      </c>
      <c r="G135" s="137">
        <v>68</v>
      </c>
      <c r="H135" s="137">
        <v>83</v>
      </c>
      <c r="I135" s="136">
        <v>68</v>
      </c>
      <c r="J135" s="136">
        <v>60</v>
      </c>
      <c r="K135" s="136">
        <v>52</v>
      </c>
      <c r="L135" s="136">
        <v>68</v>
      </c>
      <c r="M135" s="136">
        <v>83</v>
      </c>
      <c r="N135" s="1">
        <f t="shared" si="4"/>
        <v>68</v>
      </c>
      <c r="O135" s="1">
        <f t="shared" si="4"/>
        <v>60</v>
      </c>
      <c r="P135" s="1">
        <f t="shared" si="4"/>
        <v>52</v>
      </c>
      <c r="Q135" s="1">
        <f t="shared" si="4"/>
        <v>68</v>
      </c>
      <c r="R135" s="1">
        <f t="shared" si="2"/>
        <v>83</v>
      </c>
    </row>
    <row r="136" spans="1:18">
      <c r="A136" s="10">
        <v>123</v>
      </c>
      <c r="B136" s="272">
        <v>1911403</v>
      </c>
      <c r="C136" s="273" t="s">
        <v>362</v>
      </c>
      <c r="D136" s="137">
        <v>48</v>
      </c>
      <c r="E136" s="137">
        <v>52</v>
      </c>
      <c r="F136" s="137">
        <v>50</v>
      </c>
      <c r="G136" s="137">
        <v>52</v>
      </c>
      <c r="H136" s="137">
        <v>52</v>
      </c>
      <c r="I136" s="136">
        <v>48</v>
      </c>
      <c r="J136" s="136">
        <v>52</v>
      </c>
      <c r="K136" s="136">
        <v>50</v>
      </c>
      <c r="L136" s="136">
        <v>52</v>
      </c>
      <c r="M136" s="136">
        <v>52</v>
      </c>
      <c r="N136" s="1">
        <f t="shared" si="4"/>
        <v>48</v>
      </c>
      <c r="O136" s="1">
        <f t="shared" si="4"/>
        <v>52</v>
      </c>
      <c r="P136" s="1">
        <f t="shared" si="4"/>
        <v>50</v>
      </c>
      <c r="Q136" s="1">
        <f t="shared" si="4"/>
        <v>52</v>
      </c>
      <c r="R136" s="1">
        <f t="shared" si="2"/>
        <v>52</v>
      </c>
    </row>
    <row r="137" spans="1:18">
      <c r="A137" s="10">
        <v>124</v>
      </c>
      <c r="B137" s="272">
        <v>1911404</v>
      </c>
      <c r="C137" s="273" t="s">
        <v>363</v>
      </c>
      <c r="D137" s="137">
        <v>95</v>
      </c>
      <c r="E137" s="137">
        <v>62</v>
      </c>
      <c r="F137" s="137">
        <v>86</v>
      </c>
      <c r="G137" s="137">
        <v>76</v>
      </c>
      <c r="H137" s="137">
        <v>86</v>
      </c>
      <c r="I137" s="136">
        <v>95</v>
      </c>
      <c r="J137" s="136">
        <v>62</v>
      </c>
      <c r="K137" s="136">
        <v>86</v>
      </c>
      <c r="L137" s="136">
        <v>76</v>
      </c>
      <c r="M137" s="136">
        <v>86</v>
      </c>
      <c r="N137" s="1">
        <f t="shared" si="4"/>
        <v>95</v>
      </c>
      <c r="O137" s="1">
        <f t="shared" si="4"/>
        <v>62</v>
      </c>
      <c r="P137" s="1">
        <f t="shared" si="4"/>
        <v>86</v>
      </c>
      <c r="Q137" s="1">
        <f t="shared" si="4"/>
        <v>76</v>
      </c>
      <c r="R137" s="1">
        <f t="shared" si="2"/>
        <v>86</v>
      </c>
    </row>
    <row r="138" spans="1:18">
      <c r="A138" s="10">
        <v>125</v>
      </c>
      <c r="B138" s="267">
        <v>1911405</v>
      </c>
      <c r="C138" s="268" t="s">
        <v>364</v>
      </c>
      <c r="D138" s="137">
        <v>72</v>
      </c>
      <c r="E138" s="137">
        <v>68</v>
      </c>
      <c r="F138" s="137">
        <v>74</v>
      </c>
      <c r="G138" s="137">
        <v>63</v>
      </c>
      <c r="H138" s="137">
        <v>58</v>
      </c>
      <c r="I138" s="136">
        <v>72</v>
      </c>
      <c r="J138" s="136">
        <v>68</v>
      </c>
      <c r="K138" s="136">
        <v>74</v>
      </c>
      <c r="L138" s="136">
        <v>63</v>
      </c>
      <c r="M138" s="136">
        <v>58</v>
      </c>
      <c r="N138" s="1">
        <f t="shared" si="4"/>
        <v>72</v>
      </c>
      <c r="O138" s="1">
        <f t="shared" si="4"/>
        <v>68</v>
      </c>
      <c r="P138" s="1">
        <f t="shared" si="4"/>
        <v>74</v>
      </c>
      <c r="Q138" s="1">
        <f t="shared" si="4"/>
        <v>63</v>
      </c>
      <c r="R138" s="1">
        <f t="shared" si="2"/>
        <v>58</v>
      </c>
    </row>
    <row r="139" spans="1:18">
      <c r="A139" s="10">
        <v>126</v>
      </c>
      <c r="B139" s="31">
        <v>1911406</v>
      </c>
      <c r="C139" s="273" t="s">
        <v>365</v>
      </c>
      <c r="D139" s="137">
        <v>79</v>
      </c>
      <c r="E139" s="137">
        <v>75</v>
      </c>
      <c r="F139" s="137">
        <v>78</v>
      </c>
      <c r="G139" s="137">
        <v>74</v>
      </c>
      <c r="H139" s="137">
        <v>70</v>
      </c>
      <c r="I139" s="136">
        <v>79</v>
      </c>
      <c r="J139" s="136">
        <v>75</v>
      </c>
      <c r="K139" s="136">
        <v>78</v>
      </c>
      <c r="L139" s="136">
        <v>74</v>
      </c>
      <c r="M139" s="136">
        <v>70</v>
      </c>
      <c r="N139" s="1">
        <f t="shared" ref="N139:R142" si="5">ROUND(D139*$H$12+I139*$M$12,0)</f>
        <v>79</v>
      </c>
      <c r="O139" s="1">
        <f t="shared" si="5"/>
        <v>75</v>
      </c>
      <c r="P139" s="1">
        <f t="shared" si="5"/>
        <v>78</v>
      </c>
      <c r="Q139" s="1">
        <f t="shared" si="5"/>
        <v>74</v>
      </c>
      <c r="R139" s="1">
        <f t="shared" si="2"/>
        <v>70</v>
      </c>
    </row>
    <row r="140" spans="1:18">
      <c r="A140" s="10">
        <v>127</v>
      </c>
      <c r="B140" s="76">
        <v>1911407</v>
      </c>
      <c r="C140" s="271" t="s">
        <v>366</v>
      </c>
      <c r="D140" s="137">
        <v>80</v>
      </c>
      <c r="E140" s="137">
        <v>78</v>
      </c>
      <c r="F140" s="137">
        <v>85</v>
      </c>
      <c r="G140" s="137">
        <v>84</v>
      </c>
      <c r="H140" s="137">
        <v>81</v>
      </c>
      <c r="I140" s="136">
        <v>80</v>
      </c>
      <c r="J140" s="136">
        <v>78</v>
      </c>
      <c r="K140" s="136">
        <v>85</v>
      </c>
      <c r="L140" s="136">
        <v>84</v>
      </c>
      <c r="M140" s="136">
        <v>81</v>
      </c>
      <c r="N140" s="1">
        <f t="shared" si="5"/>
        <v>80</v>
      </c>
      <c r="O140" s="1">
        <f t="shared" si="5"/>
        <v>78</v>
      </c>
      <c r="P140" s="1">
        <f t="shared" si="5"/>
        <v>85</v>
      </c>
      <c r="Q140" s="1">
        <f t="shared" si="5"/>
        <v>84</v>
      </c>
      <c r="R140" s="1">
        <f t="shared" si="2"/>
        <v>81</v>
      </c>
    </row>
    <row r="141" spans="1:18">
      <c r="A141" s="10">
        <v>128</v>
      </c>
      <c r="B141" s="277">
        <v>1911410</v>
      </c>
      <c r="C141" s="271" t="s">
        <v>367</v>
      </c>
      <c r="D141" s="137">
        <v>64</v>
      </c>
      <c r="E141" s="137">
        <v>63</v>
      </c>
      <c r="F141" s="137">
        <v>75</v>
      </c>
      <c r="G141" s="137">
        <v>70</v>
      </c>
      <c r="H141" s="137">
        <v>63</v>
      </c>
      <c r="I141" s="136">
        <v>64</v>
      </c>
      <c r="J141" s="136">
        <v>63</v>
      </c>
      <c r="K141" s="136">
        <v>75</v>
      </c>
      <c r="L141" s="136">
        <v>70</v>
      </c>
      <c r="M141" s="136">
        <v>63</v>
      </c>
      <c r="N141" s="1">
        <f t="shared" si="5"/>
        <v>64</v>
      </c>
      <c r="O141" s="1">
        <f t="shared" si="5"/>
        <v>63</v>
      </c>
      <c r="P141" s="1">
        <f t="shared" si="5"/>
        <v>75</v>
      </c>
      <c r="Q141" s="1">
        <f t="shared" si="5"/>
        <v>70</v>
      </c>
      <c r="R141" s="1">
        <f t="shared" si="5"/>
        <v>63</v>
      </c>
    </row>
    <row r="142" spans="1:18">
      <c r="A142" s="10">
        <v>129</v>
      </c>
      <c r="B142" s="31">
        <v>1911411</v>
      </c>
      <c r="C142" s="31" t="s">
        <v>368</v>
      </c>
      <c r="D142" s="137">
        <v>68</v>
      </c>
      <c r="E142" s="137">
        <v>67</v>
      </c>
      <c r="F142" s="137">
        <v>60</v>
      </c>
      <c r="G142" s="137">
        <v>63</v>
      </c>
      <c r="H142" s="137">
        <v>63</v>
      </c>
      <c r="I142" s="136">
        <v>68</v>
      </c>
      <c r="J142" s="136">
        <v>67</v>
      </c>
      <c r="K142" s="136">
        <v>60</v>
      </c>
      <c r="L142" s="136">
        <v>63</v>
      </c>
      <c r="M142" s="136">
        <v>63</v>
      </c>
      <c r="N142" s="1">
        <f t="shared" si="5"/>
        <v>68</v>
      </c>
      <c r="O142" s="1">
        <f t="shared" si="5"/>
        <v>67</v>
      </c>
      <c r="P142" s="1">
        <f t="shared" si="5"/>
        <v>60</v>
      </c>
      <c r="Q142" s="1">
        <f t="shared" si="5"/>
        <v>63</v>
      </c>
      <c r="R142" s="1">
        <f t="shared" si="5"/>
        <v>63</v>
      </c>
    </row>
    <row r="145" spans="3:19">
      <c r="C145" s="260"/>
      <c r="D145" s="260" t="s">
        <v>5</v>
      </c>
      <c r="E145" s="260" t="s">
        <v>6</v>
      </c>
      <c r="F145" s="260" t="s">
        <v>7</v>
      </c>
      <c r="G145" s="260" t="s">
        <v>8</v>
      </c>
      <c r="H145" s="260" t="s">
        <v>9</v>
      </c>
    </row>
    <row r="146" spans="3:19">
      <c r="C146" s="260" t="s">
        <v>4</v>
      </c>
      <c r="D146" s="2">
        <v>65</v>
      </c>
      <c r="E146" s="2">
        <v>65</v>
      </c>
      <c r="F146" s="2">
        <v>65</v>
      </c>
      <c r="G146" s="2">
        <v>65</v>
      </c>
      <c r="H146" s="2">
        <v>65</v>
      </c>
    </row>
    <row r="147" spans="3:19">
      <c r="C147" s="260" t="s">
        <v>28</v>
      </c>
      <c r="D147" s="278">
        <v>0.8</v>
      </c>
      <c r="E147" s="278">
        <v>0.8</v>
      </c>
      <c r="F147" s="278">
        <v>0.8</v>
      </c>
      <c r="G147" s="278">
        <v>0.8</v>
      </c>
      <c r="H147" s="278">
        <v>0.8</v>
      </c>
      <c r="M147" s="279" t="s">
        <v>377</v>
      </c>
      <c r="N147" s="2">
        <v>124</v>
      </c>
    </row>
    <row r="148" spans="3:19">
      <c r="C148" s="260" t="s">
        <v>187</v>
      </c>
      <c r="D148" s="1">
        <f>COUNTIF(N14:N142,"&gt;="&amp;D146)</f>
        <v>121</v>
      </c>
      <c r="E148" s="1">
        <f>COUNTIF(O14:O142,"&gt;="&amp;E146)</f>
        <v>109</v>
      </c>
      <c r="F148" s="1">
        <f>COUNTIF(P14:P142,"&gt;="&amp;F146)</f>
        <v>97</v>
      </c>
      <c r="G148" s="1">
        <f>COUNTIF(Q14:Q142,"&gt;="&amp;G146)</f>
        <v>94</v>
      </c>
      <c r="H148" s="1">
        <f>COUNTIF(R14:R142,"&gt;="&amp;H146)</f>
        <v>102</v>
      </c>
    </row>
    <row r="149" spans="3:19">
      <c r="C149" s="260" t="s">
        <v>29</v>
      </c>
      <c r="D149" s="280">
        <f>D148/$N$147</f>
        <v>0.97580645161290325</v>
      </c>
      <c r="E149" s="280">
        <f>E148/$N$147</f>
        <v>0.87903225806451613</v>
      </c>
      <c r="F149" s="280">
        <f>F148/$N$147</f>
        <v>0.782258064516129</v>
      </c>
      <c r="G149" s="280">
        <f>G148/$N$147</f>
        <v>0.75806451612903225</v>
      </c>
      <c r="H149" s="280">
        <f>H148/$N$147</f>
        <v>0.82258064516129037</v>
      </c>
    </row>
    <row r="157" spans="3:19" ht="15" thickBot="1">
      <c r="C157" s="260" t="s">
        <v>26</v>
      </c>
      <c r="D157" s="260" t="s">
        <v>12</v>
      </c>
      <c r="E157" s="260" t="s">
        <v>13</v>
      </c>
      <c r="F157" s="260" t="s">
        <v>14</v>
      </c>
      <c r="G157" s="260" t="s">
        <v>15</v>
      </c>
      <c r="H157" s="260" t="s">
        <v>16</v>
      </c>
      <c r="I157" s="260" t="s">
        <v>17</v>
      </c>
      <c r="J157" s="260" t="s">
        <v>18</v>
      </c>
      <c r="K157" s="260" t="s">
        <v>19</v>
      </c>
      <c r="L157" s="260" t="s">
        <v>20</v>
      </c>
      <c r="M157" s="260" t="s">
        <v>21</v>
      </c>
      <c r="N157" s="260" t="s">
        <v>22</v>
      </c>
      <c r="O157" s="260" t="s">
        <v>23</v>
      </c>
      <c r="P157" s="260" t="s">
        <v>24</v>
      </c>
      <c r="Q157" s="260" t="s">
        <v>25</v>
      </c>
      <c r="R157" s="260" t="s">
        <v>38</v>
      </c>
      <c r="S157" s="260" t="s">
        <v>33</v>
      </c>
    </row>
    <row r="158" spans="3:19" ht="16" thickBot="1">
      <c r="C158" s="260" t="s">
        <v>5</v>
      </c>
      <c r="D158" s="281">
        <v>3</v>
      </c>
      <c r="E158" s="282">
        <v>2</v>
      </c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>
        <v>2</v>
      </c>
      <c r="Q158" s="282"/>
      <c r="R158" s="2"/>
      <c r="S158" s="9">
        <f>D149</f>
        <v>0.97580645161290325</v>
      </c>
    </row>
    <row r="159" spans="3:19" ht="16" thickBot="1">
      <c r="C159" s="260" t="s">
        <v>6</v>
      </c>
      <c r="D159" s="283">
        <v>3</v>
      </c>
      <c r="E159" s="284">
        <v>3</v>
      </c>
      <c r="F159" s="284">
        <v>3</v>
      </c>
      <c r="G159" s="284">
        <v>3</v>
      </c>
      <c r="H159" s="284"/>
      <c r="I159" s="284">
        <v>2</v>
      </c>
      <c r="J159" s="284"/>
      <c r="K159" s="284"/>
      <c r="L159" s="284"/>
      <c r="M159" s="284"/>
      <c r="N159" s="284"/>
      <c r="O159" s="284"/>
      <c r="P159" s="284">
        <v>3</v>
      </c>
      <c r="Q159" s="284"/>
      <c r="R159" s="2"/>
      <c r="S159" s="9">
        <f>E149</f>
        <v>0.87903225806451613</v>
      </c>
    </row>
    <row r="160" spans="3:19" ht="16" thickBot="1">
      <c r="C160" s="260" t="s">
        <v>7</v>
      </c>
      <c r="D160" s="283">
        <v>3</v>
      </c>
      <c r="E160" s="284">
        <v>3</v>
      </c>
      <c r="F160" s="284">
        <v>3</v>
      </c>
      <c r="G160" s="284">
        <v>3</v>
      </c>
      <c r="H160" s="284"/>
      <c r="I160" s="284">
        <v>2</v>
      </c>
      <c r="J160" s="284"/>
      <c r="K160" s="284"/>
      <c r="L160" s="284"/>
      <c r="M160" s="284"/>
      <c r="N160" s="284"/>
      <c r="O160" s="284"/>
      <c r="P160" s="284">
        <v>3</v>
      </c>
      <c r="Q160" s="284"/>
      <c r="R160" s="2"/>
      <c r="S160" s="9">
        <f>F149</f>
        <v>0.782258064516129</v>
      </c>
    </row>
    <row r="161" spans="3:19" ht="16" thickBot="1">
      <c r="C161" s="260" t="s">
        <v>8</v>
      </c>
      <c r="D161" s="283">
        <v>2</v>
      </c>
      <c r="E161" s="284">
        <v>2</v>
      </c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>
        <v>1</v>
      </c>
      <c r="Q161" s="284"/>
      <c r="R161" s="2"/>
      <c r="S161" s="9">
        <f>G149</f>
        <v>0.75806451612903225</v>
      </c>
    </row>
    <row r="162" spans="3:19" ht="16" thickBot="1">
      <c r="C162" s="260" t="s">
        <v>9</v>
      </c>
      <c r="D162" s="283">
        <v>2</v>
      </c>
      <c r="E162" s="284">
        <v>2</v>
      </c>
      <c r="F162" s="284">
        <v>3</v>
      </c>
      <c r="G162" s="284">
        <v>3</v>
      </c>
      <c r="H162" s="284"/>
      <c r="I162" s="284">
        <v>2</v>
      </c>
      <c r="J162" s="284"/>
      <c r="K162" s="284"/>
      <c r="L162" s="284"/>
      <c r="M162" s="284"/>
      <c r="N162" s="284"/>
      <c r="O162" s="284"/>
      <c r="P162" s="284">
        <v>3</v>
      </c>
      <c r="Q162" s="284"/>
      <c r="R162" s="2"/>
      <c r="S162" s="9">
        <f>H149</f>
        <v>0.82258064516129037</v>
      </c>
    </row>
    <row r="163" spans="3:19">
      <c r="C163" s="260" t="s">
        <v>30</v>
      </c>
      <c r="D163" s="1">
        <f t="shared" ref="D163:R163" si="6">COUNTIF(D158:D162,"=3")</f>
        <v>3</v>
      </c>
      <c r="E163" s="1">
        <f t="shared" si="6"/>
        <v>2</v>
      </c>
      <c r="F163" s="1">
        <f t="shared" si="6"/>
        <v>3</v>
      </c>
      <c r="G163" s="1">
        <f t="shared" si="6"/>
        <v>3</v>
      </c>
      <c r="H163" s="1">
        <f t="shared" si="6"/>
        <v>0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0</v>
      </c>
      <c r="M163" s="1">
        <f t="shared" si="6"/>
        <v>0</v>
      </c>
      <c r="N163" s="1">
        <f t="shared" si="6"/>
        <v>0</v>
      </c>
      <c r="O163" s="1">
        <f t="shared" si="6"/>
        <v>0</v>
      </c>
      <c r="P163" s="1">
        <f t="shared" si="6"/>
        <v>3</v>
      </c>
      <c r="Q163" s="1">
        <f t="shared" si="6"/>
        <v>0</v>
      </c>
      <c r="R163" s="1">
        <f t="shared" si="6"/>
        <v>0</v>
      </c>
    </row>
    <row r="164" spans="3:19">
      <c r="C164" s="260" t="s">
        <v>31</v>
      </c>
      <c r="D164" s="1">
        <f t="shared" ref="D164:R164" si="7">COUNTIF(D158:D162,"=2")</f>
        <v>2</v>
      </c>
      <c r="E164" s="1">
        <f t="shared" si="7"/>
        <v>3</v>
      </c>
      <c r="F164" s="1">
        <f t="shared" si="7"/>
        <v>0</v>
      </c>
      <c r="G164" s="1">
        <f t="shared" si="7"/>
        <v>0</v>
      </c>
      <c r="H164" s="1">
        <f t="shared" si="7"/>
        <v>0</v>
      </c>
      <c r="I164" s="1">
        <f t="shared" si="7"/>
        <v>3</v>
      </c>
      <c r="J164" s="1">
        <f t="shared" si="7"/>
        <v>0</v>
      </c>
      <c r="K164" s="1">
        <f t="shared" si="7"/>
        <v>0</v>
      </c>
      <c r="L164" s="1">
        <f t="shared" si="7"/>
        <v>0</v>
      </c>
      <c r="M164" s="1">
        <f t="shared" si="7"/>
        <v>0</v>
      </c>
      <c r="N164" s="1">
        <f t="shared" si="7"/>
        <v>0</v>
      </c>
      <c r="O164" s="1">
        <f t="shared" si="7"/>
        <v>0</v>
      </c>
      <c r="P164" s="1">
        <f t="shared" si="7"/>
        <v>1</v>
      </c>
      <c r="Q164" s="1">
        <f t="shared" si="7"/>
        <v>0</v>
      </c>
      <c r="R164" s="1">
        <f t="shared" si="7"/>
        <v>0</v>
      </c>
    </row>
    <row r="165" spans="3:19">
      <c r="C165" s="260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0</v>
      </c>
      <c r="G165" s="1">
        <f t="shared" si="8"/>
        <v>0</v>
      </c>
      <c r="H165" s="1">
        <f t="shared" si="8"/>
        <v>0</v>
      </c>
      <c r="I165" s="1">
        <f t="shared" si="8"/>
        <v>0</v>
      </c>
      <c r="J165" s="1">
        <f t="shared" si="8"/>
        <v>0</v>
      </c>
      <c r="K165" s="1">
        <f t="shared" si="8"/>
        <v>0</v>
      </c>
      <c r="L165" s="1">
        <f t="shared" si="8"/>
        <v>0</v>
      </c>
      <c r="M165" s="1">
        <f t="shared" si="8"/>
        <v>0</v>
      </c>
      <c r="N165" s="1">
        <f t="shared" si="8"/>
        <v>0</v>
      </c>
      <c r="O165" s="1">
        <f t="shared" si="8"/>
        <v>0</v>
      </c>
      <c r="P165" s="1">
        <f t="shared" si="8"/>
        <v>1</v>
      </c>
      <c r="Q165" s="1">
        <f t="shared" si="8"/>
        <v>0</v>
      </c>
      <c r="R165" s="1">
        <f t="shared" si="8"/>
        <v>0</v>
      </c>
    </row>
    <row r="166" spans="3:19">
      <c r="C166" s="260" t="s">
        <v>34</v>
      </c>
      <c r="D166" s="6">
        <f t="shared" ref="D166:R166" si="9">3*IF(D163=0,0,(ROUND(SUMIF(D158:D162,"=3",$S$158:$S$162),2)))</f>
        <v>7.92</v>
      </c>
      <c r="E166" s="6">
        <f t="shared" si="9"/>
        <v>4.9799999999999995</v>
      </c>
      <c r="F166" s="6">
        <f t="shared" si="9"/>
        <v>7.4399999999999995</v>
      </c>
      <c r="G166" s="6">
        <f t="shared" si="9"/>
        <v>7.4399999999999995</v>
      </c>
      <c r="H166" s="6">
        <f t="shared" si="9"/>
        <v>0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0</v>
      </c>
      <c r="M166" s="6">
        <f t="shared" si="9"/>
        <v>0</v>
      </c>
      <c r="N166" s="6">
        <f t="shared" si="9"/>
        <v>0</v>
      </c>
      <c r="O166" s="6">
        <f t="shared" si="9"/>
        <v>0</v>
      </c>
      <c r="P166" s="6">
        <f t="shared" si="9"/>
        <v>7.4399999999999995</v>
      </c>
      <c r="Q166" s="6">
        <f t="shared" si="9"/>
        <v>0</v>
      </c>
      <c r="R166" s="6">
        <f t="shared" si="9"/>
        <v>0</v>
      </c>
    </row>
    <row r="167" spans="3:19">
      <c r="C167" s="260" t="s">
        <v>35</v>
      </c>
      <c r="D167" s="6">
        <f t="shared" ref="D167:R167" si="10">2*IF(D164=0,0,(ROUND(SUMIF(D158:D162,"=2",$S$158:$S$162),2)))</f>
        <v>3.16</v>
      </c>
      <c r="E167" s="6">
        <f t="shared" si="10"/>
        <v>5.12</v>
      </c>
      <c r="F167" s="6">
        <f t="shared" si="10"/>
        <v>0</v>
      </c>
      <c r="G167" s="6">
        <f t="shared" si="10"/>
        <v>0</v>
      </c>
      <c r="H167" s="6">
        <f t="shared" si="10"/>
        <v>0</v>
      </c>
      <c r="I167" s="6">
        <f t="shared" si="10"/>
        <v>4.96</v>
      </c>
      <c r="J167" s="6">
        <f t="shared" si="10"/>
        <v>0</v>
      </c>
      <c r="K167" s="6">
        <f t="shared" si="10"/>
        <v>0</v>
      </c>
      <c r="L167" s="6">
        <f t="shared" si="10"/>
        <v>0</v>
      </c>
      <c r="M167" s="6">
        <f t="shared" si="10"/>
        <v>0</v>
      </c>
      <c r="N167" s="6">
        <f t="shared" si="10"/>
        <v>0</v>
      </c>
      <c r="O167" s="6">
        <f t="shared" si="10"/>
        <v>0</v>
      </c>
      <c r="P167" s="6">
        <f t="shared" si="10"/>
        <v>1.96</v>
      </c>
      <c r="Q167" s="6">
        <f t="shared" si="10"/>
        <v>0</v>
      </c>
      <c r="R167" s="6">
        <f t="shared" si="10"/>
        <v>0</v>
      </c>
    </row>
    <row r="168" spans="3:19">
      <c r="C168" s="260" t="s">
        <v>36</v>
      </c>
      <c r="D168" s="6">
        <f t="shared" ref="D168:R168" si="11">1*IF(D165=0,0,(ROUND(SUMIF(D158:D162,"=1",$S$158:$S$162),2)))</f>
        <v>0</v>
      </c>
      <c r="E168" s="6">
        <f t="shared" si="11"/>
        <v>0</v>
      </c>
      <c r="F168" s="6">
        <f t="shared" si="11"/>
        <v>0</v>
      </c>
      <c r="G168" s="6">
        <f t="shared" si="11"/>
        <v>0</v>
      </c>
      <c r="H168" s="6">
        <f t="shared" si="11"/>
        <v>0</v>
      </c>
      <c r="I168" s="6">
        <f t="shared" si="11"/>
        <v>0</v>
      </c>
      <c r="J168" s="6">
        <f t="shared" si="11"/>
        <v>0</v>
      </c>
      <c r="K168" s="6">
        <f t="shared" si="11"/>
        <v>0</v>
      </c>
      <c r="L168" s="6">
        <f t="shared" si="11"/>
        <v>0</v>
      </c>
      <c r="M168" s="6">
        <f t="shared" si="11"/>
        <v>0</v>
      </c>
      <c r="N168" s="6">
        <f t="shared" si="11"/>
        <v>0</v>
      </c>
      <c r="O168" s="6">
        <f t="shared" si="11"/>
        <v>0</v>
      </c>
      <c r="P168" s="6">
        <f t="shared" si="11"/>
        <v>0.76</v>
      </c>
      <c r="Q168" s="6">
        <f t="shared" si="11"/>
        <v>0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2.5569230769230771</v>
      </c>
      <c r="E171" s="8">
        <f t="shared" si="12"/>
        <v>2.5249999999999999</v>
      </c>
      <c r="F171" s="8">
        <f t="shared" si="12"/>
        <v>2.48</v>
      </c>
      <c r="G171" s="8">
        <f t="shared" si="12"/>
        <v>2.48</v>
      </c>
      <c r="H171" s="8">
        <f t="shared" si="12"/>
        <v>0</v>
      </c>
      <c r="I171" s="8">
        <f t="shared" si="12"/>
        <v>2.48</v>
      </c>
      <c r="J171" s="8">
        <f t="shared" si="12"/>
        <v>0</v>
      </c>
      <c r="K171" s="8">
        <f t="shared" si="12"/>
        <v>0</v>
      </c>
      <c r="L171" s="8">
        <f t="shared" si="12"/>
        <v>0</v>
      </c>
      <c r="M171" s="8">
        <f t="shared" si="12"/>
        <v>0</v>
      </c>
      <c r="N171" s="8">
        <f t="shared" si="12"/>
        <v>0</v>
      </c>
      <c r="O171" s="8">
        <f t="shared" si="12"/>
        <v>0</v>
      </c>
      <c r="P171" s="8">
        <f t="shared" si="12"/>
        <v>2.5399999999999996</v>
      </c>
      <c r="Q171" s="8">
        <f t="shared" si="12"/>
        <v>0</v>
      </c>
      <c r="R171" s="8">
        <f t="shared" si="12"/>
        <v>0</v>
      </c>
    </row>
  </sheetData>
  <mergeCells count="15"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  <mergeCell ref="A8:M8"/>
    <mergeCell ref="A1:M1"/>
    <mergeCell ref="A2:M2"/>
    <mergeCell ref="A3:M3"/>
    <mergeCell ref="A4:M4"/>
    <mergeCell ref="A7:M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topLeftCell="A31" workbookViewId="0">
      <selection activeCell="A10" sqref="A10:Q10"/>
    </sheetView>
  </sheetViews>
  <sheetFormatPr defaultRowHeight="14.5"/>
  <cols>
    <col min="1" max="1" width="5.81640625" customWidth="1"/>
    <col min="2" max="2" width="8.81640625" bestFit="1" customWidth="1"/>
    <col min="3" max="3" width="45.54296875" bestFit="1" customWidth="1"/>
    <col min="4" max="4" width="11.26953125" bestFit="1" customWidth="1"/>
    <col min="5" max="5" width="7.54296875" customWidth="1"/>
    <col min="6" max="8" width="7.1796875" customWidth="1"/>
    <col min="9" max="9" width="8" customWidth="1"/>
    <col min="10" max="10" width="6.54296875" customWidth="1"/>
    <col min="11" max="11" width="6.453125" bestFit="1" customWidth="1"/>
    <col min="12" max="13" width="6.54296875" customWidth="1"/>
    <col min="14" max="14" width="6.453125" customWidth="1"/>
    <col min="15" max="15" width="6.54296875" customWidth="1"/>
    <col min="16" max="19" width="6.453125" bestFit="1" customWidth="1"/>
    <col min="20" max="21" width="6.453125" customWidth="1"/>
    <col min="22" max="22" width="27" bestFit="1" customWidth="1"/>
  </cols>
  <sheetData>
    <row r="1" spans="1:21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1:21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</row>
    <row r="3" spans="1:21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</row>
    <row r="4" spans="1:21">
      <c r="A4" s="509" t="s">
        <v>378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</row>
    <row r="5" spans="1:21">
      <c r="A5" s="258" t="s">
        <v>379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</row>
    <row r="6" spans="1:21">
      <c r="A6" s="258" t="s">
        <v>75</v>
      </c>
      <c r="B6" s="259"/>
      <c r="C6" s="259" t="s">
        <v>380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</row>
    <row r="7" spans="1:21">
      <c r="A7" s="513" t="s">
        <v>381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6"/>
    </row>
    <row r="8" spans="1:21">
      <c r="A8" s="513" t="s">
        <v>382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6"/>
    </row>
    <row r="9" spans="1:21">
      <c r="A9" s="513" t="s">
        <v>383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6"/>
    </row>
    <row r="10" spans="1:21">
      <c r="A10" s="513" t="s">
        <v>384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6"/>
    </row>
    <row r="11" spans="1:21">
      <c r="A11" s="497" t="s">
        <v>385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</row>
    <row r="12" spans="1:21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02"/>
      <c r="I12" s="5">
        <v>0.5</v>
      </c>
      <c r="J12" s="503" t="s">
        <v>10</v>
      </c>
      <c r="K12" s="503"/>
      <c r="L12" s="503"/>
      <c r="M12" s="503"/>
      <c r="N12" s="503"/>
      <c r="O12" s="5">
        <v>0.5</v>
      </c>
      <c r="P12" s="494" t="s">
        <v>27</v>
      </c>
      <c r="Q12" s="495"/>
      <c r="R12" s="495"/>
      <c r="S12" s="495"/>
      <c r="T12" s="495"/>
      <c r="U12" s="496"/>
    </row>
    <row r="13" spans="1:21">
      <c r="A13" s="499"/>
      <c r="B13" s="499"/>
      <c r="C13" s="499"/>
      <c r="D13" s="260" t="s">
        <v>5</v>
      </c>
      <c r="E13" s="260" t="s">
        <v>6</v>
      </c>
      <c r="F13" s="260" t="s">
        <v>7</v>
      </c>
      <c r="G13" s="260" t="s">
        <v>8</v>
      </c>
      <c r="H13" s="260" t="s">
        <v>9</v>
      </c>
      <c r="I13" s="260" t="s">
        <v>192</v>
      </c>
      <c r="J13" s="260" t="s">
        <v>5</v>
      </c>
      <c r="K13" s="260" t="s">
        <v>6</v>
      </c>
      <c r="L13" s="260" t="s">
        <v>7</v>
      </c>
      <c r="M13" s="260" t="s">
        <v>8</v>
      </c>
      <c r="N13" s="260" t="s">
        <v>9</v>
      </c>
      <c r="O13" s="257" t="s">
        <v>192</v>
      </c>
      <c r="P13" s="260" t="s">
        <v>5</v>
      </c>
      <c r="Q13" s="260" t="s">
        <v>6</v>
      </c>
      <c r="R13" s="260" t="s">
        <v>7</v>
      </c>
      <c r="S13" s="260" t="s">
        <v>8</v>
      </c>
      <c r="T13" s="260" t="s">
        <v>9</v>
      </c>
      <c r="U13" s="257" t="s">
        <v>192</v>
      </c>
    </row>
    <row r="14" spans="1:21">
      <c r="A14" s="10">
        <v>1</v>
      </c>
      <c r="B14" s="285">
        <v>1911001</v>
      </c>
      <c r="C14" s="286" t="s">
        <v>301</v>
      </c>
      <c r="D14" s="137">
        <v>59</v>
      </c>
      <c r="E14" s="137">
        <v>70</v>
      </c>
      <c r="F14" s="137">
        <v>77</v>
      </c>
      <c r="G14" s="137">
        <v>70</v>
      </c>
      <c r="H14" s="137">
        <v>70</v>
      </c>
      <c r="I14" s="137">
        <v>57</v>
      </c>
      <c r="J14" s="136">
        <v>59</v>
      </c>
      <c r="K14" s="136">
        <v>70</v>
      </c>
      <c r="L14" s="136">
        <v>77</v>
      </c>
      <c r="M14" s="136">
        <v>70</v>
      </c>
      <c r="N14" s="136">
        <v>70</v>
      </c>
      <c r="O14" s="136">
        <v>57</v>
      </c>
      <c r="P14" s="1">
        <f t="shared" ref="P14:R45" si="0">ROUND(D14*$I$12+J14*$O$12,0)</f>
        <v>59</v>
      </c>
      <c r="Q14" s="1">
        <f t="shared" si="0"/>
        <v>70</v>
      </c>
      <c r="R14" s="1">
        <f t="shared" si="0"/>
        <v>77</v>
      </c>
      <c r="S14" s="1">
        <f t="shared" ref="S14:T45" si="1">ROUND(H14*$I$12+N14*$O$12,0)</f>
        <v>70</v>
      </c>
      <c r="T14" s="1">
        <f t="shared" si="1"/>
        <v>57</v>
      </c>
      <c r="U14" s="1">
        <f t="shared" ref="U14:U77" si="2">ROUND(I14*$I$12+O14*$O$12,0)</f>
        <v>57</v>
      </c>
    </row>
    <row r="15" spans="1:21">
      <c r="A15" s="10">
        <v>2</v>
      </c>
      <c r="B15" s="285">
        <v>1911002</v>
      </c>
      <c r="C15" s="286" t="s">
        <v>80</v>
      </c>
      <c r="D15" s="137">
        <v>79</v>
      </c>
      <c r="E15" s="137">
        <v>89</v>
      </c>
      <c r="F15" s="137">
        <v>78</v>
      </c>
      <c r="G15" s="137">
        <v>53</v>
      </c>
      <c r="H15" s="137">
        <v>53</v>
      </c>
      <c r="I15" s="137">
        <v>66</v>
      </c>
      <c r="J15" s="136">
        <v>79</v>
      </c>
      <c r="K15" s="136">
        <v>89</v>
      </c>
      <c r="L15" s="136">
        <v>78</v>
      </c>
      <c r="M15" s="136">
        <v>53</v>
      </c>
      <c r="N15" s="136">
        <v>53</v>
      </c>
      <c r="O15" s="136">
        <v>66</v>
      </c>
      <c r="P15" s="1">
        <f t="shared" si="0"/>
        <v>79</v>
      </c>
      <c r="Q15" s="1">
        <f t="shared" si="0"/>
        <v>89</v>
      </c>
      <c r="R15" s="1">
        <f t="shared" si="0"/>
        <v>78</v>
      </c>
      <c r="S15" s="1">
        <f t="shared" si="1"/>
        <v>53</v>
      </c>
      <c r="T15" s="1">
        <f t="shared" si="1"/>
        <v>66</v>
      </c>
      <c r="U15" s="1">
        <f t="shared" si="2"/>
        <v>66</v>
      </c>
    </row>
    <row r="16" spans="1:21">
      <c r="A16" s="10">
        <v>3</v>
      </c>
      <c r="B16" s="287">
        <v>1911003</v>
      </c>
      <c r="C16" s="288" t="s">
        <v>81</v>
      </c>
      <c r="D16" s="137">
        <v>85.333333333333343</v>
      </c>
      <c r="E16" s="137">
        <v>94.027777777777771</v>
      </c>
      <c r="F16" s="137">
        <v>91.333333333333343</v>
      </c>
      <c r="G16" s="137">
        <v>70</v>
      </c>
      <c r="H16" s="137">
        <v>70</v>
      </c>
      <c r="I16" s="137">
        <v>90.75</v>
      </c>
      <c r="J16" s="136">
        <v>85.333333333333343</v>
      </c>
      <c r="K16" s="136">
        <v>94.027777777777771</v>
      </c>
      <c r="L16" s="136">
        <v>91.333333333333343</v>
      </c>
      <c r="M16" s="136">
        <v>70</v>
      </c>
      <c r="N16" s="136">
        <v>70</v>
      </c>
      <c r="O16" s="136">
        <v>90.75</v>
      </c>
      <c r="P16" s="1">
        <f t="shared" si="0"/>
        <v>85</v>
      </c>
      <c r="Q16" s="1">
        <f t="shared" si="0"/>
        <v>94</v>
      </c>
      <c r="R16" s="1">
        <f t="shared" si="0"/>
        <v>91</v>
      </c>
      <c r="S16" s="1">
        <f t="shared" si="1"/>
        <v>70</v>
      </c>
      <c r="T16" s="1">
        <f t="shared" si="1"/>
        <v>91</v>
      </c>
      <c r="U16" s="1">
        <f t="shared" si="2"/>
        <v>91</v>
      </c>
    </row>
    <row r="17" spans="1:21">
      <c r="A17" s="10">
        <v>4</v>
      </c>
      <c r="B17" s="287">
        <v>1911004</v>
      </c>
      <c r="C17" s="288" t="s">
        <v>39</v>
      </c>
      <c r="D17" s="137">
        <v>65.833333333333343</v>
      </c>
      <c r="E17" s="137">
        <v>81.305555555555557</v>
      </c>
      <c r="F17" s="137">
        <v>74.666666666666657</v>
      </c>
      <c r="G17" s="137">
        <v>30</v>
      </c>
      <c r="H17" s="137">
        <v>30</v>
      </c>
      <c r="I17" s="137">
        <v>79.5</v>
      </c>
      <c r="J17" s="136">
        <v>65.833333333333343</v>
      </c>
      <c r="K17" s="136">
        <v>81.305555555555557</v>
      </c>
      <c r="L17" s="136">
        <v>74.666666666666657</v>
      </c>
      <c r="M17" s="136">
        <v>30</v>
      </c>
      <c r="N17" s="136">
        <v>30</v>
      </c>
      <c r="O17" s="136">
        <v>79.5</v>
      </c>
      <c r="P17" s="1">
        <f t="shared" si="0"/>
        <v>66</v>
      </c>
      <c r="Q17" s="1">
        <f t="shared" si="0"/>
        <v>81</v>
      </c>
      <c r="R17" s="1">
        <f t="shared" si="0"/>
        <v>75</v>
      </c>
      <c r="S17" s="1">
        <f t="shared" si="1"/>
        <v>30</v>
      </c>
      <c r="T17" s="1">
        <f t="shared" si="1"/>
        <v>80</v>
      </c>
      <c r="U17" s="1">
        <f t="shared" si="2"/>
        <v>80</v>
      </c>
    </row>
    <row r="18" spans="1:21">
      <c r="A18" s="10">
        <v>5</v>
      </c>
      <c r="B18" s="289">
        <v>1911005</v>
      </c>
      <c r="C18" s="290" t="s">
        <v>302</v>
      </c>
      <c r="D18" s="137">
        <v>88</v>
      </c>
      <c r="E18" s="137">
        <v>92</v>
      </c>
      <c r="F18" s="137">
        <v>88</v>
      </c>
      <c r="G18" s="137">
        <v>89</v>
      </c>
      <c r="H18" s="137">
        <v>92</v>
      </c>
      <c r="I18" s="137">
        <v>90</v>
      </c>
      <c r="J18" s="136">
        <v>88</v>
      </c>
      <c r="K18" s="136">
        <v>92</v>
      </c>
      <c r="L18" s="136">
        <v>88</v>
      </c>
      <c r="M18" s="136">
        <v>89</v>
      </c>
      <c r="N18" s="136">
        <v>92</v>
      </c>
      <c r="O18" s="136">
        <v>90</v>
      </c>
      <c r="P18" s="1">
        <f t="shared" si="0"/>
        <v>88</v>
      </c>
      <c r="Q18" s="1">
        <f t="shared" si="0"/>
        <v>92</v>
      </c>
      <c r="R18" s="1">
        <f t="shared" si="0"/>
        <v>88</v>
      </c>
      <c r="S18" s="1">
        <f t="shared" si="1"/>
        <v>92</v>
      </c>
      <c r="T18" s="1">
        <f t="shared" si="1"/>
        <v>90</v>
      </c>
      <c r="U18" s="1">
        <f t="shared" si="2"/>
        <v>90</v>
      </c>
    </row>
    <row r="19" spans="1:21">
      <c r="A19" s="10">
        <v>6</v>
      </c>
      <c r="B19" s="289">
        <v>1911006</v>
      </c>
      <c r="C19" s="290" t="s">
        <v>303</v>
      </c>
      <c r="D19" s="137">
        <v>88</v>
      </c>
      <c r="E19" s="137">
        <v>89</v>
      </c>
      <c r="F19" s="137">
        <v>88</v>
      </c>
      <c r="G19" s="137">
        <v>97</v>
      </c>
      <c r="H19" s="137">
        <v>97</v>
      </c>
      <c r="I19" s="137">
        <v>86</v>
      </c>
      <c r="J19" s="136">
        <v>88</v>
      </c>
      <c r="K19" s="136">
        <v>89</v>
      </c>
      <c r="L19" s="136">
        <v>88</v>
      </c>
      <c r="M19" s="136">
        <v>97</v>
      </c>
      <c r="N19" s="136">
        <v>97</v>
      </c>
      <c r="O19" s="136">
        <v>86</v>
      </c>
      <c r="P19" s="1">
        <f t="shared" si="0"/>
        <v>88</v>
      </c>
      <c r="Q19" s="1">
        <f t="shared" si="0"/>
        <v>89</v>
      </c>
      <c r="R19" s="1">
        <f t="shared" si="0"/>
        <v>88</v>
      </c>
      <c r="S19" s="1">
        <f t="shared" si="1"/>
        <v>97</v>
      </c>
      <c r="T19" s="1">
        <f t="shared" si="1"/>
        <v>86</v>
      </c>
      <c r="U19" s="1">
        <f t="shared" si="2"/>
        <v>86</v>
      </c>
    </row>
    <row r="20" spans="1:21">
      <c r="A20" s="10">
        <v>7</v>
      </c>
      <c r="B20" s="289">
        <v>1911007</v>
      </c>
      <c r="C20" s="290" t="s">
        <v>83</v>
      </c>
      <c r="D20" s="137">
        <v>90</v>
      </c>
      <c r="E20" s="137">
        <v>88</v>
      </c>
      <c r="F20" s="137">
        <v>90</v>
      </c>
      <c r="G20" s="137">
        <v>86</v>
      </c>
      <c r="H20" s="137">
        <v>86</v>
      </c>
      <c r="I20" s="137">
        <v>78</v>
      </c>
      <c r="J20" s="136">
        <v>90</v>
      </c>
      <c r="K20" s="136">
        <v>88</v>
      </c>
      <c r="L20" s="136">
        <v>90</v>
      </c>
      <c r="M20" s="136">
        <v>86</v>
      </c>
      <c r="N20" s="136">
        <v>86</v>
      </c>
      <c r="O20" s="136">
        <v>78</v>
      </c>
      <c r="P20" s="1">
        <f t="shared" si="0"/>
        <v>90</v>
      </c>
      <c r="Q20" s="1">
        <f t="shared" si="0"/>
        <v>88</v>
      </c>
      <c r="R20" s="1">
        <f t="shared" si="0"/>
        <v>90</v>
      </c>
      <c r="S20" s="1">
        <f t="shared" si="1"/>
        <v>86</v>
      </c>
      <c r="T20" s="1">
        <f t="shared" si="1"/>
        <v>78</v>
      </c>
      <c r="U20" s="1">
        <f t="shared" si="2"/>
        <v>78</v>
      </c>
    </row>
    <row r="21" spans="1:21">
      <c r="A21" s="10">
        <v>8</v>
      </c>
      <c r="B21" s="289">
        <v>1911008</v>
      </c>
      <c r="C21" s="290" t="s">
        <v>304</v>
      </c>
      <c r="D21" s="137">
        <v>85</v>
      </c>
      <c r="E21" s="137">
        <v>85</v>
      </c>
      <c r="F21" s="137">
        <v>85</v>
      </c>
      <c r="G21" s="137">
        <v>87</v>
      </c>
      <c r="H21" s="137">
        <v>87</v>
      </c>
      <c r="I21" s="137">
        <v>90</v>
      </c>
      <c r="J21" s="136">
        <v>85</v>
      </c>
      <c r="K21" s="136">
        <v>85</v>
      </c>
      <c r="L21" s="136">
        <v>85</v>
      </c>
      <c r="M21" s="136">
        <v>87</v>
      </c>
      <c r="N21" s="136">
        <v>87</v>
      </c>
      <c r="O21" s="136">
        <v>90</v>
      </c>
      <c r="P21" s="1">
        <f t="shared" si="0"/>
        <v>85</v>
      </c>
      <c r="Q21" s="1">
        <f t="shared" si="0"/>
        <v>85</v>
      </c>
      <c r="R21" s="1">
        <f t="shared" si="0"/>
        <v>85</v>
      </c>
      <c r="S21" s="1">
        <f t="shared" si="1"/>
        <v>87</v>
      </c>
      <c r="T21" s="1">
        <f t="shared" si="1"/>
        <v>90</v>
      </c>
      <c r="U21" s="1">
        <f t="shared" si="2"/>
        <v>90</v>
      </c>
    </row>
    <row r="22" spans="1:21">
      <c r="A22" s="10">
        <v>9</v>
      </c>
      <c r="B22" s="287">
        <v>1911009</v>
      </c>
      <c r="C22" s="288" t="s">
        <v>85</v>
      </c>
      <c r="D22" s="137">
        <v>65.833333333333343</v>
      </c>
      <c r="E22" s="137">
        <v>83.305555555555557</v>
      </c>
      <c r="F22" s="137">
        <v>74.666666666666657</v>
      </c>
      <c r="G22" s="137">
        <v>52.666666666666664</v>
      </c>
      <c r="H22" s="137">
        <v>52.666666666666664</v>
      </c>
      <c r="I22" s="137">
        <v>71.75</v>
      </c>
      <c r="J22" s="136">
        <v>65.833333333333343</v>
      </c>
      <c r="K22" s="136">
        <v>83.305555555555557</v>
      </c>
      <c r="L22" s="136">
        <v>74.666666666666657</v>
      </c>
      <c r="M22" s="136">
        <v>52.666666666666664</v>
      </c>
      <c r="N22" s="136">
        <v>52.666666666666664</v>
      </c>
      <c r="O22" s="136">
        <v>71.75</v>
      </c>
      <c r="P22" s="1">
        <f t="shared" si="0"/>
        <v>66</v>
      </c>
      <c r="Q22" s="1">
        <f t="shared" si="0"/>
        <v>83</v>
      </c>
      <c r="R22" s="1">
        <f t="shared" si="0"/>
        <v>75</v>
      </c>
      <c r="S22" s="1">
        <f t="shared" si="1"/>
        <v>53</v>
      </c>
      <c r="T22" s="1">
        <f t="shared" si="1"/>
        <v>72</v>
      </c>
      <c r="U22" s="1">
        <f t="shared" si="2"/>
        <v>72</v>
      </c>
    </row>
    <row r="23" spans="1:21">
      <c r="A23" s="10">
        <v>10</v>
      </c>
      <c r="B23" s="289">
        <v>1911010</v>
      </c>
      <c r="C23" s="290" t="s">
        <v>305</v>
      </c>
      <c r="D23" s="137">
        <v>64</v>
      </c>
      <c r="E23" s="137">
        <v>75</v>
      </c>
      <c r="F23" s="137">
        <v>64</v>
      </c>
      <c r="G23" s="137">
        <v>82</v>
      </c>
      <c r="H23" s="137">
        <v>82</v>
      </c>
      <c r="I23" s="137">
        <v>78</v>
      </c>
      <c r="J23" s="136">
        <v>64</v>
      </c>
      <c r="K23" s="136">
        <v>75</v>
      </c>
      <c r="L23" s="136">
        <v>64</v>
      </c>
      <c r="M23" s="136">
        <v>82</v>
      </c>
      <c r="N23" s="136">
        <v>82</v>
      </c>
      <c r="O23" s="136">
        <v>78</v>
      </c>
      <c r="P23" s="1">
        <f t="shared" si="0"/>
        <v>64</v>
      </c>
      <c r="Q23" s="1">
        <f t="shared" si="0"/>
        <v>75</v>
      </c>
      <c r="R23" s="1">
        <f t="shared" si="0"/>
        <v>64</v>
      </c>
      <c r="S23" s="1">
        <f t="shared" si="1"/>
        <v>82</v>
      </c>
      <c r="T23" s="1">
        <f t="shared" si="1"/>
        <v>78</v>
      </c>
      <c r="U23" s="1">
        <f t="shared" si="2"/>
        <v>78</v>
      </c>
    </row>
    <row r="24" spans="1:21">
      <c r="A24" s="10">
        <v>11</v>
      </c>
      <c r="B24" s="285">
        <v>1911011</v>
      </c>
      <c r="C24" s="286" t="s">
        <v>87</v>
      </c>
      <c r="D24" s="137">
        <v>66</v>
      </c>
      <c r="E24" s="137">
        <v>92</v>
      </c>
      <c r="F24" s="137">
        <v>83</v>
      </c>
      <c r="G24" s="137">
        <v>62</v>
      </c>
      <c r="H24" s="137">
        <v>62</v>
      </c>
      <c r="I24" s="137">
        <v>54</v>
      </c>
      <c r="J24" s="136">
        <v>66</v>
      </c>
      <c r="K24" s="136">
        <v>92</v>
      </c>
      <c r="L24" s="136">
        <v>83</v>
      </c>
      <c r="M24" s="136">
        <v>62</v>
      </c>
      <c r="N24" s="136">
        <v>62</v>
      </c>
      <c r="O24" s="136">
        <v>54</v>
      </c>
      <c r="P24" s="1">
        <f t="shared" si="0"/>
        <v>66</v>
      </c>
      <c r="Q24" s="1">
        <f t="shared" si="0"/>
        <v>92</v>
      </c>
      <c r="R24" s="1">
        <f t="shared" si="0"/>
        <v>83</v>
      </c>
      <c r="S24" s="1">
        <f t="shared" si="1"/>
        <v>62</v>
      </c>
      <c r="T24" s="1">
        <f t="shared" si="1"/>
        <v>54</v>
      </c>
      <c r="U24" s="1">
        <f t="shared" si="2"/>
        <v>54</v>
      </c>
    </row>
    <row r="25" spans="1:21">
      <c r="A25" s="10">
        <v>12</v>
      </c>
      <c r="B25" s="285">
        <v>1911012</v>
      </c>
      <c r="C25" s="286" t="s">
        <v>306</v>
      </c>
      <c r="D25" s="137">
        <v>76</v>
      </c>
      <c r="E25" s="137">
        <v>90</v>
      </c>
      <c r="F25" s="137">
        <v>76</v>
      </c>
      <c r="G25" s="137">
        <v>77</v>
      </c>
      <c r="H25" s="137">
        <v>77</v>
      </c>
      <c r="I25" s="137">
        <v>63</v>
      </c>
      <c r="J25" s="136">
        <v>76</v>
      </c>
      <c r="K25" s="136">
        <v>90</v>
      </c>
      <c r="L25" s="136">
        <v>76</v>
      </c>
      <c r="M25" s="136">
        <v>77</v>
      </c>
      <c r="N25" s="136">
        <v>77</v>
      </c>
      <c r="O25" s="136">
        <v>63</v>
      </c>
      <c r="P25" s="1">
        <f t="shared" si="0"/>
        <v>76</v>
      </c>
      <c r="Q25" s="1">
        <f t="shared" si="0"/>
        <v>90</v>
      </c>
      <c r="R25" s="1">
        <f t="shared" si="0"/>
        <v>76</v>
      </c>
      <c r="S25" s="1">
        <f t="shared" si="1"/>
        <v>77</v>
      </c>
      <c r="T25" s="1">
        <f t="shared" si="1"/>
        <v>63</v>
      </c>
      <c r="U25" s="1">
        <f t="shared" si="2"/>
        <v>63</v>
      </c>
    </row>
    <row r="26" spans="1:21">
      <c r="A26" s="10">
        <v>13</v>
      </c>
      <c r="B26" s="287">
        <v>1911013</v>
      </c>
      <c r="C26" s="288" t="s">
        <v>89</v>
      </c>
      <c r="D26" s="137">
        <v>85.583333333333343</v>
      </c>
      <c r="E26" s="137">
        <v>98.125</v>
      </c>
      <c r="F26" s="137">
        <v>93.333333333333343</v>
      </c>
      <c r="G26" s="137">
        <v>75.333333333333329</v>
      </c>
      <c r="H26" s="137">
        <v>75.333333333333329</v>
      </c>
      <c r="I26" s="137">
        <v>87.5</v>
      </c>
      <c r="J26" s="136">
        <v>85.583333333333343</v>
      </c>
      <c r="K26" s="136">
        <v>98.125</v>
      </c>
      <c r="L26" s="136">
        <v>93.333333333333343</v>
      </c>
      <c r="M26" s="136">
        <v>75.333333333333329</v>
      </c>
      <c r="N26" s="136">
        <v>75.333333333333329</v>
      </c>
      <c r="O26" s="136">
        <v>87.5</v>
      </c>
      <c r="P26" s="1">
        <f t="shared" si="0"/>
        <v>86</v>
      </c>
      <c r="Q26" s="1">
        <f t="shared" si="0"/>
        <v>98</v>
      </c>
      <c r="R26" s="1">
        <f t="shared" si="0"/>
        <v>93</v>
      </c>
      <c r="S26" s="1">
        <f t="shared" si="1"/>
        <v>75</v>
      </c>
      <c r="T26" s="1">
        <f t="shared" si="1"/>
        <v>88</v>
      </c>
      <c r="U26" s="1">
        <f t="shared" si="2"/>
        <v>88</v>
      </c>
    </row>
    <row r="27" spans="1:21">
      <c r="A27" s="10">
        <v>14</v>
      </c>
      <c r="B27" s="287">
        <v>1911014</v>
      </c>
      <c r="C27" s="288" t="s">
        <v>90</v>
      </c>
      <c r="D27" s="137">
        <v>84.458333333333343</v>
      </c>
      <c r="E27" s="137">
        <v>80.868055555555557</v>
      </c>
      <c r="F27" s="137">
        <v>64.666666666666671</v>
      </c>
      <c r="G27" s="137">
        <v>40</v>
      </c>
      <c r="H27" s="137">
        <v>40</v>
      </c>
      <c r="I27" s="137">
        <v>56</v>
      </c>
      <c r="J27" s="136">
        <v>84.458333333333343</v>
      </c>
      <c r="K27" s="136">
        <v>80.868055555555557</v>
      </c>
      <c r="L27" s="136">
        <v>64.666666666666671</v>
      </c>
      <c r="M27" s="136">
        <v>40</v>
      </c>
      <c r="N27" s="136">
        <v>40</v>
      </c>
      <c r="O27" s="136">
        <v>56</v>
      </c>
      <c r="P27" s="1">
        <f t="shared" si="0"/>
        <v>84</v>
      </c>
      <c r="Q27" s="1">
        <f t="shared" si="0"/>
        <v>81</v>
      </c>
      <c r="R27" s="1">
        <f t="shared" si="0"/>
        <v>65</v>
      </c>
      <c r="S27" s="1">
        <f t="shared" si="1"/>
        <v>40</v>
      </c>
      <c r="T27" s="1">
        <f t="shared" si="1"/>
        <v>56</v>
      </c>
      <c r="U27" s="1">
        <f t="shared" si="2"/>
        <v>56</v>
      </c>
    </row>
    <row r="28" spans="1:21">
      <c r="A28" s="10">
        <v>15</v>
      </c>
      <c r="B28" s="291">
        <v>1911015</v>
      </c>
      <c r="C28" s="292" t="s">
        <v>307</v>
      </c>
      <c r="D28" s="137">
        <v>91</v>
      </c>
      <c r="E28" s="137">
        <v>89</v>
      </c>
      <c r="F28" s="137">
        <v>91</v>
      </c>
      <c r="G28" s="137">
        <v>82</v>
      </c>
      <c r="H28" s="137">
        <v>82</v>
      </c>
      <c r="I28" s="137">
        <v>93</v>
      </c>
      <c r="J28" s="136">
        <v>91</v>
      </c>
      <c r="K28" s="136">
        <v>89</v>
      </c>
      <c r="L28" s="136">
        <v>91</v>
      </c>
      <c r="M28" s="136">
        <v>82</v>
      </c>
      <c r="N28" s="136">
        <v>82</v>
      </c>
      <c r="O28" s="136">
        <v>93</v>
      </c>
      <c r="P28" s="1">
        <f t="shared" si="0"/>
        <v>91</v>
      </c>
      <c r="Q28" s="1">
        <f t="shared" si="0"/>
        <v>89</v>
      </c>
      <c r="R28" s="1">
        <f t="shared" si="0"/>
        <v>91</v>
      </c>
      <c r="S28" s="1">
        <f t="shared" si="1"/>
        <v>82</v>
      </c>
      <c r="T28" s="1">
        <f t="shared" si="1"/>
        <v>93</v>
      </c>
      <c r="U28" s="1">
        <f t="shared" si="2"/>
        <v>93</v>
      </c>
    </row>
    <row r="29" spans="1:21">
      <c r="A29" s="10">
        <v>16</v>
      </c>
      <c r="B29" s="291">
        <v>1911016</v>
      </c>
      <c r="C29" s="292" t="s">
        <v>308</v>
      </c>
      <c r="D29" s="137">
        <v>80</v>
      </c>
      <c r="E29" s="137">
        <v>81</v>
      </c>
      <c r="F29" s="137">
        <v>80</v>
      </c>
      <c r="G29" s="137">
        <v>87</v>
      </c>
      <c r="H29" s="137">
        <v>87</v>
      </c>
      <c r="I29" s="137">
        <v>80</v>
      </c>
      <c r="J29" s="136">
        <v>80</v>
      </c>
      <c r="K29" s="136">
        <v>81</v>
      </c>
      <c r="L29" s="136">
        <v>80</v>
      </c>
      <c r="M29" s="136">
        <v>87</v>
      </c>
      <c r="N29" s="136">
        <v>87</v>
      </c>
      <c r="O29" s="136">
        <v>80</v>
      </c>
      <c r="P29" s="1">
        <f t="shared" si="0"/>
        <v>80</v>
      </c>
      <c r="Q29" s="1">
        <f t="shared" si="0"/>
        <v>81</v>
      </c>
      <c r="R29" s="1">
        <f t="shared" si="0"/>
        <v>80</v>
      </c>
      <c r="S29" s="1">
        <f t="shared" si="1"/>
        <v>87</v>
      </c>
      <c r="T29" s="1">
        <f t="shared" si="1"/>
        <v>80</v>
      </c>
      <c r="U29" s="1">
        <f t="shared" si="2"/>
        <v>80</v>
      </c>
    </row>
    <row r="30" spans="1:21">
      <c r="A30" s="10">
        <v>17</v>
      </c>
      <c r="B30" s="285">
        <v>1911017</v>
      </c>
      <c r="C30" s="286" t="s">
        <v>92</v>
      </c>
      <c r="D30" s="137">
        <v>83</v>
      </c>
      <c r="E30" s="137">
        <v>91</v>
      </c>
      <c r="F30" s="137">
        <v>68</v>
      </c>
      <c r="G30" s="137">
        <v>69</v>
      </c>
      <c r="H30" s="137">
        <v>69</v>
      </c>
      <c r="I30" s="137">
        <v>72</v>
      </c>
      <c r="J30" s="136">
        <v>83</v>
      </c>
      <c r="K30" s="136">
        <v>91</v>
      </c>
      <c r="L30" s="136">
        <v>68</v>
      </c>
      <c r="M30" s="136">
        <v>69</v>
      </c>
      <c r="N30" s="136">
        <v>69</v>
      </c>
      <c r="O30" s="136">
        <v>72</v>
      </c>
      <c r="P30" s="1">
        <f t="shared" si="0"/>
        <v>83</v>
      </c>
      <c r="Q30" s="1">
        <f t="shared" si="0"/>
        <v>91</v>
      </c>
      <c r="R30" s="1">
        <f t="shared" si="0"/>
        <v>68</v>
      </c>
      <c r="S30" s="1">
        <f t="shared" si="1"/>
        <v>69</v>
      </c>
      <c r="T30" s="1">
        <f t="shared" si="1"/>
        <v>72</v>
      </c>
      <c r="U30" s="1">
        <f t="shared" si="2"/>
        <v>72</v>
      </c>
    </row>
    <row r="31" spans="1:21">
      <c r="A31" s="10">
        <v>18</v>
      </c>
      <c r="B31" s="285">
        <v>1911018</v>
      </c>
      <c r="C31" s="286" t="s">
        <v>42</v>
      </c>
      <c r="D31" s="137">
        <v>85</v>
      </c>
      <c r="E31" s="137">
        <v>93</v>
      </c>
      <c r="F31" s="137">
        <v>82</v>
      </c>
      <c r="G31" s="137">
        <v>80</v>
      </c>
      <c r="H31" s="137">
        <v>80</v>
      </c>
      <c r="I31" s="137">
        <v>75</v>
      </c>
      <c r="J31" s="136">
        <v>85</v>
      </c>
      <c r="K31" s="136">
        <v>93</v>
      </c>
      <c r="L31" s="136">
        <v>82</v>
      </c>
      <c r="M31" s="136">
        <v>80</v>
      </c>
      <c r="N31" s="136">
        <v>80</v>
      </c>
      <c r="O31" s="136">
        <v>75</v>
      </c>
      <c r="P31" s="1">
        <f t="shared" si="0"/>
        <v>85</v>
      </c>
      <c r="Q31" s="1">
        <f t="shared" si="0"/>
        <v>93</v>
      </c>
      <c r="R31" s="1">
        <f t="shared" si="0"/>
        <v>82</v>
      </c>
      <c r="S31" s="1">
        <f t="shared" si="1"/>
        <v>80</v>
      </c>
      <c r="T31" s="1">
        <f t="shared" si="1"/>
        <v>75</v>
      </c>
      <c r="U31" s="1">
        <f t="shared" si="2"/>
        <v>75</v>
      </c>
    </row>
    <row r="32" spans="1:21">
      <c r="A32" s="10">
        <v>19</v>
      </c>
      <c r="B32" s="291">
        <v>1911019</v>
      </c>
      <c r="C32" s="292" t="s">
        <v>309</v>
      </c>
      <c r="D32" s="137">
        <v>89</v>
      </c>
      <c r="E32" s="137">
        <v>89</v>
      </c>
      <c r="F32" s="137">
        <v>89</v>
      </c>
      <c r="G32" s="137">
        <v>86</v>
      </c>
      <c r="H32" s="137">
        <v>86</v>
      </c>
      <c r="I32" s="137">
        <v>93</v>
      </c>
      <c r="J32" s="136">
        <v>89</v>
      </c>
      <c r="K32" s="136">
        <v>89</v>
      </c>
      <c r="L32" s="136">
        <v>89</v>
      </c>
      <c r="M32" s="136">
        <v>86</v>
      </c>
      <c r="N32" s="136">
        <v>86</v>
      </c>
      <c r="O32" s="136">
        <v>93</v>
      </c>
      <c r="P32" s="1">
        <f t="shared" si="0"/>
        <v>89</v>
      </c>
      <c r="Q32" s="1">
        <f t="shared" si="0"/>
        <v>89</v>
      </c>
      <c r="R32" s="1">
        <f t="shared" si="0"/>
        <v>89</v>
      </c>
      <c r="S32" s="1">
        <f t="shared" si="1"/>
        <v>86</v>
      </c>
      <c r="T32" s="1">
        <f t="shared" si="1"/>
        <v>93</v>
      </c>
      <c r="U32" s="1">
        <f t="shared" si="2"/>
        <v>93</v>
      </c>
    </row>
    <row r="33" spans="1:21">
      <c r="A33" s="10">
        <v>20</v>
      </c>
      <c r="B33" s="287">
        <v>1911020</v>
      </c>
      <c r="C33" s="288" t="s">
        <v>310</v>
      </c>
      <c r="D33" s="137">
        <v>84.958333333333343</v>
      </c>
      <c r="E33" s="137">
        <v>90.868055555555557</v>
      </c>
      <c r="F33" s="137">
        <v>92</v>
      </c>
      <c r="G33" s="137">
        <v>47.333333333333329</v>
      </c>
      <c r="H33" s="137">
        <v>47.333333333333329</v>
      </c>
      <c r="I33" s="137">
        <v>77.75</v>
      </c>
      <c r="J33" s="136">
        <v>84.958333333333343</v>
      </c>
      <c r="K33" s="136">
        <v>90.868055555555557</v>
      </c>
      <c r="L33" s="136">
        <v>92</v>
      </c>
      <c r="M33" s="136">
        <v>47.333333333333329</v>
      </c>
      <c r="N33" s="136">
        <v>47.333333333333329</v>
      </c>
      <c r="O33" s="136">
        <v>77.75</v>
      </c>
      <c r="P33" s="1">
        <f t="shared" si="0"/>
        <v>85</v>
      </c>
      <c r="Q33" s="1">
        <f t="shared" si="0"/>
        <v>91</v>
      </c>
      <c r="R33" s="1">
        <f t="shared" si="0"/>
        <v>92</v>
      </c>
      <c r="S33" s="1">
        <f t="shared" si="1"/>
        <v>47</v>
      </c>
      <c r="T33" s="1">
        <f t="shared" si="1"/>
        <v>78</v>
      </c>
      <c r="U33" s="1">
        <f t="shared" si="2"/>
        <v>78</v>
      </c>
    </row>
    <row r="34" spans="1:21">
      <c r="A34" s="10">
        <v>21</v>
      </c>
      <c r="B34" s="291">
        <v>1911021</v>
      </c>
      <c r="C34" s="292" t="s">
        <v>311</v>
      </c>
      <c r="D34" s="137">
        <v>73</v>
      </c>
      <c r="E34" s="137">
        <v>73</v>
      </c>
      <c r="F34" s="137">
        <v>81</v>
      </c>
      <c r="G34" s="137">
        <v>92</v>
      </c>
      <c r="H34" s="137">
        <v>92</v>
      </c>
      <c r="I34" s="137">
        <v>91</v>
      </c>
      <c r="J34" s="136">
        <v>73</v>
      </c>
      <c r="K34" s="136">
        <v>73</v>
      </c>
      <c r="L34" s="136">
        <v>81</v>
      </c>
      <c r="M34" s="136">
        <v>92</v>
      </c>
      <c r="N34" s="136">
        <v>92</v>
      </c>
      <c r="O34" s="136">
        <v>91</v>
      </c>
      <c r="P34" s="1">
        <f t="shared" si="0"/>
        <v>73</v>
      </c>
      <c r="Q34" s="1">
        <f t="shared" si="0"/>
        <v>73</v>
      </c>
      <c r="R34" s="1">
        <f t="shared" si="0"/>
        <v>81</v>
      </c>
      <c r="S34" s="1">
        <f t="shared" si="1"/>
        <v>92</v>
      </c>
      <c r="T34" s="1">
        <f t="shared" si="1"/>
        <v>91</v>
      </c>
      <c r="U34" s="1">
        <f t="shared" si="2"/>
        <v>91</v>
      </c>
    </row>
    <row r="35" spans="1:21">
      <c r="A35" s="10">
        <v>22</v>
      </c>
      <c r="B35" s="285">
        <v>1911022</v>
      </c>
      <c r="C35" s="286" t="s">
        <v>95</v>
      </c>
      <c r="D35" s="137">
        <v>77</v>
      </c>
      <c r="E35" s="137">
        <v>81</v>
      </c>
      <c r="F35" s="137">
        <v>67</v>
      </c>
      <c r="G35" s="137">
        <v>70</v>
      </c>
      <c r="H35" s="137">
        <v>70</v>
      </c>
      <c r="I35" s="137">
        <v>62</v>
      </c>
      <c r="J35" s="136">
        <v>77</v>
      </c>
      <c r="K35" s="136">
        <v>81</v>
      </c>
      <c r="L35" s="136">
        <v>67</v>
      </c>
      <c r="M35" s="136">
        <v>70</v>
      </c>
      <c r="N35" s="136">
        <v>70</v>
      </c>
      <c r="O35" s="136">
        <v>62</v>
      </c>
      <c r="P35" s="1">
        <f t="shared" si="0"/>
        <v>77</v>
      </c>
      <c r="Q35" s="1">
        <f t="shared" si="0"/>
        <v>81</v>
      </c>
      <c r="R35" s="1">
        <f t="shared" si="0"/>
        <v>67</v>
      </c>
      <c r="S35" s="1">
        <f t="shared" si="1"/>
        <v>70</v>
      </c>
      <c r="T35" s="1">
        <f t="shared" si="1"/>
        <v>62</v>
      </c>
      <c r="U35" s="1">
        <f t="shared" si="2"/>
        <v>62</v>
      </c>
    </row>
    <row r="36" spans="1:21">
      <c r="A36" s="10">
        <v>23</v>
      </c>
      <c r="B36" s="285">
        <v>1911023</v>
      </c>
      <c r="C36" s="286" t="s">
        <v>312</v>
      </c>
      <c r="D36" s="137">
        <v>65</v>
      </c>
      <c r="E36" s="137">
        <v>92</v>
      </c>
      <c r="F36" s="137">
        <v>69</v>
      </c>
      <c r="G36" s="137">
        <v>50</v>
      </c>
      <c r="H36" s="137">
        <v>51</v>
      </c>
      <c r="I36" s="137">
        <v>53</v>
      </c>
      <c r="J36" s="136">
        <v>65</v>
      </c>
      <c r="K36" s="136">
        <v>92</v>
      </c>
      <c r="L36" s="136">
        <v>69</v>
      </c>
      <c r="M36" s="136">
        <v>50</v>
      </c>
      <c r="N36" s="136">
        <v>51</v>
      </c>
      <c r="O36" s="136">
        <v>53</v>
      </c>
      <c r="P36" s="1">
        <f t="shared" si="0"/>
        <v>65</v>
      </c>
      <c r="Q36" s="1">
        <f t="shared" si="0"/>
        <v>92</v>
      </c>
      <c r="R36" s="1">
        <f t="shared" si="0"/>
        <v>69</v>
      </c>
      <c r="S36" s="1">
        <f t="shared" si="1"/>
        <v>51</v>
      </c>
      <c r="T36" s="1">
        <f t="shared" si="1"/>
        <v>53</v>
      </c>
      <c r="U36" s="1">
        <f t="shared" si="2"/>
        <v>53</v>
      </c>
    </row>
    <row r="37" spans="1:21">
      <c r="A37" s="10">
        <v>24</v>
      </c>
      <c r="B37" s="289">
        <v>1911024</v>
      </c>
      <c r="C37" s="290" t="s">
        <v>45</v>
      </c>
      <c r="D37" s="137">
        <v>86</v>
      </c>
      <c r="E37" s="137">
        <v>86</v>
      </c>
      <c r="F37" s="137">
        <v>86</v>
      </c>
      <c r="G37" s="137">
        <v>89</v>
      </c>
      <c r="H37" s="137">
        <v>89</v>
      </c>
      <c r="I37" s="137">
        <v>90</v>
      </c>
      <c r="J37" s="136">
        <v>86</v>
      </c>
      <c r="K37" s="136">
        <v>86</v>
      </c>
      <c r="L37" s="136">
        <v>86</v>
      </c>
      <c r="M37" s="136">
        <v>89</v>
      </c>
      <c r="N37" s="136">
        <v>89</v>
      </c>
      <c r="O37" s="136">
        <v>90</v>
      </c>
      <c r="P37" s="1">
        <f t="shared" si="0"/>
        <v>86</v>
      </c>
      <c r="Q37" s="1">
        <f t="shared" si="0"/>
        <v>86</v>
      </c>
      <c r="R37" s="1">
        <f t="shared" si="0"/>
        <v>86</v>
      </c>
      <c r="S37" s="1">
        <f t="shared" si="1"/>
        <v>89</v>
      </c>
      <c r="T37" s="1">
        <f t="shared" si="1"/>
        <v>90</v>
      </c>
      <c r="U37" s="1">
        <f t="shared" si="2"/>
        <v>90</v>
      </c>
    </row>
    <row r="38" spans="1:21">
      <c r="A38" s="10">
        <v>25</v>
      </c>
      <c r="B38" s="289">
        <v>1911025</v>
      </c>
      <c r="C38" s="290" t="s">
        <v>96</v>
      </c>
      <c r="D38" s="137">
        <v>77</v>
      </c>
      <c r="E38" s="137">
        <v>80</v>
      </c>
      <c r="F38" s="137">
        <v>77</v>
      </c>
      <c r="G38" s="137">
        <v>72</v>
      </c>
      <c r="H38" s="137">
        <v>72</v>
      </c>
      <c r="I38" s="137">
        <v>64</v>
      </c>
      <c r="J38" s="136">
        <v>77</v>
      </c>
      <c r="K38" s="136">
        <v>80</v>
      </c>
      <c r="L38" s="136">
        <v>77</v>
      </c>
      <c r="M38" s="136">
        <v>72</v>
      </c>
      <c r="N38" s="136">
        <v>72</v>
      </c>
      <c r="O38" s="136">
        <v>64</v>
      </c>
      <c r="P38" s="1">
        <f t="shared" si="0"/>
        <v>77</v>
      </c>
      <c r="Q38" s="1">
        <f t="shared" si="0"/>
        <v>80</v>
      </c>
      <c r="R38" s="1">
        <f t="shared" si="0"/>
        <v>77</v>
      </c>
      <c r="S38" s="1">
        <f t="shared" si="1"/>
        <v>72</v>
      </c>
      <c r="T38" s="1">
        <f t="shared" si="1"/>
        <v>64</v>
      </c>
      <c r="U38" s="1">
        <f t="shared" si="2"/>
        <v>64</v>
      </c>
    </row>
    <row r="39" spans="1:21">
      <c r="A39" s="10">
        <v>26</v>
      </c>
      <c r="B39" s="289">
        <v>1911026</v>
      </c>
      <c r="C39" s="290" t="s">
        <v>313</v>
      </c>
      <c r="D39" s="137">
        <v>87</v>
      </c>
      <c r="E39" s="137">
        <v>85</v>
      </c>
      <c r="F39" s="137">
        <v>87</v>
      </c>
      <c r="G39" s="137">
        <v>64</v>
      </c>
      <c r="H39" s="137">
        <v>64</v>
      </c>
      <c r="I39" s="137">
        <v>92</v>
      </c>
      <c r="J39" s="136">
        <v>87</v>
      </c>
      <c r="K39" s="136">
        <v>85</v>
      </c>
      <c r="L39" s="136">
        <v>87</v>
      </c>
      <c r="M39" s="136">
        <v>64</v>
      </c>
      <c r="N39" s="136">
        <v>64</v>
      </c>
      <c r="O39" s="136">
        <v>92</v>
      </c>
      <c r="P39" s="1">
        <f t="shared" si="0"/>
        <v>87</v>
      </c>
      <c r="Q39" s="1">
        <f t="shared" si="0"/>
        <v>85</v>
      </c>
      <c r="R39" s="1">
        <f t="shared" si="0"/>
        <v>87</v>
      </c>
      <c r="S39" s="1">
        <f t="shared" si="1"/>
        <v>64</v>
      </c>
      <c r="T39" s="1">
        <f t="shared" si="1"/>
        <v>92</v>
      </c>
      <c r="U39" s="1">
        <f t="shared" si="2"/>
        <v>92</v>
      </c>
    </row>
    <row r="40" spans="1:21">
      <c r="A40" s="10">
        <v>27</v>
      </c>
      <c r="B40" s="287">
        <v>1911027</v>
      </c>
      <c r="C40" s="288" t="s">
        <v>314</v>
      </c>
      <c r="D40" s="137">
        <v>67.583333333333343</v>
      </c>
      <c r="E40" s="137">
        <v>85.180555555555557</v>
      </c>
      <c r="F40" s="137">
        <v>62.666666666666664</v>
      </c>
      <c r="G40" s="137">
        <v>38.666666666666671</v>
      </c>
      <c r="H40" s="137">
        <v>38.666666666666671</v>
      </c>
      <c r="I40" s="137">
        <v>43.75</v>
      </c>
      <c r="J40" s="136">
        <v>67.583333333333343</v>
      </c>
      <c r="K40" s="136">
        <v>85.180555555555557</v>
      </c>
      <c r="L40" s="136">
        <v>62.666666666666664</v>
      </c>
      <c r="M40" s="136">
        <v>38.666666666666671</v>
      </c>
      <c r="N40" s="136">
        <v>38.666666666666671</v>
      </c>
      <c r="O40" s="136">
        <v>43.75</v>
      </c>
      <c r="P40" s="1">
        <f t="shared" si="0"/>
        <v>68</v>
      </c>
      <c r="Q40" s="1">
        <f t="shared" si="0"/>
        <v>85</v>
      </c>
      <c r="R40" s="1">
        <f t="shared" si="0"/>
        <v>63</v>
      </c>
      <c r="S40" s="1">
        <f t="shared" si="1"/>
        <v>39</v>
      </c>
      <c r="T40" s="1">
        <f t="shared" si="1"/>
        <v>44</v>
      </c>
      <c r="U40" s="1">
        <f t="shared" si="2"/>
        <v>44</v>
      </c>
    </row>
    <row r="41" spans="1:21">
      <c r="A41" s="10">
        <v>28</v>
      </c>
      <c r="B41" s="287">
        <v>1911028</v>
      </c>
      <c r="C41" s="288" t="s">
        <v>315</v>
      </c>
      <c r="D41" s="137">
        <v>71.833333333333343</v>
      </c>
      <c r="E41" s="137">
        <v>78.166666666666657</v>
      </c>
      <c r="F41" s="137">
        <v>93.333333333333343</v>
      </c>
      <c r="G41" s="137">
        <v>92</v>
      </c>
      <c r="H41" s="137">
        <v>75.333333333333329</v>
      </c>
      <c r="I41" s="137">
        <v>62.5</v>
      </c>
      <c r="J41" s="136">
        <v>71.833333333333343</v>
      </c>
      <c r="K41" s="136">
        <v>78.166666666666657</v>
      </c>
      <c r="L41" s="136">
        <v>93.333333333333343</v>
      </c>
      <c r="M41" s="136">
        <v>92</v>
      </c>
      <c r="N41" s="136">
        <v>75.333333333333329</v>
      </c>
      <c r="O41" s="136">
        <v>62.5</v>
      </c>
      <c r="P41" s="1">
        <f t="shared" si="0"/>
        <v>72</v>
      </c>
      <c r="Q41" s="1">
        <f t="shared" si="0"/>
        <v>78</v>
      </c>
      <c r="R41" s="1">
        <f t="shared" si="0"/>
        <v>93</v>
      </c>
      <c r="S41" s="1">
        <f t="shared" si="1"/>
        <v>75</v>
      </c>
      <c r="T41" s="1">
        <f t="shared" si="1"/>
        <v>63</v>
      </c>
      <c r="U41" s="1">
        <f t="shared" si="2"/>
        <v>63</v>
      </c>
    </row>
    <row r="42" spans="1:21">
      <c r="A42" s="10">
        <v>29</v>
      </c>
      <c r="B42" s="287">
        <v>1911029</v>
      </c>
      <c r="C42" s="288" t="s">
        <v>316</v>
      </c>
      <c r="D42" s="137">
        <v>61.458333333333336</v>
      </c>
      <c r="E42" s="137">
        <v>84.8125</v>
      </c>
      <c r="F42" s="137">
        <v>77.333333333333329</v>
      </c>
      <c r="G42" s="137">
        <v>50</v>
      </c>
      <c r="H42" s="137">
        <v>50</v>
      </c>
      <c r="I42" s="137">
        <v>76.75</v>
      </c>
      <c r="J42" s="136">
        <v>61.458333333333336</v>
      </c>
      <c r="K42" s="136">
        <v>84.8125</v>
      </c>
      <c r="L42" s="136">
        <v>77.333333333333329</v>
      </c>
      <c r="M42" s="136">
        <v>50</v>
      </c>
      <c r="N42" s="136">
        <v>50</v>
      </c>
      <c r="O42" s="136">
        <v>76.75</v>
      </c>
      <c r="P42" s="1">
        <f t="shared" si="0"/>
        <v>61</v>
      </c>
      <c r="Q42" s="1">
        <f t="shared" si="0"/>
        <v>85</v>
      </c>
      <c r="R42" s="1">
        <f t="shared" si="0"/>
        <v>77</v>
      </c>
      <c r="S42" s="1">
        <f t="shared" si="1"/>
        <v>50</v>
      </c>
      <c r="T42" s="1">
        <f t="shared" si="1"/>
        <v>77</v>
      </c>
      <c r="U42" s="1">
        <f t="shared" si="2"/>
        <v>77</v>
      </c>
    </row>
    <row r="43" spans="1:21">
      <c r="A43" s="10">
        <v>30</v>
      </c>
      <c r="B43" s="289">
        <v>1911030</v>
      </c>
      <c r="C43" s="290" t="s">
        <v>100</v>
      </c>
      <c r="D43" s="137">
        <v>82</v>
      </c>
      <c r="E43" s="137">
        <v>83</v>
      </c>
      <c r="F43" s="137">
        <v>82</v>
      </c>
      <c r="G43" s="137">
        <v>84</v>
      </c>
      <c r="H43" s="137">
        <v>84</v>
      </c>
      <c r="I43" s="137">
        <v>86</v>
      </c>
      <c r="J43" s="136">
        <v>82</v>
      </c>
      <c r="K43" s="136">
        <v>83</v>
      </c>
      <c r="L43" s="136">
        <v>82</v>
      </c>
      <c r="M43" s="136">
        <v>84</v>
      </c>
      <c r="N43" s="136">
        <v>84</v>
      </c>
      <c r="O43" s="136">
        <v>86</v>
      </c>
      <c r="P43" s="1">
        <f t="shared" si="0"/>
        <v>82</v>
      </c>
      <c r="Q43" s="1">
        <f t="shared" si="0"/>
        <v>83</v>
      </c>
      <c r="R43" s="1">
        <f t="shared" si="0"/>
        <v>82</v>
      </c>
      <c r="S43" s="1">
        <f t="shared" si="1"/>
        <v>84</v>
      </c>
      <c r="T43" s="1">
        <f t="shared" si="1"/>
        <v>86</v>
      </c>
      <c r="U43" s="1">
        <f t="shared" si="2"/>
        <v>86</v>
      </c>
    </row>
    <row r="44" spans="1:21">
      <c r="A44" s="10">
        <v>31</v>
      </c>
      <c r="B44" s="287">
        <v>1911031</v>
      </c>
      <c r="C44" s="288" t="s">
        <v>317</v>
      </c>
      <c r="D44" s="137">
        <v>66</v>
      </c>
      <c r="E44" s="137">
        <v>83.305555555555557</v>
      </c>
      <c r="F44" s="137">
        <v>86</v>
      </c>
      <c r="G44" s="137">
        <v>83.333333333333343</v>
      </c>
      <c r="H44" s="137">
        <v>83.333333333333343</v>
      </c>
      <c r="I44" s="137">
        <v>55</v>
      </c>
      <c r="J44" s="136">
        <v>66</v>
      </c>
      <c r="K44" s="136">
        <v>83.305555555555557</v>
      </c>
      <c r="L44" s="136">
        <v>86</v>
      </c>
      <c r="M44" s="136">
        <v>83.333333333333343</v>
      </c>
      <c r="N44" s="136">
        <v>83.333333333333343</v>
      </c>
      <c r="O44" s="136">
        <v>55</v>
      </c>
      <c r="P44" s="1">
        <f t="shared" si="0"/>
        <v>66</v>
      </c>
      <c r="Q44" s="1">
        <f t="shared" si="0"/>
        <v>83</v>
      </c>
      <c r="R44" s="1">
        <f t="shared" si="0"/>
        <v>86</v>
      </c>
      <c r="S44" s="1">
        <f t="shared" si="1"/>
        <v>83</v>
      </c>
      <c r="T44" s="1">
        <f t="shared" si="1"/>
        <v>55</v>
      </c>
      <c r="U44" s="1">
        <f t="shared" si="2"/>
        <v>55</v>
      </c>
    </row>
    <row r="45" spans="1:21">
      <c r="A45" s="10">
        <v>32</v>
      </c>
      <c r="B45" s="287">
        <v>1911032</v>
      </c>
      <c r="C45" s="288" t="s">
        <v>102</v>
      </c>
      <c r="D45" s="137">
        <v>65.583333333333343</v>
      </c>
      <c r="E45" s="137">
        <v>72.430555555555557</v>
      </c>
      <c r="F45" s="137">
        <v>76</v>
      </c>
      <c r="G45" s="137">
        <v>73.333333333333329</v>
      </c>
      <c r="H45" s="137">
        <v>73.333333333333329</v>
      </c>
      <c r="I45" s="137">
        <v>63.25</v>
      </c>
      <c r="J45" s="136">
        <v>65.583333333333343</v>
      </c>
      <c r="K45" s="136">
        <v>72.430555555555557</v>
      </c>
      <c r="L45" s="136">
        <v>76</v>
      </c>
      <c r="M45" s="136">
        <v>73.333333333333329</v>
      </c>
      <c r="N45" s="136">
        <v>73.333333333333329</v>
      </c>
      <c r="O45" s="136">
        <v>63.25</v>
      </c>
      <c r="P45" s="1">
        <f t="shared" si="0"/>
        <v>66</v>
      </c>
      <c r="Q45" s="1">
        <f t="shared" si="0"/>
        <v>72</v>
      </c>
      <c r="R45" s="1">
        <f t="shared" si="0"/>
        <v>76</v>
      </c>
      <c r="S45" s="1">
        <f t="shared" si="1"/>
        <v>73</v>
      </c>
      <c r="T45" s="1">
        <f t="shared" si="1"/>
        <v>63</v>
      </c>
      <c r="U45" s="1">
        <f t="shared" si="2"/>
        <v>63</v>
      </c>
    </row>
    <row r="46" spans="1:21">
      <c r="A46" s="10">
        <v>33</v>
      </c>
      <c r="B46" s="285">
        <v>1911033</v>
      </c>
      <c r="C46" s="286" t="s">
        <v>61</v>
      </c>
      <c r="D46" s="137">
        <v>62</v>
      </c>
      <c r="E46" s="137">
        <v>88</v>
      </c>
      <c r="F46" s="137">
        <v>64</v>
      </c>
      <c r="G46" s="137">
        <v>73</v>
      </c>
      <c r="H46" s="137">
        <v>73</v>
      </c>
      <c r="I46" s="137">
        <v>68</v>
      </c>
      <c r="J46" s="136">
        <v>62</v>
      </c>
      <c r="K46" s="136">
        <v>88</v>
      </c>
      <c r="L46" s="136">
        <v>64</v>
      </c>
      <c r="M46" s="136">
        <v>73</v>
      </c>
      <c r="N46" s="136">
        <v>73</v>
      </c>
      <c r="O46" s="136">
        <v>68</v>
      </c>
      <c r="P46" s="1">
        <f t="shared" ref="P46:R77" si="3">ROUND(D46*$I$12+J46*$O$12,0)</f>
        <v>62</v>
      </c>
      <c r="Q46" s="1">
        <f t="shared" si="3"/>
        <v>88</v>
      </c>
      <c r="R46" s="1">
        <f t="shared" si="3"/>
        <v>64</v>
      </c>
      <c r="S46" s="1">
        <f t="shared" ref="S46:T77" si="4">ROUND(H46*$I$12+N46*$O$12,0)</f>
        <v>73</v>
      </c>
      <c r="T46" s="1">
        <f t="shared" si="4"/>
        <v>68</v>
      </c>
      <c r="U46" s="1">
        <f t="shared" si="2"/>
        <v>68</v>
      </c>
    </row>
    <row r="47" spans="1:21">
      <c r="A47" s="10">
        <v>34</v>
      </c>
      <c r="B47" s="289">
        <v>1911034</v>
      </c>
      <c r="C47" s="290" t="s">
        <v>318</v>
      </c>
      <c r="D47" s="137">
        <v>90</v>
      </c>
      <c r="E47" s="137">
        <v>87</v>
      </c>
      <c r="F47" s="137">
        <v>90</v>
      </c>
      <c r="G47" s="137">
        <v>86</v>
      </c>
      <c r="H47" s="137">
        <v>86</v>
      </c>
      <c r="I47" s="137">
        <v>92</v>
      </c>
      <c r="J47" s="136">
        <v>90</v>
      </c>
      <c r="K47" s="136">
        <v>87</v>
      </c>
      <c r="L47" s="136">
        <v>90</v>
      </c>
      <c r="M47" s="136">
        <v>86</v>
      </c>
      <c r="N47" s="136">
        <v>86</v>
      </c>
      <c r="O47" s="136">
        <v>92</v>
      </c>
      <c r="P47" s="1">
        <f t="shared" si="3"/>
        <v>90</v>
      </c>
      <c r="Q47" s="1">
        <f t="shared" si="3"/>
        <v>87</v>
      </c>
      <c r="R47" s="1">
        <f t="shared" si="3"/>
        <v>90</v>
      </c>
      <c r="S47" s="1">
        <f t="shared" si="4"/>
        <v>86</v>
      </c>
      <c r="T47" s="1">
        <f t="shared" si="4"/>
        <v>92</v>
      </c>
      <c r="U47" s="1">
        <f t="shared" si="2"/>
        <v>92</v>
      </c>
    </row>
    <row r="48" spans="1:21">
      <c r="A48" s="10">
        <v>35</v>
      </c>
      <c r="B48" s="285">
        <v>1911035</v>
      </c>
      <c r="C48" s="286" t="s">
        <v>47</v>
      </c>
      <c r="D48" s="137">
        <v>72</v>
      </c>
      <c r="E48" s="137">
        <v>93</v>
      </c>
      <c r="F48" s="137">
        <v>70</v>
      </c>
      <c r="G48" s="137">
        <v>75</v>
      </c>
      <c r="H48" s="137">
        <v>75</v>
      </c>
      <c r="I48" s="137">
        <v>52</v>
      </c>
      <c r="J48" s="136">
        <v>72</v>
      </c>
      <c r="K48" s="136">
        <v>93</v>
      </c>
      <c r="L48" s="136">
        <v>70</v>
      </c>
      <c r="M48" s="136">
        <v>75</v>
      </c>
      <c r="N48" s="136">
        <v>75</v>
      </c>
      <c r="O48" s="136">
        <v>52</v>
      </c>
      <c r="P48" s="1">
        <f t="shared" si="3"/>
        <v>72</v>
      </c>
      <c r="Q48" s="1">
        <f t="shared" si="3"/>
        <v>93</v>
      </c>
      <c r="R48" s="1">
        <f t="shared" si="3"/>
        <v>70</v>
      </c>
      <c r="S48" s="1">
        <f t="shared" si="4"/>
        <v>75</v>
      </c>
      <c r="T48" s="1">
        <f t="shared" si="4"/>
        <v>52</v>
      </c>
      <c r="U48" s="1">
        <f t="shared" si="2"/>
        <v>52</v>
      </c>
    </row>
    <row r="49" spans="1:21">
      <c r="A49" s="10">
        <v>36</v>
      </c>
      <c r="B49" s="285">
        <v>1911036</v>
      </c>
      <c r="C49" s="286" t="s">
        <v>319</v>
      </c>
      <c r="D49" s="137">
        <v>70</v>
      </c>
      <c r="E49" s="137">
        <v>88</v>
      </c>
      <c r="F49" s="137">
        <v>65</v>
      </c>
      <c r="G49" s="137">
        <v>65</v>
      </c>
      <c r="H49" s="137">
        <v>65</v>
      </c>
      <c r="I49" s="137">
        <v>55</v>
      </c>
      <c r="J49" s="136">
        <v>70</v>
      </c>
      <c r="K49" s="136">
        <v>88</v>
      </c>
      <c r="L49" s="136">
        <v>65</v>
      </c>
      <c r="M49" s="136">
        <v>65</v>
      </c>
      <c r="N49" s="136">
        <v>65</v>
      </c>
      <c r="O49" s="136">
        <v>55</v>
      </c>
      <c r="P49" s="1">
        <f t="shared" si="3"/>
        <v>70</v>
      </c>
      <c r="Q49" s="1">
        <f t="shared" si="3"/>
        <v>88</v>
      </c>
      <c r="R49" s="1">
        <f t="shared" si="3"/>
        <v>65</v>
      </c>
      <c r="S49" s="1">
        <f t="shared" si="4"/>
        <v>65</v>
      </c>
      <c r="T49" s="1">
        <f t="shared" si="4"/>
        <v>55</v>
      </c>
      <c r="U49" s="1">
        <f t="shared" si="2"/>
        <v>55</v>
      </c>
    </row>
    <row r="50" spans="1:21">
      <c r="A50" s="10">
        <v>37</v>
      </c>
      <c r="B50" s="287">
        <v>1911037</v>
      </c>
      <c r="C50" s="288" t="s">
        <v>320</v>
      </c>
      <c r="D50" s="137">
        <v>72.333333333333329</v>
      </c>
      <c r="E50" s="137">
        <v>83.305555555555557</v>
      </c>
      <c r="F50" s="137">
        <v>74.666666666666657</v>
      </c>
      <c r="G50" s="137">
        <v>60.666666666666671</v>
      </c>
      <c r="H50" s="137">
        <v>60.666666666666671</v>
      </c>
      <c r="I50" s="137">
        <v>56</v>
      </c>
      <c r="J50" s="136">
        <v>72.333333333333329</v>
      </c>
      <c r="K50" s="136">
        <v>83.305555555555557</v>
      </c>
      <c r="L50" s="136">
        <v>74.666666666666657</v>
      </c>
      <c r="M50" s="136">
        <v>60.666666666666671</v>
      </c>
      <c r="N50" s="136">
        <v>60.666666666666671</v>
      </c>
      <c r="O50" s="136">
        <v>56</v>
      </c>
      <c r="P50" s="1">
        <f t="shared" si="3"/>
        <v>72</v>
      </c>
      <c r="Q50" s="1">
        <f t="shared" si="3"/>
        <v>83</v>
      </c>
      <c r="R50" s="1">
        <f t="shared" si="3"/>
        <v>75</v>
      </c>
      <c r="S50" s="1">
        <f t="shared" si="4"/>
        <v>61</v>
      </c>
      <c r="T50" s="1">
        <f t="shared" si="4"/>
        <v>56</v>
      </c>
      <c r="U50" s="1">
        <f t="shared" si="2"/>
        <v>56</v>
      </c>
    </row>
    <row r="51" spans="1:21">
      <c r="A51" s="10">
        <v>38</v>
      </c>
      <c r="B51" s="289">
        <v>1911038</v>
      </c>
      <c r="C51" s="290" t="s">
        <v>48</v>
      </c>
      <c r="D51" s="137">
        <v>67</v>
      </c>
      <c r="E51" s="137">
        <v>78</v>
      </c>
      <c r="F51" s="137">
        <v>72</v>
      </c>
      <c r="G51" s="137">
        <v>82</v>
      </c>
      <c r="H51" s="137">
        <v>82</v>
      </c>
      <c r="I51" s="137">
        <v>81</v>
      </c>
      <c r="J51" s="136">
        <v>67</v>
      </c>
      <c r="K51" s="136">
        <v>78</v>
      </c>
      <c r="L51" s="136">
        <v>72</v>
      </c>
      <c r="M51" s="136">
        <v>82</v>
      </c>
      <c r="N51" s="136">
        <v>82</v>
      </c>
      <c r="O51" s="136">
        <v>81</v>
      </c>
      <c r="P51" s="1">
        <f t="shared" si="3"/>
        <v>67</v>
      </c>
      <c r="Q51" s="1">
        <f t="shared" si="3"/>
        <v>78</v>
      </c>
      <c r="R51" s="1">
        <f t="shared" si="3"/>
        <v>72</v>
      </c>
      <c r="S51" s="1">
        <f t="shared" si="4"/>
        <v>82</v>
      </c>
      <c r="T51" s="1">
        <f t="shared" si="4"/>
        <v>81</v>
      </c>
      <c r="U51" s="1">
        <f t="shared" si="2"/>
        <v>81</v>
      </c>
    </row>
    <row r="52" spans="1:21">
      <c r="A52" s="10">
        <v>39</v>
      </c>
      <c r="B52" s="287">
        <v>1911039</v>
      </c>
      <c r="C52" s="288" t="s">
        <v>321</v>
      </c>
      <c r="D52" s="137">
        <v>67.708333333333343</v>
      </c>
      <c r="E52" s="137">
        <v>82.243055555555557</v>
      </c>
      <c r="F52" s="137">
        <v>55.333333333333329</v>
      </c>
      <c r="G52" s="137">
        <v>79.333333333333343</v>
      </c>
      <c r="H52" s="137">
        <v>79.333333333333343</v>
      </c>
      <c r="I52" s="137">
        <v>69.75</v>
      </c>
      <c r="J52" s="136">
        <v>67.708333333333343</v>
      </c>
      <c r="K52" s="136">
        <v>82.243055555555557</v>
      </c>
      <c r="L52" s="136">
        <v>55.333333333333329</v>
      </c>
      <c r="M52" s="136">
        <v>79.333333333333343</v>
      </c>
      <c r="N52" s="136">
        <v>79.333333333333343</v>
      </c>
      <c r="O52" s="136">
        <v>69.75</v>
      </c>
      <c r="P52" s="1">
        <f t="shared" si="3"/>
        <v>68</v>
      </c>
      <c r="Q52" s="1">
        <f t="shared" si="3"/>
        <v>82</v>
      </c>
      <c r="R52" s="1">
        <f t="shared" si="3"/>
        <v>55</v>
      </c>
      <c r="S52" s="1">
        <f t="shared" si="4"/>
        <v>79</v>
      </c>
      <c r="T52" s="1">
        <f t="shared" si="4"/>
        <v>70</v>
      </c>
      <c r="U52" s="1">
        <f t="shared" si="2"/>
        <v>70</v>
      </c>
    </row>
    <row r="53" spans="1:21">
      <c r="A53" s="10">
        <v>40</v>
      </c>
      <c r="B53" s="289">
        <v>1911040</v>
      </c>
      <c r="C53" s="290" t="s">
        <v>53</v>
      </c>
      <c r="D53" s="137">
        <v>84</v>
      </c>
      <c r="E53" s="137">
        <v>82</v>
      </c>
      <c r="F53" s="137">
        <v>84</v>
      </c>
      <c r="G53" s="137">
        <v>65</v>
      </c>
      <c r="H53" s="137">
        <v>65</v>
      </c>
      <c r="I53" s="137">
        <v>84</v>
      </c>
      <c r="J53" s="136">
        <v>84</v>
      </c>
      <c r="K53" s="136">
        <v>82</v>
      </c>
      <c r="L53" s="136">
        <v>84</v>
      </c>
      <c r="M53" s="136">
        <v>65</v>
      </c>
      <c r="N53" s="136">
        <v>65</v>
      </c>
      <c r="O53" s="136">
        <v>84</v>
      </c>
      <c r="P53" s="1">
        <f t="shared" si="3"/>
        <v>84</v>
      </c>
      <c r="Q53" s="1">
        <f t="shared" si="3"/>
        <v>82</v>
      </c>
      <c r="R53" s="1">
        <f t="shared" si="3"/>
        <v>84</v>
      </c>
      <c r="S53" s="1">
        <f t="shared" si="4"/>
        <v>65</v>
      </c>
      <c r="T53" s="1">
        <f t="shared" si="4"/>
        <v>84</v>
      </c>
      <c r="U53" s="1">
        <f t="shared" si="2"/>
        <v>84</v>
      </c>
    </row>
    <row r="54" spans="1:21">
      <c r="A54" s="10">
        <v>41</v>
      </c>
      <c r="B54" s="285">
        <v>1911041</v>
      </c>
      <c r="C54" s="286" t="s">
        <v>63</v>
      </c>
      <c r="D54" s="137">
        <v>80</v>
      </c>
      <c r="E54" s="137">
        <v>92</v>
      </c>
      <c r="F54" s="137">
        <v>84</v>
      </c>
      <c r="G54" s="137">
        <v>64</v>
      </c>
      <c r="H54" s="137">
        <v>64</v>
      </c>
      <c r="I54" s="137">
        <v>67</v>
      </c>
      <c r="J54" s="136">
        <v>80</v>
      </c>
      <c r="K54" s="136">
        <v>92</v>
      </c>
      <c r="L54" s="136">
        <v>84</v>
      </c>
      <c r="M54" s="136">
        <v>64</v>
      </c>
      <c r="N54" s="136">
        <v>64</v>
      </c>
      <c r="O54" s="136">
        <v>67</v>
      </c>
      <c r="P54" s="1">
        <f t="shared" si="3"/>
        <v>80</v>
      </c>
      <c r="Q54" s="1">
        <f t="shared" si="3"/>
        <v>92</v>
      </c>
      <c r="R54" s="1">
        <f t="shared" si="3"/>
        <v>84</v>
      </c>
      <c r="S54" s="1">
        <f t="shared" si="4"/>
        <v>64</v>
      </c>
      <c r="T54" s="1">
        <f t="shared" si="4"/>
        <v>67</v>
      </c>
      <c r="U54" s="1">
        <f t="shared" si="2"/>
        <v>67</v>
      </c>
    </row>
    <row r="55" spans="1:21">
      <c r="A55" s="10">
        <v>42</v>
      </c>
      <c r="B55" s="287">
        <v>1911042</v>
      </c>
      <c r="C55" s="288" t="s">
        <v>322</v>
      </c>
      <c r="D55" s="137">
        <v>86.458333333333343</v>
      </c>
      <c r="E55" s="137">
        <v>91.090277777777771</v>
      </c>
      <c r="F55" s="137">
        <v>77.333333333333329</v>
      </c>
      <c r="G55" s="137">
        <v>55.333333333333329</v>
      </c>
      <c r="H55" s="137">
        <v>55.333333333333329</v>
      </c>
      <c r="I55" s="137">
        <v>57.5</v>
      </c>
      <c r="J55" s="136">
        <v>86.458333333333343</v>
      </c>
      <c r="K55" s="136">
        <v>91.090277777777771</v>
      </c>
      <c r="L55" s="136">
        <v>77.333333333333329</v>
      </c>
      <c r="M55" s="136">
        <v>55.333333333333329</v>
      </c>
      <c r="N55" s="136">
        <v>55.333333333333329</v>
      </c>
      <c r="O55" s="136">
        <v>57.5</v>
      </c>
      <c r="P55" s="1">
        <f t="shared" si="3"/>
        <v>86</v>
      </c>
      <c r="Q55" s="1">
        <f t="shared" si="3"/>
        <v>91</v>
      </c>
      <c r="R55" s="1">
        <f t="shared" si="3"/>
        <v>77</v>
      </c>
      <c r="S55" s="1">
        <f t="shared" si="4"/>
        <v>55</v>
      </c>
      <c r="T55" s="1">
        <f t="shared" si="4"/>
        <v>58</v>
      </c>
      <c r="U55" s="1">
        <f t="shared" si="2"/>
        <v>58</v>
      </c>
    </row>
    <row r="56" spans="1:21" ht="15" thickBot="1">
      <c r="A56" s="10">
        <v>43</v>
      </c>
      <c r="B56" s="293">
        <v>1911043</v>
      </c>
      <c r="C56" s="294" t="s">
        <v>323</v>
      </c>
      <c r="D56" s="137">
        <v>91.708333333333343</v>
      </c>
      <c r="E56" s="137">
        <v>93.965277777777771</v>
      </c>
      <c r="F56" s="137">
        <v>80</v>
      </c>
      <c r="G56" s="137">
        <v>76</v>
      </c>
      <c r="H56" s="137">
        <v>76</v>
      </c>
      <c r="I56" s="137">
        <v>97.5</v>
      </c>
      <c r="J56" s="136">
        <v>91.708333333333343</v>
      </c>
      <c r="K56" s="136">
        <v>93.965277777777771</v>
      </c>
      <c r="L56" s="136">
        <v>80</v>
      </c>
      <c r="M56" s="136">
        <v>76</v>
      </c>
      <c r="N56" s="136">
        <v>76</v>
      </c>
      <c r="O56" s="136">
        <v>97.5</v>
      </c>
      <c r="P56" s="1">
        <f t="shared" si="3"/>
        <v>92</v>
      </c>
      <c r="Q56" s="1">
        <f t="shared" si="3"/>
        <v>94</v>
      </c>
      <c r="R56" s="1">
        <f t="shared" si="3"/>
        <v>80</v>
      </c>
      <c r="S56" s="1">
        <f t="shared" si="4"/>
        <v>76</v>
      </c>
      <c r="T56" s="1">
        <f t="shared" si="4"/>
        <v>98</v>
      </c>
      <c r="U56" s="1">
        <f t="shared" si="2"/>
        <v>98</v>
      </c>
    </row>
    <row r="57" spans="1:21" ht="15" thickBot="1">
      <c r="A57" s="10">
        <v>44</v>
      </c>
      <c r="B57" s="295">
        <v>1911044</v>
      </c>
      <c r="C57" s="296" t="s">
        <v>324</v>
      </c>
      <c r="D57" s="137">
        <v>82</v>
      </c>
      <c r="E57" s="137">
        <v>82</v>
      </c>
      <c r="F57" s="137">
        <v>82</v>
      </c>
      <c r="G57" s="137">
        <v>79</v>
      </c>
      <c r="H57" s="137">
        <v>79</v>
      </c>
      <c r="I57" s="137">
        <v>80</v>
      </c>
      <c r="J57" s="136">
        <v>82</v>
      </c>
      <c r="K57" s="136">
        <v>82</v>
      </c>
      <c r="L57" s="136">
        <v>82</v>
      </c>
      <c r="M57" s="136">
        <v>79</v>
      </c>
      <c r="N57" s="136">
        <v>79</v>
      </c>
      <c r="O57" s="136">
        <v>80</v>
      </c>
      <c r="P57" s="1">
        <f t="shared" si="3"/>
        <v>82</v>
      </c>
      <c r="Q57" s="1">
        <f t="shared" si="3"/>
        <v>82</v>
      </c>
      <c r="R57" s="1">
        <f t="shared" si="3"/>
        <v>82</v>
      </c>
      <c r="S57" s="1">
        <f t="shared" si="4"/>
        <v>79</v>
      </c>
      <c r="T57" s="1">
        <f t="shared" si="4"/>
        <v>80</v>
      </c>
      <c r="U57" s="1">
        <f t="shared" si="2"/>
        <v>80</v>
      </c>
    </row>
    <row r="58" spans="1:21" ht="15" thickBot="1">
      <c r="A58" s="10">
        <v>45</v>
      </c>
      <c r="B58" s="295">
        <v>1911045</v>
      </c>
      <c r="C58" s="296" t="s">
        <v>109</v>
      </c>
      <c r="D58" s="137">
        <v>77</v>
      </c>
      <c r="E58" s="137">
        <v>78</v>
      </c>
      <c r="F58" s="137">
        <v>77</v>
      </c>
      <c r="G58" s="137">
        <v>81</v>
      </c>
      <c r="H58" s="137">
        <v>81</v>
      </c>
      <c r="I58" s="137">
        <v>77</v>
      </c>
      <c r="J58" s="136">
        <v>77</v>
      </c>
      <c r="K58" s="136">
        <v>78</v>
      </c>
      <c r="L58" s="136">
        <v>77</v>
      </c>
      <c r="M58" s="136">
        <v>81</v>
      </c>
      <c r="N58" s="136">
        <v>81</v>
      </c>
      <c r="O58" s="136">
        <v>77</v>
      </c>
      <c r="P58" s="1">
        <f t="shared" si="3"/>
        <v>77</v>
      </c>
      <c r="Q58" s="1">
        <f t="shared" si="3"/>
        <v>78</v>
      </c>
      <c r="R58" s="1">
        <f t="shared" si="3"/>
        <v>77</v>
      </c>
      <c r="S58" s="1">
        <f t="shared" si="4"/>
        <v>81</v>
      </c>
      <c r="T58" s="1">
        <f t="shared" si="4"/>
        <v>77</v>
      </c>
      <c r="U58" s="1">
        <f t="shared" si="2"/>
        <v>77</v>
      </c>
    </row>
    <row r="59" spans="1:21" ht="15" thickBot="1">
      <c r="A59" s="10">
        <v>46</v>
      </c>
      <c r="B59" s="297">
        <v>1911046</v>
      </c>
      <c r="C59" s="298" t="s">
        <v>325</v>
      </c>
      <c r="D59" s="137">
        <v>84</v>
      </c>
      <c r="E59" s="137">
        <v>96</v>
      </c>
      <c r="F59" s="137">
        <v>73</v>
      </c>
      <c r="G59" s="137">
        <v>84</v>
      </c>
      <c r="H59" s="137">
        <v>84</v>
      </c>
      <c r="I59" s="137">
        <v>72</v>
      </c>
      <c r="J59" s="136">
        <v>84</v>
      </c>
      <c r="K59" s="136">
        <v>96</v>
      </c>
      <c r="L59" s="136">
        <v>73</v>
      </c>
      <c r="M59" s="136">
        <v>84</v>
      </c>
      <c r="N59" s="136">
        <v>84</v>
      </c>
      <c r="O59" s="136">
        <v>72</v>
      </c>
      <c r="P59" s="1">
        <f t="shared" si="3"/>
        <v>84</v>
      </c>
      <c r="Q59" s="1">
        <f t="shared" si="3"/>
        <v>96</v>
      </c>
      <c r="R59" s="1">
        <f t="shared" si="3"/>
        <v>73</v>
      </c>
      <c r="S59" s="1">
        <f t="shared" si="4"/>
        <v>84</v>
      </c>
      <c r="T59" s="1">
        <f t="shared" si="4"/>
        <v>72</v>
      </c>
      <c r="U59" s="1">
        <f t="shared" si="2"/>
        <v>72</v>
      </c>
    </row>
    <row r="60" spans="1:21" ht="15" thickBot="1">
      <c r="A60" s="10">
        <v>47</v>
      </c>
      <c r="B60" s="297">
        <v>1911047</v>
      </c>
      <c r="C60" s="298" t="s">
        <v>111</v>
      </c>
      <c r="D60" s="137">
        <v>80</v>
      </c>
      <c r="E60" s="137">
        <v>95</v>
      </c>
      <c r="F60" s="137">
        <v>85</v>
      </c>
      <c r="G60" s="137">
        <v>72</v>
      </c>
      <c r="H60" s="137">
        <v>72</v>
      </c>
      <c r="I60" s="137">
        <v>78</v>
      </c>
      <c r="J60" s="136">
        <v>80</v>
      </c>
      <c r="K60" s="136">
        <v>95</v>
      </c>
      <c r="L60" s="136">
        <v>85</v>
      </c>
      <c r="M60" s="136">
        <v>72</v>
      </c>
      <c r="N60" s="136">
        <v>72</v>
      </c>
      <c r="O60" s="136">
        <v>78</v>
      </c>
      <c r="P60" s="1">
        <f t="shared" si="3"/>
        <v>80</v>
      </c>
      <c r="Q60" s="1">
        <f t="shared" si="3"/>
        <v>95</v>
      </c>
      <c r="R60" s="1">
        <f t="shared" si="3"/>
        <v>85</v>
      </c>
      <c r="S60" s="1">
        <f t="shared" si="4"/>
        <v>72</v>
      </c>
      <c r="T60" s="1">
        <f t="shared" si="4"/>
        <v>78</v>
      </c>
      <c r="U60" s="1">
        <f t="shared" si="2"/>
        <v>78</v>
      </c>
    </row>
    <row r="61" spans="1:21" ht="15" thickBot="1">
      <c r="A61" s="10">
        <v>48</v>
      </c>
      <c r="B61" s="293">
        <v>1911048</v>
      </c>
      <c r="C61" s="294" t="s">
        <v>64</v>
      </c>
      <c r="D61" s="137">
        <v>67.583333333333343</v>
      </c>
      <c r="E61" s="137">
        <v>81.430555555555557</v>
      </c>
      <c r="F61" s="137">
        <v>67.333333333333329</v>
      </c>
      <c r="G61" s="137">
        <v>45.333333333333329</v>
      </c>
      <c r="H61" s="137">
        <v>45.333333333333329</v>
      </c>
      <c r="I61" s="137">
        <v>69.75</v>
      </c>
      <c r="J61" s="136">
        <v>67.583333333333343</v>
      </c>
      <c r="K61" s="136">
        <v>81.430555555555557</v>
      </c>
      <c r="L61" s="136">
        <v>67.333333333333329</v>
      </c>
      <c r="M61" s="136">
        <v>45.333333333333329</v>
      </c>
      <c r="N61" s="136">
        <v>45.333333333333329</v>
      </c>
      <c r="O61" s="136">
        <v>69.75</v>
      </c>
      <c r="P61" s="1">
        <f t="shared" si="3"/>
        <v>68</v>
      </c>
      <c r="Q61" s="1">
        <f t="shared" si="3"/>
        <v>81</v>
      </c>
      <c r="R61" s="1">
        <f t="shared" si="3"/>
        <v>67</v>
      </c>
      <c r="S61" s="1">
        <f t="shared" si="4"/>
        <v>45</v>
      </c>
      <c r="T61" s="1">
        <f t="shared" si="4"/>
        <v>70</v>
      </c>
      <c r="U61" s="1">
        <f t="shared" si="2"/>
        <v>70</v>
      </c>
    </row>
    <row r="62" spans="1:21" ht="15" thickBot="1">
      <c r="A62" s="10">
        <v>49</v>
      </c>
      <c r="B62" s="293">
        <v>1911049</v>
      </c>
      <c r="C62" s="294" t="s">
        <v>326</v>
      </c>
      <c r="D62" s="137">
        <v>72.458333333333343</v>
      </c>
      <c r="E62" s="137">
        <v>85.118055555555557</v>
      </c>
      <c r="F62" s="137">
        <v>91.333333333333343</v>
      </c>
      <c r="G62" s="137">
        <v>70.666666666666671</v>
      </c>
      <c r="H62" s="137">
        <v>70.666666666666671</v>
      </c>
      <c r="I62" s="137">
        <v>71</v>
      </c>
      <c r="J62" s="136">
        <v>72.458333333333343</v>
      </c>
      <c r="K62" s="136">
        <v>85.118055555555557</v>
      </c>
      <c r="L62" s="136">
        <v>91.333333333333343</v>
      </c>
      <c r="M62" s="136">
        <v>70.666666666666671</v>
      </c>
      <c r="N62" s="136">
        <v>70.666666666666671</v>
      </c>
      <c r="O62" s="136">
        <v>71</v>
      </c>
      <c r="P62" s="1">
        <f t="shared" si="3"/>
        <v>72</v>
      </c>
      <c r="Q62" s="1">
        <f t="shared" si="3"/>
        <v>85</v>
      </c>
      <c r="R62" s="1">
        <f t="shared" si="3"/>
        <v>91</v>
      </c>
      <c r="S62" s="1">
        <f t="shared" si="4"/>
        <v>71</v>
      </c>
      <c r="T62" s="1">
        <f t="shared" si="4"/>
        <v>71</v>
      </c>
      <c r="U62" s="1">
        <f t="shared" si="2"/>
        <v>71</v>
      </c>
    </row>
    <row r="63" spans="1:21" ht="15" thickBot="1">
      <c r="A63" s="10">
        <v>50</v>
      </c>
      <c r="B63" s="295">
        <v>1911050</v>
      </c>
      <c r="C63" s="296" t="s">
        <v>327</v>
      </c>
      <c r="D63" s="137">
        <v>91</v>
      </c>
      <c r="E63" s="137">
        <v>89</v>
      </c>
      <c r="F63" s="137">
        <v>91</v>
      </c>
      <c r="G63" s="137">
        <v>91</v>
      </c>
      <c r="H63" s="137">
        <v>91</v>
      </c>
      <c r="I63" s="137">
        <v>75</v>
      </c>
      <c r="J63" s="136">
        <v>91</v>
      </c>
      <c r="K63" s="136">
        <v>89</v>
      </c>
      <c r="L63" s="136">
        <v>91</v>
      </c>
      <c r="M63" s="136">
        <v>91</v>
      </c>
      <c r="N63" s="136">
        <v>91</v>
      </c>
      <c r="O63" s="136">
        <v>75</v>
      </c>
      <c r="P63" s="1">
        <f t="shared" si="3"/>
        <v>91</v>
      </c>
      <c r="Q63" s="1">
        <f t="shared" si="3"/>
        <v>89</v>
      </c>
      <c r="R63" s="1">
        <f t="shared" si="3"/>
        <v>91</v>
      </c>
      <c r="S63" s="1">
        <f t="shared" si="4"/>
        <v>91</v>
      </c>
      <c r="T63" s="1">
        <f t="shared" si="4"/>
        <v>75</v>
      </c>
      <c r="U63" s="1">
        <f t="shared" si="2"/>
        <v>75</v>
      </c>
    </row>
    <row r="64" spans="1:21" ht="15" thickBot="1">
      <c r="A64" s="10">
        <v>51</v>
      </c>
      <c r="B64" s="293">
        <v>1911051</v>
      </c>
      <c r="C64" s="294" t="s">
        <v>328</v>
      </c>
      <c r="D64" s="137">
        <v>71.833333333333343</v>
      </c>
      <c r="E64" s="137">
        <v>78.055555555555557</v>
      </c>
      <c r="F64" s="137">
        <v>68</v>
      </c>
      <c r="G64" s="137">
        <v>73.333333333333329</v>
      </c>
      <c r="H64" s="137">
        <v>73.333333333333329</v>
      </c>
      <c r="I64" s="137">
        <v>84.25</v>
      </c>
      <c r="J64" s="136">
        <v>71.833333333333343</v>
      </c>
      <c r="K64" s="136">
        <v>78.055555555555557</v>
      </c>
      <c r="L64" s="136">
        <v>68</v>
      </c>
      <c r="M64" s="136">
        <v>73.333333333333329</v>
      </c>
      <c r="N64" s="136">
        <v>73.333333333333329</v>
      </c>
      <c r="O64" s="136">
        <v>84.25</v>
      </c>
      <c r="P64" s="1">
        <f t="shared" si="3"/>
        <v>72</v>
      </c>
      <c r="Q64" s="1">
        <f t="shared" si="3"/>
        <v>78</v>
      </c>
      <c r="R64" s="1">
        <f t="shared" si="3"/>
        <v>68</v>
      </c>
      <c r="S64" s="1">
        <f t="shared" si="4"/>
        <v>73</v>
      </c>
      <c r="T64" s="1">
        <f t="shared" si="4"/>
        <v>84</v>
      </c>
      <c r="U64" s="1">
        <f t="shared" si="2"/>
        <v>84</v>
      </c>
    </row>
    <row r="65" spans="1:21" ht="15" thickBot="1">
      <c r="A65" s="10">
        <v>52</v>
      </c>
      <c r="B65" s="297">
        <v>1911052</v>
      </c>
      <c r="C65" s="298" t="s">
        <v>115</v>
      </c>
      <c r="D65" s="137">
        <v>78</v>
      </c>
      <c r="E65" s="137">
        <v>91</v>
      </c>
      <c r="F65" s="137">
        <v>71</v>
      </c>
      <c r="G65" s="137">
        <v>52</v>
      </c>
      <c r="H65" s="137">
        <v>52</v>
      </c>
      <c r="I65" s="137">
        <v>70</v>
      </c>
      <c r="J65" s="136">
        <v>78</v>
      </c>
      <c r="K65" s="136">
        <v>91</v>
      </c>
      <c r="L65" s="136">
        <v>71</v>
      </c>
      <c r="M65" s="136">
        <v>52</v>
      </c>
      <c r="N65" s="136">
        <v>52</v>
      </c>
      <c r="O65" s="136">
        <v>70</v>
      </c>
      <c r="P65" s="1">
        <f t="shared" si="3"/>
        <v>78</v>
      </c>
      <c r="Q65" s="1">
        <f t="shared" si="3"/>
        <v>91</v>
      </c>
      <c r="R65" s="1">
        <f t="shared" si="3"/>
        <v>71</v>
      </c>
      <c r="S65" s="1">
        <f t="shared" si="4"/>
        <v>52</v>
      </c>
      <c r="T65" s="1">
        <f t="shared" si="4"/>
        <v>70</v>
      </c>
      <c r="U65" s="1">
        <f t="shared" si="2"/>
        <v>70</v>
      </c>
    </row>
    <row r="66" spans="1:21" ht="15" thickBot="1">
      <c r="A66" s="10">
        <v>53</v>
      </c>
      <c r="B66" s="293">
        <v>1911053</v>
      </c>
      <c r="C66" s="294" t="s">
        <v>50</v>
      </c>
      <c r="D66" s="137">
        <v>86.833333333333343</v>
      </c>
      <c r="E66" s="137">
        <v>94.027777777777771</v>
      </c>
      <c r="F66" s="137">
        <v>75.333333333333329</v>
      </c>
      <c r="G66" s="137">
        <v>64</v>
      </c>
      <c r="H66" s="137">
        <v>64</v>
      </c>
      <c r="I66" s="137">
        <v>64.5</v>
      </c>
      <c r="J66" s="136">
        <v>86.833333333333343</v>
      </c>
      <c r="K66" s="136">
        <v>94.027777777777771</v>
      </c>
      <c r="L66" s="136">
        <v>75.333333333333329</v>
      </c>
      <c r="M66" s="136">
        <v>64</v>
      </c>
      <c r="N66" s="136">
        <v>64</v>
      </c>
      <c r="O66" s="136">
        <v>64.5</v>
      </c>
      <c r="P66" s="1">
        <f t="shared" si="3"/>
        <v>87</v>
      </c>
      <c r="Q66" s="1">
        <f t="shared" si="3"/>
        <v>94</v>
      </c>
      <c r="R66" s="1">
        <f t="shared" si="3"/>
        <v>75</v>
      </c>
      <c r="S66" s="1">
        <f t="shared" si="4"/>
        <v>64</v>
      </c>
      <c r="T66" s="1">
        <f t="shared" si="4"/>
        <v>65</v>
      </c>
      <c r="U66" s="1">
        <f t="shared" si="2"/>
        <v>65</v>
      </c>
    </row>
    <row r="67" spans="1:21" ht="15" thickBot="1">
      <c r="A67" s="10">
        <v>54</v>
      </c>
      <c r="B67" s="299">
        <v>1911054</v>
      </c>
      <c r="C67" s="300" t="s">
        <v>329</v>
      </c>
      <c r="D67" s="137">
        <v>61</v>
      </c>
      <c r="E67" s="137">
        <v>76</v>
      </c>
      <c r="F67" s="137">
        <v>57</v>
      </c>
      <c r="G67" s="137">
        <v>60</v>
      </c>
      <c r="H67" s="137">
        <v>64</v>
      </c>
      <c r="I67" s="137">
        <v>79</v>
      </c>
      <c r="J67" s="136">
        <v>61</v>
      </c>
      <c r="K67" s="136">
        <v>76</v>
      </c>
      <c r="L67" s="136">
        <v>57</v>
      </c>
      <c r="M67" s="136">
        <v>60</v>
      </c>
      <c r="N67" s="136">
        <v>64</v>
      </c>
      <c r="O67" s="136">
        <v>79</v>
      </c>
      <c r="P67" s="1">
        <f t="shared" si="3"/>
        <v>61</v>
      </c>
      <c r="Q67" s="1">
        <f t="shared" si="3"/>
        <v>76</v>
      </c>
      <c r="R67" s="1">
        <f t="shared" si="3"/>
        <v>57</v>
      </c>
      <c r="S67" s="1">
        <f t="shared" si="4"/>
        <v>64</v>
      </c>
      <c r="T67" s="1">
        <f t="shared" si="4"/>
        <v>79</v>
      </c>
      <c r="U67" s="1">
        <f t="shared" si="2"/>
        <v>79</v>
      </c>
    </row>
    <row r="68" spans="1:21" ht="15" thickBot="1">
      <c r="A68" s="10">
        <v>55</v>
      </c>
      <c r="B68" s="297">
        <v>1911055</v>
      </c>
      <c r="C68" s="298" t="s">
        <v>117</v>
      </c>
      <c r="D68" s="137">
        <v>75</v>
      </c>
      <c r="E68" s="137">
        <v>91</v>
      </c>
      <c r="F68" s="137">
        <v>80</v>
      </c>
      <c r="G68" s="137">
        <v>70</v>
      </c>
      <c r="H68" s="137">
        <v>70</v>
      </c>
      <c r="I68" s="137">
        <v>61</v>
      </c>
      <c r="J68" s="136">
        <v>75</v>
      </c>
      <c r="K68" s="136">
        <v>91</v>
      </c>
      <c r="L68" s="136">
        <v>80</v>
      </c>
      <c r="M68" s="136">
        <v>70</v>
      </c>
      <c r="N68" s="136">
        <v>70</v>
      </c>
      <c r="O68" s="136">
        <v>61</v>
      </c>
      <c r="P68" s="1">
        <f t="shared" si="3"/>
        <v>75</v>
      </c>
      <c r="Q68" s="1">
        <f t="shared" si="3"/>
        <v>91</v>
      </c>
      <c r="R68" s="1">
        <f t="shared" si="3"/>
        <v>80</v>
      </c>
      <c r="S68" s="1">
        <f t="shared" si="4"/>
        <v>70</v>
      </c>
      <c r="T68" s="1">
        <f t="shared" si="4"/>
        <v>61</v>
      </c>
      <c r="U68" s="1">
        <f t="shared" si="2"/>
        <v>61</v>
      </c>
    </row>
    <row r="69" spans="1:21" ht="15" thickBot="1">
      <c r="A69" s="10">
        <v>56</v>
      </c>
      <c r="B69" s="297">
        <v>1911056</v>
      </c>
      <c r="C69" s="298" t="s">
        <v>330</v>
      </c>
      <c r="D69" s="137">
        <v>84</v>
      </c>
      <c r="E69" s="137">
        <v>86</v>
      </c>
      <c r="F69" s="137">
        <v>73</v>
      </c>
      <c r="G69" s="137">
        <v>57</v>
      </c>
      <c r="H69" s="137">
        <v>57</v>
      </c>
      <c r="I69" s="137">
        <v>65</v>
      </c>
      <c r="J69" s="136">
        <v>84</v>
      </c>
      <c r="K69" s="136">
        <v>86</v>
      </c>
      <c r="L69" s="136">
        <v>73</v>
      </c>
      <c r="M69" s="136">
        <v>57</v>
      </c>
      <c r="N69" s="136">
        <v>57</v>
      </c>
      <c r="O69" s="136">
        <v>65</v>
      </c>
      <c r="P69" s="1">
        <f t="shared" si="3"/>
        <v>84</v>
      </c>
      <c r="Q69" s="1">
        <f t="shared" si="3"/>
        <v>86</v>
      </c>
      <c r="R69" s="1">
        <f t="shared" si="3"/>
        <v>73</v>
      </c>
      <c r="S69" s="1">
        <f t="shared" si="4"/>
        <v>57</v>
      </c>
      <c r="T69" s="1">
        <f t="shared" si="4"/>
        <v>65</v>
      </c>
      <c r="U69" s="1">
        <f t="shared" si="2"/>
        <v>65</v>
      </c>
    </row>
    <row r="70" spans="1:21" ht="15" thickBot="1">
      <c r="A70" s="10">
        <v>57</v>
      </c>
      <c r="B70" s="297">
        <v>1911057</v>
      </c>
      <c r="C70" s="298" t="s">
        <v>331</v>
      </c>
      <c r="D70" s="137">
        <v>75</v>
      </c>
      <c r="E70" s="137">
        <v>85</v>
      </c>
      <c r="F70" s="137">
        <v>71</v>
      </c>
      <c r="G70" s="137">
        <v>76</v>
      </c>
      <c r="H70" s="137">
        <v>76</v>
      </c>
      <c r="I70" s="137">
        <v>61</v>
      </c>
      <c r="J70" s="136">
        <v>75</v>
      </c>
      <c r="K70" s="136">
        <v>85</v>
      </c>
      <c r="L70" s="136">
        <v>71</v>
      </c>
      <c r="M70" s="136">
        <v>76</v>
      </c>
      <c r="N70" s="136">
        <v>76</v>
      </c>
      <c r="O70" s="136">
        <v>61</v>
      </c>
      <c r="P70" s="1">
        <f t="shared" si="3"/>
        <v>75</v>
      </c>
      <c r="Q70" s="1">
        <f t="shared" si="3"/>
        <v>85</v>
      </c>
      <c r="R70" s="1">
        <f t="shared" si="3"/>
        <v>71</v>
      </c>
      <c r="S70" s="1">
        <f t="shared" si="4"/>
        <v>76</v>
      </c>
      <c r="T70" s="1">
        <f t="shared" si="4"/>
        <v>61</v>
      </c>
      <c r="U70" s="1">
        <f t="shared" si="2"/>
        <v>61</v>
      </c>
    </row>
    <row r="71" spans="1:21" ht="15" thickBot="1">
      <c r="A71" s="10">
        <v>58</v>
      </c>
      <c r="B71" s="297">
        <v>1911058</v>
      </c>
      <c r="C71" s="298" t="s">
        <v>332</v>
      </c>
      <c r="D71" s="137">
        <v>69</v>
      </c>
      <c r="E71" s="137">
        <v>91</v>
      </c>
      <c r="F71" s="137">
        <v>83</v>
      </c>
      <c r="G71" s="137">
        <v>85</v>
      </c>
      <c r="H71" s="137">
        <v>85</v>
      </c>
      <c r="I71" s="137">
        <v>62</v>
      </c>
      <c r="J71" s="136">
        <v>69</v>
      </c>
      <c r="K71" s="136">
        <v>91</v>
      </c>
      <c r="L71" s="136">
        <v>83</v>
      </c>
      <c r="M71" s="136">
        <v>85</v>
      </c>
      <c r="N71" s="136">
        <v>85</v>
      </c>
      <c r="O71" s="136">
        <v>62</v>
      </c>
      <c r="P71" s="1">
        <f t="shared" si="3"/>
        <v>69</v>
      </c>
      <c r="Q71" s="1">
        <f t="shared" si="3"/>
        <v>91</v>
      </c>
      <c r="R71" s="1">
        <f t="shared" si="3"/>
        <v>83</v>
      </c>
      <c r="S71" s="1">
        <f t="shared" si="4"/>
        <v>85</v>
      </c>
      <c r="T71" s="1">
        <f t="shared" si="4"/>
        <v>62</v>
      </c>
      <c r="U71" s="1">
        <f t="shared" si="2"/>
        <v>62</v>
      </c>
    </row>
    <row r="72" spans="1:21" ht="15" thickBot="1">
      <c r="A72" s="10">
        <v>59</v>
      </c>
      <c r="B72" s="299">
        <v>1911059</v>
      </c>
      <c r="C72" s="300" t="s">
        <v>65</v>
      </c>
      <c r="D72" s="137">
        <v>85</v>
      </c>
      <c r="E72" s="137">
        <v>88</v>
      </c>
      <c r="F72" s="137">
        <v>85</v>
      </c>
      <c r="G72" s="137">
        <v>92</v>
      </c>
      <c r="H72" s="137">
        <v>92</v>
      </c>
      <c r="I72" s="137">
        <v>89</v>
      </c>
      <c r="J72" s="136">
        <v>85</v>
      </c>
      <c r="K72" s="136">
        <v>88</v>
      </c>
      <c r="L72" s="136">
        <v>85</v>
      </c>
      <c r="M72" s="136">
        <v>92</v>
      </c>
      <c r="N72" s="136">
        <v>92</v>
      </c>
      <c r="O72" s="136">
        <v>89</v>
      </c>
      <c r="P72" s="1">
        <f t="shared" si="3"/>
        <v>85</v>
      </c>
      <c r="Q72" s="1">
        <f t="shared" si="3"/>
        <v>88</v>
      </c>
      <c r="R72" s="1">
        <f t="shared" si="3"/>
        <v>85</v>
      </c>
      <c r="S72" s="1">
        <f t="shared" si="4"/>
        <v>92</v>
      </c>
      <c r="T72" s="1">
        <f t="shared" si="4"/>
        <v>89</v>
      </c>
      <c r="U72" s="1">
        <f t="shared" si="2"/>
        <v>89</v>
      </c>
    </row>
    <row r="73" spans="1:21" ht="15" thickBot="1">
      <c r="A73" s="10">
        <v>60</v>
      </c>
      <c r="B73" s="299">
        <v>1911060</v>
      </c>
      <c r="C73" s="300" t="s">
        <v>121</v>
      </c>
      <c r="D73" s="137">
        <v>77</v>
      </c>
      <c r="E73" s="137">
        <v>80</v>
      </c>
      <c r="F73" s="137">
        <v>77</v>
      </c>
      <c r="G73" s="137">
        <v>89</v>
      </c>
      <c r="H73" s="137">
        <v>92</v>
      </c>
      <c r="I73" s="137">
        <v>81</v>
      </c>
      <c r="J73" s="136">
        <v>77</v>
      </c>
      <c r="K73" s="136">
        <v>80</v>
      </c>
      <c r="L73" s="136">
        <v>77</v>
      </c>
      <c r="M73" s="136">
        <v>89</v>
      </c>
      <c r="N73" s="136">
        <v>92</v>
      </c>
      <c r="O73" s="136">
        <v>81</v>
      </c>
      <c r="P73" s="1">
        <f t="shared" si="3"/>
        <v>77</v>
      </c>
      <c r="Q73" s="1">
        <f t="shared" si="3"/>
        <v>80</v>
      </c>
      <c r="R73" s="1">
        <f t="shared" si="3"/>
        <v>77</v>
      </c>
      <c r="S73" s="1">
        <f t="shared" si="4"/>
        <v>92</v>
      </c>
      <c r="T73" s="1">
        <f t="shared" si="4"/>
        <v>81</v>
      </c>
      <c r="U73" s="1">
        <f t="shared" si="2"/>
        <v>81</v>
      </c>
    </row>
    <row r="74" spans="1:21" ht="15" thickBot="1">
      <c r="A74" s="10">
        <v>61</v>
      </c>
      <c r="B74" s="299">
        <v>1911061</v>
      </c>
      <c r="C74" s="300" t="s">
        <v>122</v>
      </c>
      <c r="D74" s="137">
        <v>61</v>
      </c>
      <c r="E74" s="137">
        <v>78</v>
      </c>
      <c r="F74" s="137">
        <v>61</v>
      </c>
      <c r="G74" s="137">
        <v>83</v>
      </c>
      <c r="H74" s="137">
        <v>83</v>
      </c>
      <c r="I74" s="137">
        <v>79</v>
      </c>
      <c r="J74" s="136">
        <v>61</v>
      </c>
      <c r="K74" s="136">
        <v>78</v>
      </c>
      <c r="L74" s="136">
        <v>61</v>
      </c>
      <c r="M74" s="136">
        <v>83</v>
      </c>
      <c r="N74" s="136">
        <v>83</v>
      </c>
      <c r="O74" s="136">
        <v>79</v>
      </c>
      <c r="P74" s="1">
        <f t="shared" si="3"/>
        <v>61</v>
      </c>
      <c r="Q74" s="1">
        <f t="shared" si="3"/>
        <v>78</v>
      </c>
      <c r="R74" s="1">
        <f t="shared" si="3"/>
        <v>61</v>
      </c>
      <c r="S74" s="1">
        <f t="shared" si="4"/>
        <v>83</v>
      </c>
      <c r="T74" s="1">
        <f t="shared" si="4"/>
        <v>79</v>
      </c>
      <c r="U74" s="1">
        <f t="shared" si="2"/>
        <v>79</v>
      </c>
    </row>
    <row r="75" spans="1:21" ht="15" thickBot="1">
      <c r="A75" s="10">
        <v>62</v>
      </c>
      <c r="B75" s="297">
        <v>1911062</v>
      </c>
      <c r="C75" s="298" t="s">
        <v>333</v>
      </c>
      <c r="D75" s="137">
        <v>85</v>
      </c>
      <c r="E75" s="137">
        <v>92</v>
      </c>
      <c r="F75" s="137">
        <v>82</v>
      </c>
      <c r="G75" s="137">
        <v>84</v>
      </c>
      <c r="H75" s="137">
        <v>84</v>
      </c>
      <c r="I75" s="137">
        <v>65</v>
      </c>
      <c r="J75" s="136">
        <v>85</v>
      </c>
      <c r="K75" s="136">
        <v>92</v>
      </c>
      <c r="L75" s="136">
        <v>82</v>
      </c>
      <c r="M75" s="136">
        <v>84</v>
      </c>
      <c r="N75" s="136">
        <v>84</v>
      </c>
      <c r="O75" s="136">
        <v>65</v>
      </c>
      <c r="P75" s="1">
        <f t="shared" si="3"/>
        <v>85</v>
      </c>
      <c r="Q75" s="1">
        <f t="shared" si="3"/>
        <v>92</v>
      </c>
      <c r="R75" s="1">
        <f t="shared" si="3"/>
        <v>82</v>
      </c>
      <c r="S75" s="1">
        <f t="shared" si="4"/>
        <v>84</v>
      </c>
      <c r="T75" s="1">
        <f t="shared" si="4"/>
        <v>65</v>
      </c>
      <c r="U75" s="1">
        <f t="shared" si="2"/>
        <v>65</v>
      </c>
    </row>
    <row r="76" spans="1:21" ht="15" thickBot="1">
      <c r="A76" s="10">
        <v>63</v>
      </c>
      <c r="B76" s="293">
        <v>1911063</v>
      </c>
      <c r="C76" s="294" t="s">
        <v>51</v>
      </c>
      <c r="D76" s="137">
        <v>76.958333333333343</v>
      </c>
      <c r="E76" s="137">
        <v>86.118055555555557</v>
      </c>
      <c r="F76" s="137">
        <v>77.333333333333329</v>
      </c>
      <c r="G76" s="137">
        <v>67</v>
      </c>
      <c r="H76" s="137">
        <v>67</v>
      </c>
      <c r="I76" s="137">
        <v>63</v>
      </c>
      <c r="J76" s="136">
        <v>76.958333333333343</v>
      </c>
      <c r="K76" s="136">
        <v>86.118055555555557</v>
      </c>
      <c r="L76" s="136">
        <v>77.333333333333329</v>
      </c>
      <c r="M76" s="136">
        <v>67</v>
      </c>
      <c r="N76" s="136">
        <v>67</v>
      </c>
      <c r="O76" s="136">
        <v>63</v>
      </c>
      <c r="P76" s="1">
        <f t="shared" si="3"/>
        <v>77</v>
      </c>
      <c r="Q76" s="1">
        <f t="shared" si="3"/>
        <v>86</v>
      </c>
      <c r="R76" s="1">
        <f t="shared" si="3"/>
        <v>77</v>
      </c>
      <c r="S76" s="1">
        <f t="shared" si="4"/>
        <v>67</v>
      </c>
      <c r="T76" s="1">
        <f t="shared" si="4"/>
        <v>63</v>
      </c>
      <c r="U76" s="1">
        <f t="shared" si="2"/>
        <v>63</v>
      </c>
    </row>
    <row r="77" spans="1:21" ht="15" thickBot="1">
      <c r="A77" s="10">
        <v>64</v>
      </c>
      <c r="B77" s="293">
        <v>1911064</v>
      </c>
      <c r="C77" s="294" t="s">
        <v>124</v>
      </c>
      <c r="D77" s="137">
        <v>85.083333333333343</v>
      </c>
      <c r="E77" s="137">
        <v>90.152777777777771</v>
      </c>
      <c r="F77" s="137">
        <v>96.666666666666657</v>
      </c>
      <c r="G77" s="137">
        <v>94.666666666666657</v>
      </c>
      <c r="H77" s="137">
        <v>94.666666666666657</v>
      </c>
      <c r="I77" s="137">
        <v>84.75</v>
      </c>
      <c r="J77" s="136">
        <v>85.083333333333343</v>
      </c>
      <c r="K77" s="136">
        <v>90.152777777777771</v>
      </c>
      <c r="L77" s="136">
        <v>96.666666666666657</v>
      </c>
      <c r="M77" s="136">
        <v>94.666666666666657</v>
      </c>
      <c r="N77" s="136">
        <v>94.666666666666657</v>
      </c>
      <c r="O77" s="136">
        <v>84.75</v>
      </c>
      <c r="P77" s="1">
        <f t="shared" si="3"/>
        <v>85</v>
      </c>
      <c r="Q77" s="1">
        <f t="shared" si="3"/>
        <v>90</v>
      </c>
      <c r="R77" s="1">
        <f t="shared" si="3"/>
        <v>97</v>
      </c>
      <c r="S77" s="1">
        <f t="shared" si="4"/>
        <v>95</v>
      </c>
      <c r="T77" s="1">
        <f t="shared" si="4"/>
        <v>85</v>
      </c>
      <c r="U77" s="1">
        <f t="shared" si="2"/>
        <v>85</v>
      </c>
    </row>
    <row r="78" spans="1:21" ht="15" thickBot="1">
      <c r="A78" s="10">
        <v>65</v>
      </c>
      <c r="B78" s="299">
        <v>1911065</v>
      </c>
      <c r="C78" s="300" t="s">
        <v>334</v>
      </c>
      <c r="D78" s="137">
        <v>88</v>
      </c>
      <c r="E78" s="137">
        <v>89</v>
      </c>
      <c r="F78" s="137">
        <v>88</v>
      </c>
      <c r="G78" s="137">
        <v>86</v>
      </c>
      <c r="H78" s="137">
        <v>86</v>
      </c>
      <c r="I78" s="137">
        <v>86</v>
      </c>
      <c r="J78" s="136">
        <v>88</v>
      </c>
      <c r="K78" s="136">
        <v>89</v>
      </c>
      <c r="L78" s="136">
        <v>88</v>
      </c>
      <c r="M78" s="136">
        <v>86</v>
      </c>
      <c r="N78" s="136">
        <v>86</v>
      </c>
      <c r="O78" s="136">
        <v>86</v>
      </c>
      <c r="P78" s="1">
        <f t="shared" ref="P78:R109" si="5">ROUND(D78*$I$12+J78*$O$12,0)</f>
        <v>88</v>
      </c>
      <c r="Q78" s="1">
        <f t="shared" si="5"/>
        <v>89</v>
      </c>
      <c r="R78" s="1">
        <f t="shared" si="5"/>
        <v>88</v>
      </c>
      <c r="S78" s="1">
        <f t="shared" ref="S78:T109" si="6">ROUND(H78*$I$12+N78*$O$12,0)</f>
        <v>86</v>
      </c>
      <c r="T78" s="1">
        <f t="shared" si="6"/>
        <v>86</v>
      </c>
      <c r="U78" s="1">
        <f t="shared" ref="U78:U137" si="7">ROUND(I78*$I$12+O78*$O$12,0)</f>
        <v>86</v>
      </c>
    </row>
    <row r="79" spans="1:21" ht="15" thickBot="1">
      <c r="A79" s="10">
        <v>66</v>
      </c>
      <c r="B79" s="293">
        <v>1911066</v>
      </c>
      <c r="C79" s="294" t="s">
        <v>66</v>
      </c>
      <c r="D79" s="137">
        <v>81.083333333333343</v>
      </c>
      <c r="E79" s="137">
        <v>93.375</v>
      </c>
      <c r="F79" s="137">
        <v>76</v>
      </c>
      <c r="G79" s="137">
        <v>76</v>
      </c>
      <c r="H79" s="137">
        <v>76</v>
      </c>
      <c r="I79" s="137">
        <v>71</v>
      </c>
      <c r="J79" s="136">
        <v>81.083333333333343</v>
      </c>
      <c r="K79" s="136">
        <v>93.375</v>
      </c>
      <c r="L79" s="136">
        <v>76</v>
      </c>
      <c r="M79" s="136">
        <v>76</v>
      </c>
      <c r="N79" s="136">
        <v>76</v>
      </c>
      <c r="O79" s="136">
        <v>71</v>
      </c>
      <c r="P79" s="1">
        <f t="shared" si="5"/>
        <v>81</v>
      </c>
      <c r="Q79" s="1">
        <f t="shared" si="5"/>
        <v>93</v>
      </c>
      <c r="R79" s="1">
        <f t="shared" si="5"/>
        <v>76</v>
      </c>
      <c r="S79" s="1">
        <f t="shared" si="6"/>
        <v>76</v>
      </c>
      <c r="T79" s="1">
        <f t="shared" si="6"/>
        <v>71</v>
      </c>
      <c r="U79" s="1">
        <f t="shared" si="7"/>
        <v>71</v>
      </c>
    </row>
    <row r="80" spans="1:21" ht="15" thickBot="1">
      <c r="A80" s="10">
        <v>67</v>
      </c>
      <c r="B80" s="299">
        <v>1911067</v>
      </c>
      <c r="C80" s="300" t="s">
        <v>335</v>
      </c>
      <c r="D80" s="137">
        <v>88</v>
      </c>
      <c r="E80" s="137">
        <v>92</v>
      </c>
      <c r="F80" s="137">
        <v>88</v>
      </c>
      <c r="G80" s="137">
        <v>93</v>
      </c>
      <c r="H80" s="137">
        <v>95</v>
      </c>
      <c r="I80" s="137">
        <v>86</v>
      </c>
      <c r="J80" s="136">
        <v>88</v>
      </c>
      <c r="K80" s="136">
        <v>92</v>
      </c>
      <c r="L80" s="136">
        <v>88</v>
      </c>
      <c r="M80" s="136">
        <v>93</v>
      </c>
      <c r="N80" s="136">
        <v>95</v>
      </c>
      <c r="O80" s="136">
        <v>86</v>
      </c>
      <c r="P80" s="1">
        <f t="shared" si="5"/>
        <v>88</v>
      </c>
      <c r="Q80" s="1">
        <f t="shared" si="5"/>
        <v>92</v>
      </c>
      <c r="R80" s="1">
        <f t="shared" si="5"/>
        <v>88</v>
      </c>
      <c r="S80" s="1">
        <f t="shared" si="6"/>
        <v>95</v>
      </c>
      <c r="T80" s="1">
        <f t="shared" si="6"/>
        <v>86</v>
      </c>
      <c r="U80" s="1">
        <f t="shared" si="7"/>
        <v>86</v>
      </c>
    </row>
    <row r="81" spans="1:21" ht="15" thickBot="1">
      <c r="A81" s="10">
        <v>68</v>
      </c>
      <c r="B81" s="299">
        <v>1911068</v>
      </c>
      <c r="C81" s="300" t="s">
        <v>336</v>
      </c>
      <c r="D81" s="137">
        <v>89</v>
      </c>
      <c r="E81" s="137">
        <v>89</v>
      </c>
      <c r="F81" s="137">
        <v>89</v>
      </c>
      <c r="G81" s="137">
        <v>86</v>
      </c>
      <c r="H81" s="137">
        <v>86</v>
      </c>
      <c r="I81" s="137">
        <v>91</v>
      </c>
      <c r="J81" s="136">
        <v>89</v>
      </c>
      <c r="K81" s="136">
        <v>89</v>
      </c>
      <c r="L81" s="136">
        <v>89</v>
      </c>
      <c r="M81" s="136">
        <v>86</v>
      </c>
      <c r="N81" s="136">
        <v>86</v>
      </c>
      <c r="O81" s="136">
        <v>91</v>
      </c>
      <c r="P81" s="1">
        <f t="shared" si="5"/>
        <v>89</v>
      </c>
      <c r="Q81" s="1">
        <f t="shared" si="5"/>
        <v>89</v>
      </c>
      <c r="R81" s="1">
        <f t="shared" si="5"/>
        <v>89</v>
      </c>
      <c r="S81" s="1">
        <f t="shared" si="6"/>
        <v>86</v>
      </c>
      <c r="T81" s="1">
        <f t="shared" si="6"/>
        <v>91</v>
      </c>
      <c r="U81" s="1">
        <f t="shared" si="7"/>
        <v>91</v>
      </c>
    </row>
    <row r="82" spans="1:21" ht="15" thickBot="1">
      <c r="A82" s="10">
        <v>69</v>
      </c>
      <c r="B82" s="293">
        <v>1911069</v>
      </c>
      <c r="C82" s="294" t="s">
        <v>337</v>
      </c>
      <c r="D82" s="137">
        <v>80.833333333333343</v>
      </c>
      <c r="E82" s="137">
        <v>90.5</v>
      </c>
      <c r="F82" s="137">
        <v>58.666666666666664</v>
      </c>
      <c r="G82" s="137">
        <v>40</v>
      </c>
      <c r="H82" s="137">
        <v>40</v>
      </c>
      <c r="I82" s="137">
        <v>35.5</v>
      </c>
      <c r="J82" s="136">
        <v>80.833333333333343</v>
      </c>
      <c r="K82" s="136">
        <v>90.5</v>
      </c>
      <c r="L82" s="136">
        <v>58.666666666666664</v>
      </c>
      <c r="M82" s="136">
        <v>40</v>
      </c>
      <c r="N82" s="136">
        <v>40</v>
      </c>
      <c r="O82" s="136">
        <v>35.5</v>
      </c>
      <c r="P82" s="1">
        <f t="shared" si="5"/>
        <v>81</v>
      </c>
      <c r="Q82" s="1">
        <f t="shared" si="5"/>
        <v>91</v>
      </c>
      <c r="R82" s="1">
        <f t="shared" si="5"/>
        <v>59</v>
      </c>
      <c r="S82" s="1">
        <f t="shared" si="6"/>
        <v>40</v>
      </c>
      <c r="T82" s="1">
        <f t="shared" si="6"/>
        <v>36</v>
      </c>
      <c r="U82" s="1">
        <f t="shared" si="7"/>
        <v>36</v>
      </c>
    </row>
    <row r="83" spans="1:21" ht="15" thickBot="1">
      <c r="A83" s="10">
        <v>70</v>
      </c>
      <c r="B83" s="299">
        <v>1911070</v>
      </c>
      <c r="C83" s="300" t="s">
        <v>127</v>
      </c>
      <c r="D83" s="137">
        <v>68</v>
      </c>
      <c r="E83" s="137">
        <v>78</v>
      </c>
      <c r="F83" s="137">
        <v>71</v>
      </c>
      <c r="G83" s="137">
        <v>85</v>
      </c>
      <c r="H83" s="137">
        <v>87</v>
      </c>
      <c r="I83" s="137">
        <v>76</v>
      </c>
      <c r="J83" s="136">
        <v>68</v>
      </c>
      <c r="K83" s="136">
        <v>78</v>
      </c>
      <c r="L83" s="136">
        <v>71</v>
      </c>
      <c r="M83" s="136">
        <v>85</v>
      </c>
      <c r="N83" s="136">
        <v>87</v>
      </c>
      <c r="O83" s="136">
        <v>76</v>
      </c>
      <c r="P83" s="1">
        <f t="shared" si="5"/>
        <v>68</v>
      </c>
      <c r="Q83" s="1">
        <f t="shared" si="5"/>
        <v>78</v>
      </c>
      <c r="R83" s="1">
        <f t="shared" si="5"/>
        <v>71</v>
      </c>
      <c r="S83" s="1">
        <f t="shared" si="6"/>
        <v>87</v>
      </c>
      <c r="T83" s="1">
        <f t="shared" si="6"/>
        <v>76</v>
      </c>
      <c r="U83" s="1">
        <f t="shared" si="7"/>
        <v>76</v>
      </c>
    </row>
    <row r="84" spans="1:21" ht="15" thickBot="1">
      <c r="A84" s="10">
        <v>71</v>
      </c>
      <c r="B84" s="293">
        <v>1911071</v>
      </c>
      <c r="C84" s="294" t="s">
        <v>128</v>
      </c>
      <c r="D84" s="137">
        <v>80.833333333333343</v>
      </c>
      <c r="E84" s="137">
        <v>86.25</v>
      </c>
      <c r="F84" s="137">
        <v>78</v>
      </c>
      <c r="G84" s="137">
        <v>76.666666666666657</v>
      </c>
      <c r="H84" s="137">
        <v>76.666666666666657</v>
      </c>
      <c r="I84" s="137">
        <v>85.5</v>
      </c>
      <c r="J84" s="136">
        <v>80.833333333333343</v>
      </c>
      <c r="K84" s="136">
        <v>86.25</v>
      </c>
      <c r="L84" s="136">
        <v>78</v>
      </c>
      <c r="M84" s="136">
        <v>76.666666666666657</v>
      </c>
      <c r="N84" s="136">
        <v>76.666666666666657</v>
      </c>
      <c r="O84" s="136">
        <v>85.5</v>
      </c>
      <c r="P84" s="1">
        <f t="shared" si="5"/>
        <v>81</v>
      </c>
      <c r="Q84" s="1">
        <f t="shared" si="5"/>
        <v>86</v>
      </c>
      <c r="R84" s="1">
        <f t="shared" si="5"/>
        <v>78</v>
      </c>
      <c r="S84" s="1">
        <f t="shared" si="6"/>
        <v>77</v>
      </c>
      <c r="T84" s="1">
        <f t="shared" si="6"/>
        <v>86</v>
      </c>
      <c r="U84" s="1">
        <f t="shared" si="7"/>
        <v>86</v>
      </c>
    </row>
    <row r="85" spans="1:21" ht="15" thickBot="1">
      <c r="A85" s="10">
        <v>72</v>
      </c>
      <c r="B85" s="297">
        <v>1911072</v>
      </c>
      <c r="C85" s="298" t="s">
        <v>338</v>
      </c>
      <c r="D85" s="137">
        <v>77</v>
      </c>
      <c r="E85" s="137">
        <v>89</v>
      </c>
      <c r="F85" s="137">
        <v>63</v>
      </c>
      <c r="G85" s="137">
        <v>64</v>
      </c>
      <c r="H85" s="137">
        <v>64</v>
      </c>
      <c r="I85" s="137">
        <v>59</v>
      </c>
      <c r="J85" s="136">
        <v>77</v>
      </c>
      <c r="K85" s="136">
        <v>89</v>
      </c>
      <c r="L85" s="136">
        <v>63</v>
      </c>
      <c r="M85" s="136">
        <v>64</v>
      </c>
      <c r="N85" s="136">
        <v>64</v>
      </c>
      <c r="O85" s="136">
        <v>59</v>
      </c>
      <c r="P85" s="1">
        <f t="shared" si="5"/>
        <v>77</v>
      </c>
      <c r="Q85" s="1">
        <f t="shared" si="5"/>
        <v>89</v>
      </c>
      <c r="R85" s="1">
        <f t="shared" si="5"/>
        <v>63</v>
      </c>
      <c r="S85" s="1">
        <f t="shared" si="6"/>
        <v>64</v>
      </c>
      <c r="T85" s="1">
        <f t="shared" si="6"/>
        <v>59</v>
      </c>
      <c r="U85" s="1">
        <f t="shared" si="7"/>
        <v>59</v>
      </c>
    </row>
    <row r="86" spans="1:21" ht="15" thickBot="1">
      <c r="A86" s="10">
        <v>73</v>
      </c>
      <c r="B86" s="299">
        <v>1911073</v>
      </c>
      <c r="C86" s="300" t="s">
        <v>339</v>
      </c>
      <c r="D86" s="137">
        <v>92</v>
      </c>
      <c r="E86" s="137">
        <v>89</v>
      </c>
      <c r="F86" s="137">
        <v>92</v>
      </c>
      <c r="G86" s="137">
        <v>97</v>
      </c>
      <c r="H86" s="137">
        <v>95</v>
      </c>
      <c r="I86" s="137">
        <v>86</v>
      </c>
      <c r="J86" s="136">
        <v>92</v>
      </c>
      <c r="K86" s="136">
        <v>89</v>
      </c>
      <c r="L86" s="136">
        <v>92</v>
      </c>
      <c r="M86" s="136">
        <v>97</v>
      </c>
      <c r="N86" s="136">
        <v>95</v>
      </c>
      <c r="O86" s="136">
        <v>86</v>
      </c>
      <c r="P86" s="1">
        <f t="shared" si="5"/>
        <v>92</v>
      </c>
      <c r="Q86" s="1">
        <f t="shared" si="5"/>
        <v>89</v>
      </c>
      <c r="R86" s="1">
        <f t="shared" si="5"/>
        <v>92</v>
      </c>
      <c r="S86" s="1">
        <f t="shared" si="6"/>
        <v>95</v>
      </c>
      <c r="T86" s="1">
        <f t="shared" si="6"/>
        <v>86</v>
      </c>
      <c r="U86" s="1">
        <f t="shared" si="7"/>
        <v>86</v>
      </c>
    </row>
    <row r="87" spans="1:21" ht="15" thickBot="1">
      <c r="A87" s="10">
        <v>74</v>
      </c>
      <c r="B87" s="293">
        <v>1911074</v>
      </c>
      <c r="C87" s="294" t="s">
        <v>68</v>
      </c>
      <c r="D87" s="137">
        <v>83.208333333333343</v>
      </c>
      <c r="E87" s="137">
        <v>93.4375</v>
      </c>
      <c r="F87" s="137">
        <v>62.666666666666671</v>
      </c>
      <c r="G87" s="137">
        <v>64.666666666666657</v>
      </c>
      <c r="H87" s="137">
        <v>64.666666666666657</v>
      </c>
      <c r="I87" s="137">
        <v>88.25</v>
      </c>
      <c r="J87" s="136">
        <v>83.208333333333343</v>
      </c>
      <c r="K87" s="136">
        <v>93.4375</v>
      </c>
      <c r="L87" s="136">
        <v>62.666666666666671</v>
      </c>
      <c r="M87" s="136">
        <v>64.666666666666657</v>
      </c>
      <c r="N87" s="136">
        <v>64.666666666666657</v>
      </c>
      <c r="O87" s="136">
        <v>88.25</v>
      </c>
      <c r="P87" s="1">
        <f t="shared" si="5"/>
        <v>83</v>
      </c>
      <c r="Q87" s="1">
        <f t="shared" si="5"/>
        <v>93</v>
      </c>
      <c r="R87" s="1">
        <f t="shared" si="5"/>
        <v>63</v>
      </c>
      <c r="S87" s="1">
        <f t="shared" si="6"/>
        <v>65</v>
      </c>
      <c r="T87" s="1">
        <f t="shared" si="6"/>
        <v>88</v>
      </c>
      <c r="U87" s="1">
        <f t="shared" si="7"/>
        <v>88</v>
      </c>
    </row>
    <row r="88" spans="1:21" ht="15" thickBot="1">
      <c r="A88" s="10">
        <v>75</v>
      </c>
      <c r="B88" s="297">
        <v>1911075</v>
      </c>
      <c r="C88" s="298" t="s">
        <v>340</v>
      </c>
      <c r="D88" s="137">
        <v>75</v>
      </c>
      <c r="E88" s="137">
        <v>87</v>
      </c>
      <c r="F88" s="137">
        <v>50</v>
      </c>
      <c r="G88" s="137">
        <v>60</v>
      </c>
      <c r="H88" s="137">
        <v>60</v>
      </c>
      <c r="I88" s="137">
        <v>61</v>
      </c>
      <c r="J88" s="136">
        <v>75</v>
      </c>
      <c r="K88" s="136">
        <v>87</v>
      </c>
      <c r="L88" s="136">
        <v>50</v>
      </c>
      <c r="M88" s="136">
        <v>60</v>
      </c>
      <c r="N88" s="136">
        <v>60</v>
      </c>
      <c r="O88" s="136">
        <v>61</v>
      </c>
      <c r="P88" s="1">
        <f t="shared" si="5"/>
        <v>75</v>
      </c>
      <c r="Q88" s="1">
        <f t="shared" si="5"/>
        <v>87</v>
      </c>
      <c r="R88" s="1">
        <f t="shared" si="5"/>
        <v>50</v>
      </c>
      <c r="S88" s="1">
        <f t="shared" si="6"/>
        <v>60</v>
      </c>
      <c r="T88" s="1">
        <f t="shared" si="6"/>
        <v>61</v>
      </c>
      <c r="U88" s="1">
        <f t="shared" si="7"/>
        <v>61</v>
      </c>
    </row>
    <row r="89" spans="1:21" ht="15" thickBot="1">
      <c r="A89" s="10">
        <v>76</v>
      </c>
      <c r="B89" s="297">
        <v>1911076</v>
      </c>
      <c r="C89" s="298" t="s">
        <v>341</v>
      </c>
      <c r="D89" s="137">
        <v>81</v>
      </c>
      <c r="E89" s="137">
        <v>92</v>
      </c>
      <c r="F89" s="137">
        <v>74</v>
      </c>
      <c r="G89" s="137">
        <v>62</v>
      </c>
      <c r="H89" s="137">
        <v>62</v>
      </c>
      <c r="I89" s="137">
        <v>57</v>
      </c>
      <c r="J89" s="136">
        <v>81</v>
      </c>
      <c r="K89" s="136">
        <v>92</v>
      </c>
      <c r="L89" s="136">
        <v>74</v>
      </c>
      <c r="M89" s="136">
        <v>62</v>
      </c>
      <c r="N89" s="136">
        <v>62</v>
      </c>
      <c r="O89" s="136">
        <v>57</v>
      </c>
      <c r="P89" s="1">
        <f t="shared" si="5"/>
        <v>81</v>
      </c>
      <c r="Q89" s="1">
        <f t="shared" si="5"/>
        <v>92</v>
      </c>
      <c r="R89" s="1">
        <f t="shared" si="5"/>
        <v>74</v>
      </c>
      <c r="S89" s="1">
        <f t="shared" si="6"/>
        <v>62</v>
      </c>
      <c r="T89" s="1">
        <f t="shared" si="6"/>
        <v>57</v>
      </c>
      <c r="U89" s="1">
        <f t="shared" si="7"/>
        <v>57</v>
      </c>
    </row>
    <row r="90" spans="1:21" ht="15" thickBot="1">
      <c r="A90" s="10">
        <v>77</v>
      </c>
      <c r="B90" s="299">
        <v>1911077</v>
      </c>
      <c r="C90" s="300" t="s">
        <v>56</v>
      </c>
      <c r="D90" s="137">
        <v>85</v>
      </c>
      <c r="E90" s="137">
        <v>82</v>
      </c>
      <c r="F90" s="137">
        <v>85</v>
      </c>
      <c r="G90" s="137">
        <v>85</v>
      </c>
      <c r="H90" s="137">
        <v>85</v>
      </c>
      <c r="I90" s="137">
        <v>87</v>
      </c>
      <c r="J90" s="136">
        <v>85</v>
      </c>
      <c r="K90" s="136">
        <v>82</v>
      </c>
      <c r="L90" s="136">
        <v>85</v>
      </c>
      <c r="M90" s="136">
        <v>85</v>
      </c>
      <c r="N90" s="136">
        <v>85</v>
      </c>
      <c r="O90" s="136">
        <v>87</v>
      </c>
      <c r="P90" s="1">
        <f t="shared" si="5"/>
        <v>85</v>
      </c>
      <c r="Q90" s="1">
        <f t="shared" si="5"/>
        <v>82</v>
      </c>
      <c r="R90" s="1">
        <f t="shared" si="5"/>
        <v>85</v>
      </c>
      <c r="S90" s="1">
        <f t="shared" si="6"/>
        <v>85</v>
      </c>
      <c r="T90" s="1">
        <f t="shared" si="6"/>
        <v>87</v>
      </c>
      <c r="U90" s="1">
        <f t="shared" si="7"/>
        <v>87</v>
      </c>
    </row>
    <row r="91" spans="1:21" ht="15" thickBot="1">
      <c r="A91" s="10">
        <v>78</v>
      </c>
      <c r="B91" s="297">
        <v>1911078</v>
      </c>
      <c r="C91" s="298" t="s">
        <v>69</v>
      </c>
      <c r="D91" s="137">
        <v>89</v>
      </c>
      <c r="E91" s="137">
        <v>93</v>
      </c>
      <c r="F91" s="137">
        <v>88</v>
      </c>
      <c r="G91" s="137">
        <v>75</v>
      </c>
      <c r="H91" s="137">
        <v>75</v>
      </c>
      <c r="I91" s="137">
        <v>72</v>
      </c>
      <c r="J91" s="136">
        <v>89</v>
      </c>
      <c r="K91" s="136">
        <v>93</v>
      </c>
      <c r="L91" s="136">
        <v>88</v>
      </c>
      <c r="M91" s="136">
        <v>75</v>
      </c>
      <c r="N91" s="136">
        <v>75</v>
      </c>
      <c r="O91" s="136">
        <v>72</v>
      </c>
      <c r="P91" s="1">
        <f t="shared" si="5"/>
        <v>89</v>
      </c>
      <c r="Q91" s="1">
        <f t="shared" si="5"/>
        <v>93</v>
      </c>
      <c r="R91" s="1">
        <f t="shared" si="5"/>
        <v>88</v>
      </c>
      <c r="S91" s="1">
        <f t="shared" si="6"/>
        <v>75</v>
      </c>
      <c r="T91" s="1">
        <f t="shared" si="6"/>
        <v>72</v>
      </c>
      <c r="U91" s="1">
        <f t="shared" si="7"/>
        <v>72</v>
      </c>
    </row>
    <row r="92" spans="1:21" ht="15" thickBot="1">
      <c r="A92" s="10">
        <v>79</v>
      </c>
      <c r="B92" s="293">
        <v>1911079</v>
      </c>
      <c r="C92" s="294" t="s">
        <v>130</v>
      </c>
      <c r="D92" s="137">
        <v>74.958333333333343</v>
      </c>
      <c r="E92" s="137">
        <v>77.118055555555557</v>
      </c>
      <c r="F92" s="137">
        <v>80.666666666666657</v>
      </c>
      <c r="G92" s="137">
        <v>58.666666666666664</v>
      </c>
      <c r="H92" s="137">
        <v>58.666666666666664</v>
      </c>
      <c r="I92" s="137">
        <v>71</v>
      </c>
      <c r="J92" s="136">
        <v>74.958333333333343</v>
      </c>
      <c r="K92" s="136">
        <v>77.118055555555557</v>
      </c>
      <c r="L92" s="136">
        <v>80.666666666666657</v>
      </c>
      <c r="M92" s="136">
        <v>58.666666666666664</v>
      </c>
      <c r="N92" s="136">
        <v>58.666666666666664</v>
      </c>
      <c r="O92" s="136">
        <v>71</v>
      </c>
      <c r="P92" s="1">
        <f t="shared" si="5"/>
        <v>75</v>
      </c>
      <c r="Q92" s="1">
        <f t="shared" si="5"/>
        <v>77</v>
      </c>
      <c r="R92" s="1">
        <f t="shared" si="5"/>
        <v>81</v>
      </c>
      <c r="S92" s="1">
        <f t="shared" si="6"/>
        <v>59</v>
      </c>
      <c r="T92" s="1">
        <f t="shared" si="6"/>
        <v>71</v>
      </c>
      <c r="U92" s="1">
        <f t="shared" si="7"/>
        <v>71</v>
      </c>
    </row>
    <row r="93" spans="1:21" ht="15" thickBot="1">
      <c r="A93" s="10">
        <v>80</v>
      </c>
      <c r="B93" s="297">
        <v>1911080</v>
      </c>
      <c r="C93" s="298" t="s">
        <v>342</v>
      </c>
      <c r="D93" s="137">
        <v>70</v>
      </c>
      <c r="E93" s="137">
        <v>59</v>
      </c>
      <c r="F93" s="137">
        <v>64</v>
      </c>
      <c r="G93" s="137">
        <v>60</v>
      </c>
      <c r="H93" s="137">
        <v>60</v>
      </c>
      <c r="I93" s="137">
        <v>50</v>
      </c>
      <c r="J93" s="136">
        <v>70</v>
      </c>
      <c r="K93" s="136">
        <v>59</v>
      </c>
      <c r="L93" s="136">
        <v>64</v>
      </c>
      <c r="M93" s="136">
        <v>60</v>
      </c>
      <c r="N93" s="136">
        <v>60</v>
      </c>
      <c r="O93" s="136">
        <v>50</v>
      </c>
      <c r="P93" s="1">
        <f t="shared" si="5"/>
        <v>70</v>
      </c>
      <c r="Q93" s="1">
        <f t="shared" si="5"/>
        <v>59</v>
      </c>
      <c r="R93" s="1">
        <f t="shared" si="5"/>
        <v>64</v>
      </c>
      <c r="S93" s="1">
        <f t="shared" si="6"/>
        <v>60</v>
      </c>
      <c r="T93" s="1">
        <f t="shared" si="6"/>
        <v>50</v>
      </c>
      <c r="U93" s="1">
        <f t="shared" si="7"/>
        <v>50</v>
      </c>
    </row>
    <row r="94" spans="1:21" ht="15" thickBot="1">
      <c r="A94" s="10">
        <v>81</v>
      </c>
      <c r="B94" s="293">
        <v>1911081</v>
      </c>
      <c r="C94" s="294" t="s">
        <v>70</v>
      </c>
      <c r="D94" s="137">
        <v>63.833333333333336</v>
      </c>
      <c r="E94" s="137">
        <v>62.083333333333329</v>
      </c>
      <c r="F94" s="137">
        <v>57.333333333333329</v>
      </c>
      <c r="G94" s="137">
        <v>54</v>
      </c>
      <c r="H94" s="137">
        <v>54</v>
      </c>
      <c r="I94" s="137">
        <v>53</v>
      </c>
      <c r="J94" s="136">
        <v>63.833333333333336</v>
      </c>
      <c r="K94" s="136">
        <v>62.083333333333329</v>
      </c>
      <c r="L94" s="136">
        <v>57.333333333333329</v>
      </c>
      <c r="M94" s="136">
        <v>54</v>
      </c>
      <c r="N94" s="136">
        <v>54</v>
      </c>
      <c r="O94" s="136">
        <v>53</v>
      </c>
      <c r="P94" s="1">
        <f t="shared" si="5"/>
        <v>64</v>
      </c>
      <c r="Q94" s="1">
        <f t="shared" si="5"/>
        <v>62</v>
      </c>
      <c r="R94" s="1">
        <f t="shared" si="5"/>
        <v>57</v>
      </c>
      <c r="S94" s="1">
        <f t="shared" si="6"/>
        <v>54</v>
      </c>
      <c r="T94" s="1">
        <f t="shared" si="6"/>
        <v>53</v>
      </c>
      <c r="U94" s="1">
        <f t="shared" si="7"/>
        <v>53</v>
      </c>
    </row>
    <row r="95" spans="1:21" ht="15" thickBot="1">
      <c r="A95" s="10">
        <v>82</v>
      </c>
      <c r="B95" s="297">
        <v>1911082</v>
      </c>
      <c r="C95" s="298" t="s">
        <v>71</v>
      </c>
      <c r="D95" s="137">
        <v>81</v>
      </c>
      <c r="E95" s="137">
        <v>88</v>
      </c>
      <c r="F95" s="137">
        <v>83</v>
      </c>
      <c r="G95" s="137">
        <v>75</v>
      </c>
      <c r="H95" s="137">
        <v>75</v>
      </c>
      <c r="I95" s="137">
        <v>77</v>
      </c>
      <c r="J95" s="136">
        <v>81</v>
      </c>
      <c r="K95" s="136">
        <v>88</v>
      </c>
      <c r="L95" s="136">
        <v>83</v>
      </c>
      <c r="M95" s="136">
        <v>75</v>
      </c>
      <c r="N95" s="136">
        <v>75</v>
      </c>
      <c r="O95" s="136">
        <v>77</v>
      </c>
      <c r="P95" s="1">
        <f t="shared" si="5"/>
        <v>81</v>
      </c>
      <c r="Q95" s="1">
        <f t="shared" si="5"/>
        <v>88</v>
      </c>
      <c r="R95" s="1">
        <f t="shared" si="5"/>
        <v>83</v>
      </c>
      <c r="S95" s="1">
        <f t="shared" si="6"/>
        <v>75</v>
      </c>
      <c r="T95" s="1">
        <f t="shared" si="6"/>
        <v>77</v>
      </c>
      <c r="U95" s="1">
        <f t="shared" si="7"/>
        <v>77</v>
      </c>
    </row>
    <row r="96" spans="1:21" ht="15" thickBot="1">
      <c r="A96" s="10">
        <v>83</v>
      </c>
      <c r="B96" s="299">
        <v>1911083</v>
      </c>
      <c r="C96" s="300" t="s">
        <v>132</v>
      </c>
      <c r="D96" s="137">
        <v>67</v>
      </c>
      <c r="E96" s="137">
        <v>78</v>
      </c>
      <c r="F96" s="137">
        <v>67</v>
      </c>
      <c r="G96" s="137">
        <v>62</v>
      </c>
      <c r="H96" s="137">
        <v>67</v>
      </c>
      <c r="I96" s="137">
        <v>69</v>
      </c>
      <c r="J96" s="136">
        <v>67</v>
      </c>
      <c r="K96" s="136">
        <v>78</v>
      </c>
      <c r="L96" s="136">
        <v>67</v>
      </c>
      <c r="M96" s="136">
        <v>62</v>
      </c>
      <c r="N96" s="136">
        <v>67</v>
      </c>
      <c r="O96" s="136">
        <v>69</v>
      </c>
      <c r="P96" s="1">
        <f t="shared" si="5"/>
        <v>67</v>
      </c>
      <c r="Q96" s="1">
        <f t="shared" si="5"/>
        <v>78</v>
      </c>
      <c r="R96" s="1">
        <f t="shared" si="5"/>
        <v>67</v>
      </c>
      <c r="S96" s="1">
        <f t="shared" si="6"/>
        <v>67</v>
      </c>
      <c r="T96" s="1">
        <f t="shared" si="6"/>
        <v>69</v>
      </c>
      <c r="U96" s="1">
        <f t="shared" si="7"/>
        <v>69</v>
      </c>
    </row>
    <row r="97" spans="1:21" ht="15" thickBot="1">
      <c r="A97" s="10">
        <v>84</v>
      </c>
      <c r="B97" s="301">
        <v>1911084</v>
      </c>
      <c r="C97" s="302" t="s">
        <v>343</v>
      </c>
      <c r="D97" s="137">
        <v>60</v>
      </c>
      <c r="E97" s="137">
        <v>73</v>
      </c>
      <c r="F97" s="137">
        <v>60</v>
      </c>
      <c r="G97" s="137">
        <v>57</v>
      </c>
      <c r="H97" s="137">
        <v>57</v>
      </c>
      <c r="I97" s="137">
        <v>72</v>
      </c>
      <c r="J97" s="136">
        <v>60</v>
      </c>
      <c r="K97" s="136">
        <v>73</v>
      </c>
      <c r="L97" s="136">
        <v>60</v>
      </c>
      <c r="M97" s="136">
        <v>57</v>
      </c>
      <c r="N97" s="136">
        <v>57</v>
      </c>
      <c r="O97" s="136">
        <v>72</v>
      </c>
      <c r="P97" s="1">
        <f t="shared" si="5"/>
        <v>60</v>
      </c>
      <c r="Q97" s="1">
        <f t="shared" si="5"/>
        <v>73</v>
      </c>
      <c r="R97" s="1">
        <f t="shared" si="5"/>
        <v>60</v>
      </c>
      <c r="S97" s="1">
        <f t="shared" si="6"/>
        <v>57</v>
      </c>
      <c r="T97" s="1">
        <f t="shared" si="6"/>
        <v>72</v>
      </c>
      <c r="U97" s="1">
        <f t="shared" si="7"/>
        <v>72</v>
      </c>
    </row>
    <row r="98" spans="1:21" ht="15" thickBot="1">
      <c r="A98" s="10">
        <v>85</v>
      </c>
      <c r="B98" s="303">
        <v>1911085</v>
      </c>
      <c r="C98" s="304" t="s">
        <v>344</v>
      </c>
      <c r="D98" s="137">
        <v>66</v>
      </c>
      <c r="E98" s="137">
        <v>61.909722222222229</v>
      </c>
      <c r="F98" s="137">
        <v>70</v>
      </c>
      <c r="G98" s="137">
        <v>50.666666666666671</v>
      </c>
      <c r="H98" s="137">
        <v>50.666666666666671</v>
      </c>
      <c r="I98" s="137">
        <v>57</v>
      </c>
      <c r="J98" s="136">
        <v>66</v>
      </c>
      <c r="K98" s="136">
        <v>61.909722222222229</v>
      </c>
      <c r="L98" s="136">
        <v>70</v>
      </c>
      <c r="M98" s="136">
        <v>50.666666666666671</v>
      </c>
      <c r="N98" s="136">
        <v>50.666666666666671</v>
      </c>
      <c r="O98" s="136">
        <v>57</v>
      </c>
      <c r="P98" s="1">
        <f t="shared" si="5"/>
        <v>66</v>
      </c>
      <c r="Q98" s="1">
        <f t="shared" si="5"/>
        <v>62</v>
      </c>
      <c r="R98" s="1">
        <f t="shared" si="5"/>
        <v>70</v>
      </c>
      <c r="S98" s="1">
        <f t="shared" si="6"/>
        <v>51</v>
      </c>
      <c r="T98" s="1">
        <f t="shared" si="6"/>
        <v>57</v>
      </c>
      <c r="U98" s="1">
        <f t="shared" si="7"/>
        <v>57</v>
      </c>
    </row>
    <row r="99" spans="1:21" ht="15" thickBot="1">
      <c r="A99" s="10">
        <v>86</v>
      </c>
      <c r="B99" s="305">
        <v>1911086</v>
      </c>
      <c r="C99" s="306" t="s">
        <v>345</v>
      </c>
      <c r="D99" s="137">
        <v>63</v>
      </c>
      <c r="E99" s="137">
        <v>71</v>
      </c>
      <c r="F99" s="137">
        <v>50</v>
      </c>
      <c r="G99" s="137">
        <v>57</v>
      </c>
      <c r="H99" s="137">
        <v>57</v>
      </c>
      <c r="I99" s="137">
        <v>39</v>
      </c>
      <c r="J99" s="136">
        <v>63</v>
      </c>
      <c r="K99" s="136">
        <v>71</v>
      </c>
      <c r="L99" s="136">
        <v>50</v>
      </c>
      <c r="M99" s="136">
        <v>57</v>
      </c>
      <c r="N99" s="136">
        <v>57</v>
      </c>
      <c r="O99" s="136">
        <v>39</v>
      </c>
      <c r="P99" s="1">
        <f t="shared" si="5"/>
        <v>63</v>
      </c>
      <c r="Q99" s="1">
        <f t="shared" si="5"/>
        <v>71</v>
      </c>
      <c r="R99" s="1">
        <f t="shared" si="5"/>
        <v>50</v>
      </c>
      <c r="S99" s="1">
        <f t="shared" si="6"/>
        <v>57</v>
      </c>
      <c r="T99" s="1">
        <f t="shared" si="6"/>
        <v>39</v>
      </c>
      <c r="U99" s="1">
        <f t="shared" si="7"/>
        <v>39</v>
      </c>
    </row>
    <row r="100" spans="1:21" ht="15" thickBot="1">
      <c r="A100" s="10">
        <v>87</v>
      </c>
      <c r="B100" s="305">
        <v>1911087</v>
      </c>
      <c r="C100" s="306" t="s">
        <v>136</v>
      </c>
      <c r="D100" s="137">
        <v>82</v>
      </c>
      <c r="E100" s="137">
        <v>91</v>
      </c>
      <c r="F100" s="137">
        <v>76</v>
      </c>
      <c r="G100" s="137">
        <v>77</v>
      </c>
      <c r="H100" s="137">
        <v>77</v>
      </c>
      <c r="I100" s="137">
        <v>62</v>
      </c>
      <c r="J100" s="136">
        <v>82</v>
      </c>
      <c r="K100" s="136">
        <v>91</v>
      </c>
      <c r="L100" s="136">
        <v>76</v>
      </c>
      <c r="M100" s="136">
        <v>77</v>
      </c>
      <c r="N100" s="136">
        <v>77</v>
      </c>
      <c r="O100" s="136">
        <v>62</v>
      </c>
      <c r="P100" s="1">
        <f t="shared" si="5"/>
        <v>82</v>
      </c>
      <c r="Q100" s="1">
        <f t="shared" si="5"/>
        <v>91</v>
      </c>
      <c r="R100" s="1">
        <f t="shared" si="5"/>
        <v>76</v>
      </c>
      <c r="S100" s="1">
        <f t="shared" si="6"/>
        <v>77</v>
      </c>
      <c r="T100" s="1">
        <f t="shared" si="6"/>
        <v>62</v>
      </c>
      <c r="U100" s="1">
        <f t="shared" si="7"/>
        <v>62</v>
      </c>
    </row>
    <row r="101" spans="1:21" ht="15" thickBot="1">
      <c r="A101" s="10">
        <v>88</v>
      </c>
      <c r="B101" s="305">
        <v>1911088</v>
      </c>
      <c r="C101" s="306" t="s">
        <v>346</v>
      </c>
      <c r="D101" s="137">
        <v>81</v>
      </c>
      <c r="E101" s="137">
        <v>87</v>
      </c>
      <c r="F101" s="137">
        <v>86</v>
      </c>
      <c r="G101" s="137">
        <v>78</v>
      </c>
      <c r="H101" s="137">
        <v>78</v>
      </c>
      <c r="I101" s="137">
        <v>65</v>
      </c>
      <c r="J101" s="136">
        <v>81</v>
      </c>
      <c r="K101" s="136">
        <v>87</v>
      </c>
      <c r="L101" s="136">
        <v>86</v>
      </c>
      <c r="M101" s="136">
        <v>78</v>
      </c>
      <c r="N101" s="136">
        <v>78</v>
      </c>
      <c r="O101" s="136">
        <v>65</v>
      </c>
      <c r="P101" s="1">
        <f t="shared" si="5"/>
        <v>81</v>
      </c>
      <c r="Q101" s="1">
        <f t="shared" si="5"/>
        <v>87</v>
      </c>
      <c r="R101" s="1">
        <f t="shared" si="5"/>
        <v>86</v>
      </c>
      <c r="S101" s="1">
        <f t="shared" si="6"/>
        <v>78</v>
      </c>
      <c r="T101" s="1">
        <f t="shared" si="6"/>
        <v>65</v>
      </c>
      <c r="U101" s="1">
        <f t="shared" si="7"/>
        <v>65</v>
      </c>
    </row>
    <row r="102" spans="1:21" ht="15" thickBot="1">
      <c r="A102" s="10">
        <v>89</v>
      </c>
      <c r="B102" s="301">
        <v>1911089</v>
      </c>
      <c r="C102" s="302" t="s">
        <v>137</v>
      </c>
      <c r="D102" s="137">
        <v>95</v>
      </c>
      <c r="E102" s="137">
        <v>91</v>
      </c>
      <c r="F102" s="137">
        <v>58</v>
      </c>
      <c r="G102" s="137">
        <v>90</v>
      </c>
      <c r="H102" s="137">
        <v>90</v>
      </c>
      <c r="I102" s="137">
        <v>87</v>
      </c>
      <c r="J102" s="136">
        <v>95</v>
      </c>
      <c r="K102" s="136">
        <v>91</v>
      </c>
      <c r="L102" s="136">
        <v>58</v>
      </c>
      <c r="M102" s="136">
        <v>90</v>
      </c>
      <c r="N102" s="136">
        <v>90</v>
      </c>
      <c r="O102" s="136">
        <v>87</v>
      </c>
      <c r="P102" s="1">
        <f t="shared" si="5"/>
        <v>95</v>
      </c>
      <c r="Q102" s="1">
        <f t="shared" si="5"/>
        <v>91</v>
      </c>
      <c r="R102" s="1">
        <f t="shared" si="5"/>
        <v>58</v>
      </c>
      <c r="S102" s="1">
        <f t="shared" si="6"/>
        <v>90</v>
      </c>
      <c r="T102" s="1">
        <f t="shared" si="6"/>
        <v>87</v>
      </c>
      <c r="U102" s="1">
        <f t="shared" si="7"/>
        <v>87</v>
      </c>
    </row>
    <row r="103" spans="1:21" ht="15" thickBot="1">
      <c r="A103" s="10">
        <v>90</v>
      </c>
      <c r="B103" s="301">
        <v>1911090</v>
      </c>
      <c r="C103" s="302" t="s">
        <v>138</v>
      </c>
      <c r="D103" s="137">
        <v>95</v>
      </c>
      <c r="E103" s="137">
        <v>91</v>
      </c>
      <c r="F103" s="137">
        <v>95</v>
      </c>
      <c r="G103" s="137">
        <v>89</v>
      </c>
      <c r="H103" s="137">
        <v>89</v>
      </c>
      <c r="I103" s="137">
        <v>95</v>
      </c>
      <c r="J103" s="136">
        <v>95</v>
      </c>
      <c r="K103" s="136">
        <v>91</v>
      </c>
      <c r="L103" s="136">
        <v>95</v>
      </c>
      <c r="M103" s="136">
        <v>89</v>
      </c>
      <c r="N103" s="136">
        <v>89</v>
      </c>
      <c r="O103" s="136">
        <v>95</v>
      </c>
      <c r="P103" s="1">
        <f t="shared" si="5"/>
        <v>95</v>
      </c>
      <c r="Q103" s="1">
        <f t="shared" si="5"/>
        <v>91</v>
      </c>
      <c r="R103" s="1">
        <f t="shared" si="5"/>
        <v>95</v>
      </c>
      <c r="S103" s="1">
        <f t="shared" si="6"/>
        <v>89</v>
      </c>
      <c r="T103" s="1">
        <f t="shared" si="6"/>
        <v>95</v>
      </c>
      <c r="U103" s="1">
        <f t="shared" si="7"/>
        <v>95</v>
      </c>
    </row>
    <row r="104" spans="1:21" ht="15" thickBot="1">
      <c r="A104" s="10">
        <v>91</v>
      </c>
      <c r="B104" s="305">
        <v>1911091</v>
      </c>
      <c r="C104" s="306" t="s">
        <v>139</v>
      </c>
      <c r="D104" s="137">
        <v>75</v>
      </c>
      <c r="E104" s="137">
        <v>88</v>
      </c>
      <c r="F104" s="137">
        <v>84</v>
      </c>
      <c r="G104" s="137">
        <v>55</v>
      </c>
      <c r="H104" s="137">
        <v>55</v>
      </c>
      <c r="I104" s="137">
        <v>65</v>
      </c>
      <c r="J104" s="136">
        <v>75</v>
      </c>
      <c r="K104" s="136">
        <v>88</v>
      </c>
      <c r="L104" s="136">
        <v>84</v>
      </c>
      <c r="M104" s="136">
        <v>55</v>
      </c>
      <c r="N104" s="136">
        <v>55</v>
      </c>
      <c r="O104" s="136">
        <v>65</v>
      </c>
      <c r="P104" s="1">
        <f t="shared" si="5"/>
        <v>75</v>
      </c>
      <c r="Q104" s="1">
        <f t="shared" si="5"/>
        <v>88</v>
      </c>
      <c r="R104" s="1">
        <f t="shared" si="5"/>
        <v>84</v>
      </c>
      <c r="S104" s="1">
        <f t="shared" si="6"/>
        <v>55</v>
      </c>
      <c r="T104" s="1">
        <f t="shared" si="6"/>
        <v>65</v>
      </c>
      <c r="U104" s="1">
        <f t="shared" si="7"/>
        <v>65</v>
      </c>
    </row>
    <row r="105" spans="1:21" ht="15" thickBot="1">
      <c r="A105" s="10">
        <v>92</v>
      </c>
      <c r="B105" s="301">
        <v>1911092</v>
      </c>
      <c r="C105" s="302" t="s">
        <v>140</v>
      </c>
      <c r="D105" s="137">
        <v>89</v>
      </c>
      <c r="E105" s="137">
        <v>89</v>
      </c>
      <c r="F105" s="137">
        <v>89</v>
      </c>
      <c r="G105" s="137">
        <v>76</v>
      </c>
      <c r="H105" s="137">
        <v>76</v>
      </c>
      <c r="I105" s="137">
        <v>91</v>
      </c>
      <c r="J105" s="136">
        <v>89</v>
      </c>
      <c r="K105" s="136">
        <v>89</v>
      </c>
      <c r="L105" s="136">
        <v>89</v>
      </c>
      <c r="M105" s="136">
        <v>76</v>
      </c>
      <c r="N105" s="136">
        <v>76</v>
      </c>
      <c r="O105" s="136">
        <v>91</v>
      </c>
      <c r="P105" s="1">
        <f t="shared" si="5"/>
        <v>89</v>
      </c>
      <c r="Q105" s="1">
        <f t="shared" si="5"/>
        <v>89</v>
      </c>
      <c r="R105" s="1">
        <f t="shared" si="5"/>
        <v>89</v>
      </c>
      <c r="S105" s="1">
        <f t="shared" si="6"/>
        <v>76</v>
      </c>
      <c r="T105" s="1">
        <f t="shared" si="6"/>
        <v>91</v>
      </c>
      <c r="U105" s="1">
        <f t="shared" si="7"/>
        <v>91</v>
      </c>
    </row>
    <row r="106" spans="1:21" ht="15" thickBot="1">
      <c r="A106" s="10">
        <v>93</v>
      </c>
      <c r="B106" s="305">
        <v>1911093</v>
      </c>
      <c r="C106" s="306" t="s">
        <v>141</v>
      </c>
      <c r="D106" s="137">
        <v>78</v>
      </c>
      <c r="E106" s="137">
        <v>91</v>
      </c>
      <c r="F106" s="137">
        <v>82</v>
      </c>
      <c r="G106" s="137">
        <v>51</v>
      </c>
      <c r="H106" s="137">
        <v>51</v>
      </c>
      <c r="I106" s="137">
        <v>65</v>
      </c>
      <c r="J106" s="136">
        <v>78</v>
      </c>
      <c r="K106" s="136">
        <v>91</v>
      </c>
      <c r="L106" s="136">
        <v>82</v>
      </c>
      <c r="M106" s="136">
        <v>51</v>
      </c>
      <c r="N106" s="136">
        <v>51</v>
      </c>
      <c r="O106" s="136">
        <v>65</v>
      </c>
      <c r="P106" s="1">
        <f t="shared" si="5"/>
        <v>78</v>
      </c>
      <c r="Q106" s="1">
        <f t="shared" si="5"/>
        <v>91</v>
      </c>
      <c r="R106" s="1">
        <f t="shared" si="5"/>
        <v>82</v>
      </c>
      <c r="S106" s="1">
        <f t="shared" si="6"/>
        <v>51</v>
      </c>
      <c r="T106" s="1">
        <f t="shared" si="6"/>
        <v>65</v>
      </c>
      <c r="U106" s="1">
        <f t="shared" si="7"/>
        <v>65</v>
      </c>
    </row>
    <row r="107" spans="1:21" ht="15" thickBot="1">
      <c r="A107" s="10">
        <v>94</v>
      </c>
      <c r="B107" s="303">
        <v>1911094</v>
      </c>
      <c r="C107" s="304" t="s">
        <v>58</v>
      </c>
      <c r="D107" s="137">
        <v>83.583333333333343</v>
      </c>
      <c r="E107" s="137">
        <v>94.375</v>
      </c>
      <c r="F107" s="137">
        <v>87.333333333333343</v>
      </c>
      <c r="G107" s="137">
        <v>82</v>
      </c>
      <c r="H107" s="137">
        <v>82</v>
      </c>
      <c r="I107" s="137">
        <v>78.75</v>
      </c>
      <c r="J107" s="136">
        <v>83.583333333333343</v>
      </c>
      <c r="K107" s="136">
        <v>94.375</v>
      </c>
      <c r="L107" s="136">
        <v>87.333333333333343</v>
      </c>
      <c r="M107" s="136">
        <v>82</v>
      </c>
      <c r="N107" s="136">
        <v>82</v>
      </c>
      <c r="O107" s="136">
        <v>78.75</v>
      </c>
      <c r="P107" s="1">
        <f t="shared" si="5"/>
        <v>84</v>
      </c>
      <c r="Q107" s="1">
        <f t="shared" si="5"/>
        <v>94</v>
      </c>
      <c r="R107" s="1">
        <f t="shared" si="5"/>
        <v>87</v>
      </c>
      <c r="S107" s="1">
        <f t="shared" si="6"/>
        <v>82</v>
      </c>
      <c r="T107" s="1">
        <f t="shared" si="6"/>
        <v>79</v>
      </c>
      <c r="U107" s="1">
        <f t="shared" si="7"/>
        <v>79</v>
      </c>
    </row>
    <row r="108" spans="1:21" ht="15" thickBot="1">
      <c r="A108" s="10">
        <v>95</v>
      </c>
      <c r="B108" s="301">
        <v>1911095</v>
      </c>
      <c r="C108" s="302" t="s">
        <v>142</v>
      </c>
      <c r="D108" s="137">
        <v>61</v>
      </c>
      <c r="E108" s="137">
        <v>68</v>
      </c>
      <c r="F108" s="137">
        <v>61</v>
      </c>
      <c r="G108" s="137">
        <v>74</v>
      </c>
      <c r="H108" s="137">
        <v>74</v>
      </c>
      <c r="I108" s="137">
        <v>81</v>
      </c>
      <c r="J108" s="136">
        <v>61</v>
      </c>
      <c r="K108" s="136">
        <v>68</v>
      </c>
      <c r="L108" s="136">
        <v>61</v>
      </c>
      <c r="M108" s="136">
        <v>74</v>
      </c>
      <c r="N108" s="136">
        <v>74</v>
      </c>
      <c r="O108" s="136">
        <v>81</v>
      </c>
      <c r="P108" s="1">
        <f t="shared" si="5"/>
        <v>61</v>
      </c>
      <c r="Q108" s="1">
        <f t="shared" si="5"/>
        <v>68</v>
      </c>
      <c r="R108" s="1">
        <f t="shared" si="5"/>
        <v>61</v>
      </c>
      <c r="S108" s="1">
        <f t="shared" si="6"/>
        <v>74</v>
      </c>
      <c r="T108" s="1">
        <f t="shared" si="6"/>
        <v>81</v>
      </c>
      <c r="U108" s="1">
        <f t="shared" si="7"/>
        <v>81</v>
      </c>
    </row>
    <row r="109" spans="1:21" ht="15" thickBot="1">
      <c r="A109" s="10">
        <v>96</v>
      </c>
      <c r="B109" s="305">
        <v>1911096</v>
      </c>
      <c r="C109" s="306" t="s">
        <v>143</v>
      </c>
      <c r="D109" s="137">
        <v>85</v>
      </c>
      <c r="E109" s="137">
        <v>89</v>
      </c>
      <c r="F109" s="137">
        <v>82</v>
      </c>
      <c r="G109" s="137">
        <v>85</v>
      </c>
      <c r="H109" s="137">
        <v>85</v>
      </c>
      <c r="I109" s="137">
        <v>73</v>
      </c>
      <c r="J109" s="136">
        <v>85</v>
      </c>
      <c r="K109" s="136">
        <v>89</v>
      </c>
      <c r="L109" s="136">
        <v>82</v>
      </c>
      <c r="M109" s="136">
        <v>85</v>
      </c>
      <c r="N109" s="136">
        <v>85</v>
      </c>
      <c r="O109" s="136">
        <v>73</v>
      </c>
      <c r="P109" s="1">
        <f t="shared" si="5"/>
        <v>85</v>
      </c>
      <c r="Q109" s="1">
        <f t="shared" si="5"/>
        <v>89</v>
      </c>
      <c r="R109" s="1">
        <f t="shared" si="5"/>
        <v>82</v>
      </c>
      <c r="S109" s="1">
        <f t="shared" si="6"/>
        <v>85</v>
      </c>
      <c r="T109" s="1">
        <f t="shared" si="6"/>
        <v>73</v>
      </c>
      <c r="U109" s="1">
        <f t="shared" si="7"/>
        <v>73</v>
      </c>
    </row>
    <row r="110" spans="1:21" ht="15" thickBot="1">
      <c r="A110" s="10">
        <v>97</v>
      </c>
      <c r="B110" s="301">
        <v>1911097</v>
      </c>
      <c r="C110" s="302" t="s">
        <v>347</v>
      </c>
      <c r="D110" s="137">
        <v>83</v>
      </c>
      <c r="E110" s="137">
        <v>80</v>
      </c>
      <c r="F110" s="137">
        <v>83</v>
      </c>
      <c r="G110" s="137">
        <v>82</v>
      </c>
      <c r="H110" s="137">
        <v>82</v>
      </c>
      <c r="I110" s="137">
        <v>67</v>
      </c>
      <c r="J110" s="136">
        <v>83</v>
      </c>
      <c r="K110" s="136">
        <v>80</v>
      </c>
      <c r="L110" s="136">
        <v>83</v>
      </c>
      <c r="M110" s="136">
        <v>82</v>
      </c>
      <c r="N110" s="136">
        <v>82</v>
      </c>
      <c r="O110" s="136">
        <v>67</v>
      </c>
      <c r="P110" s="1">
        <f t="shared" ref="P110:R137" si="8">ROUND(D110*$I$12+J110*$O$12,0)</f>
        <v>83</v>
      </c>
      <c r="Q110" s="1">
        <f t="shared" si="8"/>
        <v>80</v>
      </c>
      <c r="R110" s="1">
        <f t="shared" si="8"/>
        <v>83</v>
      </c>
      <c r="S110" s="1">
        <f t="shared" ref="S110:T137" si="9">ROUND(H110*$I$12+N110*$O$12,0)</f>
        <v>82</v>
      </c>
      <c r="T110" s="1">
        <f t="shared" si="9"/>
        <v>67</v>
      </c>
      <c r="U110" s="1">
        <f t="shared" si="7"/>
        <v>67</v>
      </c>
    </row>
    <row r="111" spans="1:21" ht="15" thickBot="1">
      <c r="A111" s="10">
        <v>98</v>
      </c>
      <c r="B111" s="301">
        <v>1911098</v>
      </c>
      <c r="C111" s="302" t="s">
        <v>145</v>
      </c>
      <c r="D111" s="137">
        <v>91</v>
      </c>
      <c r="E111" s="137">
        <v>87</v>
      </c>
      <c r="F111" s="137">
        <v>91</v>
      </c>
      <c r="G111" s="137">
        <v>82</v>
      </c>
      <c r="H111" s="137">
        <v>82</v>
      </c>
      <c r="I111" s="137">
        <v>79</v>
      </c>
      <c r="J111" s="136">
        <v>91</v>
      </c>
      <c r="K111" s="136">
        <v>87</v>
      </c>
      <c r="L111" s="136">
        <v>91</v>
      </c>
      <c r="M111" s="136">
        <v>82</v>
      </c>
      <c r="N111" s="136">
        <v>82</v>
      </c>
      <c r="O111" s="136">
        <v>79</v>
      </c>
      <c r="P111" s="1">
        <f t="shared" si="8"/>
        <v>91</v>
      </c>
      <c r="Q111" s="1">
        <f t="shared" si="8"/>
        <v>87</v>
      </c>
      <c r="R111" s="1">
        <f t="shared" si="8"/>
        <v>91</v>
      </c>
      <c r="S111" s="1">
        <f t="shared" si="9"/>
        <v>82</v>
      </c>
      <c r="T111" s="1">
        <f t="shared" si="9"/>
        <v>79</v>
      </c>
      <c r="U111" s="1">
        <f t="shared" si="7"/>
        <v>79</v>
      </c>
    </row>
    <row r="112" spans="1:21" ht="15" thickBot="1">
      <c r="A112" s="10">
        <v>99</v>
      </c>
      <c r="B112" s="305">
        <v>1911099</v>
      </c>
      <c r="C112" s="306" t="s">
        <v>146</v>
      </c>
      <c r="D112" s="137">
        <v>59</v>
      </c>
      <c r="E112" s="137">
        <v>84</v>
      </c>
      <c r="F112" s="137">
        <v>63</v>
      </c>
      <c r="G112" s="137">
        <v>51</v>
      </c>
      <c r="H112" s="137">
        <v>51</v>
      </c>
      <c r="I112" s="137">
        <v>31</v>
      </c>
      <c r="J112" s="136">
        <v>59</v>
      </c>
      <c r="K112" s="136">
        <v>84</v>
      </c>
      <c r="L112" s="136">
        <v>63</v>
      </c>
      <c r="M112" s="136">
        <v>51</v>
      </c>
      <c r="N112" s="136">
        <v>51</v>
      </c>
      <c r="O112" s="136">
        <v>31</v>
      </c>
      <c r="P112" s="1">
        <f t="shared" si="8"/>
        <v>59</v>
      </c>
      <c r="Q112" s="1">
        <f t="shared" si="8"/>
        <v>84</v>
      </c>
      <c r="R112" s="1">
        <f t="shared" si="8"/>
        <v>63</v>
      </c>
      <c r="S112" s="1">
        <f t="shared" si="9"/>
        <v>51</v>
      </c>
      <c r="T112" s="1">
        <f t="shared" si="9"/>
        <v>31</v>
      </c>
      <c r="U112" s="1">
        <f t="shared" si="7"/>
        <v>31</v>
      </c>
    </row>
    <row r="113" spans="1:21" ht="15" thickBot="1">
      <c r="A113" s="10">
        <v>100</v>
      </c>
      <c r="B113" s="303">
        <v>1911100</v>
      </c>
      <c r="C113" s="304" t="s">
        <v>147</v>
      </c>
      <c r="D113" s="137">
        <v>86.958333333333343</v>
      </c>
      <c r="E113" s="137">
        <v>88.868055555555557</v>
      </c>
      <c r="F113" s="137">
        <v>63.333333333333329</v>
      </c>
      <c r="G113" s="137">
        <v>52.666666666666664</v>
      </c>
      <c r="H113" s="137">
        <v>52.666666666666664</v>
      </c>
      <c r="I113" s="137">
        <v>63</v>
      </c>
      <c r="J113" s="136">
        <v>86.958333333333343</v>
      </c>
      <c r="K113" s="136">
        <v>88.868055555555557</v>
      </c>
      <c r="L113" s="136">
        <v>63.333333333333329</v>
      </c>
      <c r="M113" s="136">
        <v>52.666666666666664</v>
      </c>
      <c r="N113" s="136">
        <v>52.666666666666664</v>
      </c>
      <c r="O113" s="136">
        <v>63</v>
      </c>
      <c r="P113" s="1">
        <f t="shared" si="8"/>
        <v>87</v>
      </c>
      <c r="Q113" s="1">
        <f t="shared" si="8"/>
        <v>89</v>
      </c>
      <c r="R113" s="1">
        <f t="shared" si="8"/>
        <v>63</v>
      </c>
      <c r="S113" s="1">
        <f t="shared" si="9"/>
        <v>53</v>
      </c>
      <c r="T113" s="1">
        <f t="shared" si="9"/>
        <v>63</v>
      </c>
      <c r="U113" s="1">
        <f t="shared" si="7"/>
        <v>63</v>
      </c>
    </row>
    <row r="114" spans="1:21" ht="15" thickBot="1">
      <c r="A114" s="10">
        <v>101</v>
      </c>
      <c r="B114" s="303">
        <v>1911101</v>
      </c>
      <c r="C114" s="304" t="s">
        <v>348</v>
      </c>
      <c r="D114" s="137">
        <v>78.458333333333343</v>
      </c>
      <c r="E114" s="137">
        <v>94.3125</v>
      </c>
      <c r="F114" s="137">
        <v>93.333333333333343</v>
      </c>
      <c r="G114" s="137">
        <v>56.666666666666664</v>
      </c>
      <c r="H114" s="137">
        <v>56.666666666666664</v>
      </c>
      <c r="I114" s="137">
        <v>77.5</v>
      </c>
      <c r="J114" s="136">
        <v>78.458333333333343</v>
      </c>
      <c r="K114" s="136">
        <v>94.3125</v>
      </c>
      <c r="L114" s="136">
        <v>93.333333333333343</v>
      </c>
      <c r="M114" s="136">
        <v>56.666666666666664</v>
      </c>
      <c r="N114" s="136">
        <v>56.666666666666664</v>
      </c>
      <c r="O114" s="136">
        <v>77.5</v>
      </c>
      <c r="P114" s="1">
        <f t="shared" si="8"/>
        <v>78</v>
      </c>
      <c r="Q114" s="1">
        <f t="shared" si="8"/>
        <v>94</v>
      </c>
      <c r="R114" s="1">
        <f t="shared" si="8"/>
        <v>93</v>
      </c>
      <c r="S114" s="1">
        <f t="shared" si="9"/>
        <v>57</v>
      </c>
      <c r="T114" s="1">
        <f t="shared" si="9"/>
        <v>78</v>
      </c>
      <c r="U114" s="1">
        <f t="shared" si="7"/>
        <v>78</v>
      </c>
    </row>
    <row r="115" spans="1:21" ht="15" thickBot="1">
      <c r="A115" s="10">
        <v>102</v>
      </c>
      <c r="B115" s="305">
        <v>1911102</v>
      </c>
      <c r="C115" s="306" t="s">
        <v>349</v>
      </c>
      <c r="D115" s="137">
        <v>73</v>
      </c>
      <c r="E115" s="137">
        <v>91</v>
      </c>
      <c r="F115" s="137">
        <v>64</v>
      </c>
      <c r="G115" s="137">
        <v>59</v>
      </c>
      <c r="H115" s="137">
        <v>59</v>
      </c>
      <c r="I115" s="137">
        <v>55</v>
      </c>
      <c r="J115" s="136">
        <v>73</v>
      </c>
      <c r="K115" s="136">
        <v>91</v>
      </c>
      <c r="L115" s="136">
        <v>64</v>
      </c>
      <c r="M115" s="136">
        <v>59</v>
      </c>
      <c r="N115" s="136">
        <v>59</v>
      </c>
      <c r="O115" s="136">
        <v>55</v>
      </c>
      <c r="P115" s="1">
        <f t="shared" si="8"/>
        <v>73</v>
      </c>
      <c r="Q115" s="1">
        <f t="shared" si="8"/>
        <v>91</v>
      </c>
      <c r="R115" s="1">
        <f t="shared" si="8"/>
        <v>64</v>
      </c>
      <c r="S115" s="1">
        <f t="shared" si="9"/>
        <v>59</v>
      </c>
      <c r="T115" s="1">
        <f t="shared" si="9"/>
        <v>55</v>
      </c>
      <c r="U115" s="1">
        <f t="shared" si="7"/>
        <v>55</v>
      </c>
    </row>
    <row r="116" spans="1:21" ht="15" thickBot="1">
      <c r="A116" s="10">
        <v>103</v>
      </c>
      <c r="B116" s="303">
        <v>1911103</v>
      </c>
      <c r="C116" s="304" t="s">
        <v>350</v>
      </c>
      <c r="D116" s="137">
        <v>91.708333333333343</v>
      </c>
      <c r="E116" s="137">
        <v>97.1875</v>
      </c>
      <c r="F116" s="137">
        <v>90</v>
      </c>
      <c r="G116" s="137">
        <v>63.333333333333329</v>
      </c>
      <c r="H116" s="137">
        <v>63.333333333333329</v>
      </c>
      <c r="I116" s="137">
        <v>81.5</v>
      </c>
      <c r="J116" s="136">
        <v>91.708333333333343</v>
      </c>
      <c r="K116" s="136">
        <v>97.1875</v>
      </c>
      <c r="L116" s="136">
        <v>90</v>
      </c>
      <c r="M116" s="136">
        <v>63.333333333333329</v>
      </c>
      <c r="N116" s="136">
        <v>63.333333333333329</v>
      </c>
      <c r="O116" s="136">
        <v>81.5</v>
      </c>
      <c r="P116" s="1">
        <f t="shared" si="8"/>
        <v>92</v>
      </c>
      <c r="Q116" s="1">
        <f t="shared" si="8"/>
        <v>97</v>
      </c>
      <c r="R116" s="1">
        <f t="shared" si="8"/>
        <v>90</v>
      </c>
      <c r="S116" s="1">
        <f t="shared" si="9"/>
        <v>63</v>
      </c>
      <c r="T116" s="1">
        <f t="shared" si="9"/>
        <v>82</v>
      </c>
      <c r="U116" s="1">
        <f t="shared" si="7"/>
        <v>82</v>
      </c>
    </row>
    <row r="117" spans="1:21" ht="15" thickBot="1">
      <c r="A117" s="10">
        <v>104</v>
      </c>
      <c r="B117" s="303">
        <v>1911104</v>
      </c>
      <c r="C117" s="304" t="s">
        <v>351</v>
      </c>
      <c r="D117" s="137">
        <v>76.708333333333343</v>
      </c>
      <c r="E117" s="137">
        <v>92.4375</v>
      </c>
      <c r="F117" s="137">
        <v>84.666666666666657</v>
      </c>
      <c r="G117" s="137">
        <v>78.666666666666657</v>
      </c>
      <c r="H117" s="137">
        <v>78.666666666666657</v>
      </c>
      <c r="I117" s="137">
        <v>83.5</v>
      </c>
      <c r="J117" s="136">
        <v>76.708333333333343</v>
      </c>
      <c r="K117" s="136">
        <v>92.4375</v>
      </c>
      <c r="L117" s="136">
        <v>84.666666666666657</v>
      </c>
      <c r="M117" s="136">
        <v>78.666666666666657</v>
      </c>
      <c r="N117" s="136">
        <v>78.666666666666657</v>
      </c>
      <c r="O117" s="136">
        <v>83.5</v>
      </c>
      <c r="P117" s="1">
        <f t="shared" si="8"/>
        <v>77</v>
      </c>
      <c r="Q117" s="1">
        <f t="shared" si="8"/>
        <v>92</v>
      </c>
      <c r="R117" s="1">
        <f t="shared" si="8"/>
        <v>85</v>
      </c>
      <c r="S117" s="1">
        <f t="shared" si="9"/>
        <v>79</v>
      </c>
      <c r="T117" s="1">
        <f t="shared" si="9"/>
        <v>84</v>
      </c>
      <c r="U117" s="1">
        <f t="shared" si="7"/>
        <v>84</v>
      </c>
    </row>
    <row r="118" spans="1:21" ht="15" thickBot="1">
      <c r="A118" s="10">
        <v>105</v>
      </c>
      <c r="B118" s="303">
        <v>1911105</v>
      </c>
      <c r="C118" s="304" t="s">
        <v>60</v>
      </c>
      <c r="D118" s="137">
        <v>75.583333333333343</v>
      </c>
      <c r="E118" s="137">
        <v>86.180555555555557</v>
      </c>
      <c r="F118" s="137">
        <v>89.333333333333343</v>
      </c>
      <c r="G118" s="137">
        <v>65.333333333333329</v>
      </c>
      <c r="H118" s="137">
        <v>65.333333333333329</v>
      </c>
      <c r="I118" s="137">
        <v>64.5</v>
      </c>
      <c r="J118" s="136">
        <v>75.583333333333343</v>
      </c>
      <c r="K118" s="136">
        <v>86.180555555555557</v>
      </c>
      <c r="L118" s="136">
        <v>89.333333333333343</v>
      </c>
      <c r="M118" s="136">
        <v>65.333333333333329</v>
      </c>
      <c r="N118" s="136">
        <v>65.333333333333329</v>
      </c>
      <c r="O118" s="136">
        <v>64.5</v>
      </c>
      <c r="P118" s="1">
        <f t="shared" si="8"/>
        <v>76</v>
      </c>
      <c r="Q118" s="1">
        <f t="shared" si="8"/>
        <v>86</v>
      </c>
      <c r="R118" s="1">
        <f t="shared" si="8"/>
        <v>89</v>
      </c>
      <c r="S118" s="1">
        <f t="shared" si="9"/>
        <v>65</v>
      </c>
      <c r="T118" s="1">
        <f t="shared" si="9"/>
        <v>65</v>
      </c>
      <c r="U118" s="1">
        <f t="shared" si="7"/>
        <v>65</v>
      </c>
    </row>
    <row r="119" spans="1:21" ht="15" thickBot="1">
      <c r="A119" s="10">
        <v>106</v>
      </c>
      <c r="B119" s="303">
        <v>1911106</v>
      </c>
      <c r="C119" s="304" t="s">
        <v>352</v>
      </c>
      <c r="D119" s="137">
        <v>82.083333333333343</v>
      </c>
      <c r="E119" s="137">
        <v>89.152777777777771</v>
      </c>
      <c r="F119" s="137">
        <v>86</v>
      </c>
      <c r="G119" s="137">
        <v>68</v>
      </c>
      <c r="H119" s="137">
        <v>68</v>
      </c>
      <c r="I119" s="137">
        <v>79.5</v>
      </c>
      <c r="J119" s="136">
        <v>82.083333333333343</v>
      </c>
      <c r="K119" s="136">
        <v>89.152777777777771</v>
      </c>
      <c r="L119" s="136">
        <v>86</v>
      </c>
      <c r="M119" s="136">
        <v>68</v>
      </c>
      <c r="N119" s="136">
        <v>68</v>
      </c>
      <c r="O119" s="136">
        <v>79.5</v>
      </c>
      <c r="P119" s="1">
        <f t="shared" si="8"/>
        <v>82</v>
      </c>
      <c r="Q119" s="1">
        <f t="shared" si="8"/>
        <v>89</v>
      </c>
      <c r="R119" s="1">
        <f t="shared" si="8"/>
        <v>86</v>
      </c>
      <c r="S119" s="1">
        <f t="shared" si="9"/>
        <v>68</v>
      </c>
      <c r="T119" s="1">
        <f t="shared" si="9"/>
        <v>80</v>
      </c>
      <c r="U119" s="1">
        <f t="shared" si="7"/>
        <v>80</v>
      </c>
    </row>
    <row r="120" spans="1:21" ht="15" thickBot="1">
      <c r="A120" s="10">
        <v>107</v>
      </c>
      <c r="B120" s="303">
        <v>1911107</v>
      </c>
      <c r="C120" s="304" t="s">
        <v>353</v>
      </c>
      <c r="D120" s="137">
        <v>86.458333333333343</v>
      </c>
      <c r="E120" s="137">
        <v>83.090277777777771</v>
      </c>
      <c r="F120" s="137">
        <v>88</v>
      </c>
      <c r="G120" s="137">
        <v>76</v>
      </c>
      <c r="H120" s="137">
        <v>76</v>
      </c>
      <c r="I120" s="137">
        <v>43.75</v>
      </c>
      <c r="J120" s="136">
        <v>86.458333333333343</v>
      </c>
      <c r="K120" s="136">
        <v>83.090277777777771</v>
      </c>
      <c r="L120" s="136">
        <v>88</v>
      </c>
      <c r="M120" s="136">
        <v>76</v>
      </c>
      <c r="N120" s="136">
        <v>76</v>
      </c>
      <c r="O120" s="136">
        <v>43.75</v>
      </c>
      <c r="P120" s="1">
        <f t="shared" si="8"/>
        <v>86</v>
      </c>
      <c r="Q120" s="1">
        <f t="shared" si="8"/>
        <v>83</v>
      </c>
      <c r="R120" s="1">
        <f t="shared" si="8"/>
        <v>88</v>
      </c>
      <c r="S120" s="1">
        <f t="shared" si="9"/>
        <v>76</v>
      </c>
      <c r="T120" s="1">
        <f t="shared" si="9"/>
        <v>44</v>
      </c>
      <c r="U120" s="1">
        <f t="shared" si="7"/>
        <v>44</v>
      </c>
    </row>
    <row r="121" spans="1:21" ht="15" thickBot="1">
      <c r="A121" s="10">
        <v>108</v>
      </c>
      <c r="B121" s="303">
        <v>1911108</v>
      </c>
      <c r="C121" s="304" t="s">
        <v>152</v>
      </c>
      <c r="D121" s="137">
        <v>82.708333333333343</v>
      </c>
      <c r="E121" s="137">
        <v>91.215277777777771</v>
      </c>
      <c r="F121" s="137">
        <v>76</v>
      </c>
      <c r="G121" s="137">
        <v>38.666666666666664</v>
      </c>
      <c r="H121" s="137">
        <v>38.666666666666664</v>
      </c>
      <c r="I121" s="137">
        <v>87</v>
      </c>
      <c r="J121" s="136">
        <v>82.708333333333343</v>
      </c>
      <c r="K121" s="136">
        <v>91.215277777777771</v>
      </c>
      <c r="L121" s="136">
        <v>76</v>
      </c>
      <c r="M121" s="136">
        <v>38.666666666666664</v>
      </c>
      <c r="N121" s="136">
        <v>38.666666666666664</v>
      </c>
      <c r="O121" s="136">
        <v>87</v>
      </c>
      <c r="P121" s="1">
        <f t="shared" si="8"/>
        <v>83</v>
      </c>
      <c r="Q121" s="1">
        <f t="shared" si="8"/>
        <v>91</v>
      </c>
      <c r="R121" s="1">
        <f t="shared" si="8"/>
        <v>76</v>
      </c>
      <c r="S121" s="1">
        <f t="shared" si="9"/>
        <v>39</v>
      </c>
      <c r="T121" s="1">
        <f t="shared" si="9"/>
        <v>87</v>
      </c>
      <c r="U121" s="1">
        <f t="shared" si="7"/>
        <v>87</v>
      </c>
    </row>
    <row r="122" spans="1:21" ht="15" thickBot="1">
      <c r="A122" s="10">
        <v>109</v>
      </c>
      <c r="B122" s="303">
        <v>1911109</v>
      </c>
      <c r="C122" s="304" t="s">
        <v>153</v>
      </c>
      <c r="D122" s="137">
        <v>80.708333333333343</v>
      </c>
      <c r="E122" s="137">
        <v>83.4375</v>
      </c>
      <c r="F122" s="137">
        <v>79.333333333333343</v>
      </c>
      <c r="G122" s="137">
        <v>66.666666666666657</v>
      </c>
      <c r="H122" s="137">
        <v>66.666666666666657</v>
      </c>
      <c r="I122" s="137">
        <v>81.5</v>
      </c>
      <c r="J122" s="136">
        <v>80.708333333333343</v>
      </c>
      <c r="K122" s="136">
        <v>83.4375</v>
      </c>
      <c r="L122" s="136">
        <v>79.333333333333343</v>
      </c>
      <c r="M122" s="136">
        <v>66.666666666666657</v>
      </c>
      <c r="N122" s="136">
        <v>66.666666666666657</v>
      </c>
      <c r="O122" s="136">
        <v>81.5</v>
      </c>
      <c r="P122" s="1">
        <f t="shared" si="8"/>
        <v>81</v>
      </c>
      <c r="Q122" s="1">
        <f t="shared" si="8"/>
        <v>83</v>
      </c>
      <c r="R122" s="1">
        <f t="shared" si="8"/>
        <v>79</v>
      </c>
      <c r="S122" s="1">
        <f t="shared" si="9"/>
        <v>67</v>
      </c>
      <c r="T122" s="1">
        <f t="shared" si="9"/>
        <v>82</v>
      </c>
      <c r="U122" s="1">
        <f t="shared" si="7"/>
        <v>82</v>
      </c>
    </row>
    <row r="123" spans="1:21" ht="15" thickBot="1">
      <c r="A123" s="10">
        <v>110</v>
      </c>
      <c r="B123" s="305">
        <v>1911110</v>
      </c>
      <c r="C123" s="306" t="s">
        <v>154</v>
      </c>
      <c r="D123" s="137">
        <v>85</v>
      </c>
      <c r="E123" s="137">
        <v>87</v>
      </c>
      <c r="F123" s="137">
        <v>82</v>
      </c>
      <c r="G123" s="137">
        <v>67</v>
      </c>
      <c r="H123" s="137">
        <v>67</v>
      </c>
      <c r="I123" s="137">
        <v>69</v>
      </c>
      <c r="J123" s="136">
        <v>85</v>
      </c>
      <c r="K123" s="136">
        <v>87</v>
      </c>
      <c r="L123" s="136">
        <v>82</v>
      </c>
      <c r="M123" s="136">
        <v>67</v>
      </c>
      <c r="N123" s="136">
        <v>67</v>
      </c>
      <c r="O123" s="136">
        <v>69</v>
      </c>
      <c r="P123" s="1">
        <f t="shared" si="8"/>
        <v>85</v>
      </c>
      <c r="Q123" s="1">
        <f t="shared" si="8"/>
        <v>87</v>
      </c>
      <c r="R123" s="1">
        <f t="shared" si="8"/>
        <v>82</v>
      </c>
      <c r="S123" s="1">
        <f t="shared" si="9"/>
        <v>67</v>
      </c>
      <c r="T123" s="1">
        <f t="shared" si="9"/>
        <v>69</v>
      </c>
      <c r="U123" s="1">
        <f t="shared" si="7"/>
        <v>69</v>
      </c>
    </row>
    <row r="124" spans="1:21" ht="15" thickBot="1">
      <c r="A124" s="10">
        <v>111</v>
      </c>
      <c r="B124" s="307">
        <v>1911111</v>
      </c>
      <c r="C124" s="308" t="s">
        <v>354</v>
      </c>
      <c r="D124" s="137">
        <v>93</v>
      </c>
      <c r="E124" s="137">
        <v>89</v>
      </c>
      <c r="F124" s="137">
        <v>93</v>
      </c>
      <c r="G124" s="137">
        <v>91</v>
      </c>
      <c r="H124" s="137">
        <v>91</v>
      </c>
      <c r="I124" s="137">
        <v>97</v>
      </c>
      <c r="J124" s="136">
        <v>93</v>
      </c>
      <c r="K124" s="136">
        <v>89</v>
      </c>
      <c r="L124" s="136">
        <v>93</v>
      </c>
      <c r="M124" s="136">
        <v>91</v>
      </c>
      <c r="N124" s="136">
        <v>91</v>
      </c>
      <c r="O124" s="136">
        <v>97</v>
      </c>
      <c r="P124" s="1">
        <f t="shared" si="8"/>
        <v>93</v>
      </c>
      <c r="Q124" s="1">
        <f t="shared" si="8"/>
        <v>89</v>
      </c>
      <c r="R124" s="1">
        <f t="shared" si="8"/>
        <v>93</v>
      </c>
      <c r="S124" s="1">
        <f t="shared" si="9"/>
        <v>91</v>
      </c>
      <c r="T124" s="1">
        <f t="shared" si="9"/>
        <v>97</v>
      </c>
      <c r="U124" s="1">
        <f t="shared" si="7"/>
        <v>97</v>
      </c>
    </row>
    <row r="125" spans="1:21" ht="15" thickBot="1">
      <c r="A125" s="10">
        <v>112</v>
      </c>
      <c r="B125" s="307">
        <v>1911112</v>
      </c>
      <c r="C125" s="308" t="s">
        <v>155</v>
      </c>
      <c r="D125" s="137">
        <v>89</v>
      </c>
      <c r="E125" s="137">
        <v>87</v>
      </c>
      <c r="F125" s="137">
        <v>89</v>
      </c>
      <c r="G125" s="137">
        <v>88</v>
      </c>
      <c r="H125" s="137">
        <v>88</v>
      </c>
      <c r="I125" s="137">
        <v>91</v>
      </c>
      <c r="J125" s="136">
        <v>89</v>
      </c>
      <c r="K125" s="136">
        <v>87</v>
      </c>
      <c r="L125" s="136">
        <v>89</v>
      </c>
      <c r="M125" s="136">
        <v>88</v>
      </c>
      <c r="N125" s="136">
        <v>88</v>
      </c>
      <c r="O125" s="136">
        <v>91</v>
      </c>
      <c r="P125" s="1">
        <f t="shared" si="8"/>
        <v>89</v>
      </c>
      <c r="Q125" s="1">
        <f t="shared" si="8"/>
        <v>87</v>
      </c>
      <c r="R125" s="1">
        <f t="shared" si="8"/>
        <v>89</v>
      </c>
      <c r="S125" s="1">
        <f t="shared" si="9"/>
        <v>88</v>
      </c>
      <c r="T125" s="1">
        <f t="shared" si="9"/>
        <v>91</v>
      </c>
      <c r="U125" s="1">
        <f t="shared" si="7"/>
        <v>91</v>
      </c>
    </row>
    <row r="126" spans="1:21" ht="15" thickBot="1">
      <c r="A126" s="10">
        <v>113</v>
      </c>
      <c r="B126" s="307">
        <v>1911113</v>
      </c>
      <c r="C126" s="308" t="s">
        <v>156</v>
      </c>
      <c r="D126" s="137">
        <v>90</v>
      </c>
      <c r="E126" s="137">
        <v>89</v>
      </c>
      <c r="F126" s="137">
        <v>90</v>
      </c>
      <c r="G126" s="137">
        <v>90</v>
      </c>
      <c r="H126" s="137">
        <v>90</v>
      </c>
      <c r="I126" s="137">
        <v>90</v>
      </c>
      <c r="J126" s="136">
        <v>90</v>
      </c>
      <c r="K126" s="136">
        <v>89</v>
      </c>
      <c r="L126" s="136">
        <v>90</v>
      </c>
      <c r="M126" s="136">
        <v>90</v>
      </c>
      <c r="N126" s="136">
        <v>90</v>
      </c>
      <c r="O126" s="136">
        <v>90</v>
      </c>
      <c r="P126" s="1">
        <f t="shared" si="8"/>
        <v>90</v>
      </c>
      <c r="Q126" s="1">
        <f t="shared" si="8"/>
        <v>89</v>
      </c>
      <c r="R126" s="1">
        <f t="shared" si="8"/>
        <v>90</v>
      </c>
      <c r="S126" s="1">
        <f t="shared" si="9"/>
        <v>90</v>
      </c>
      <c r="T126" s="1">
        <f t="shared" si="9"/>
        <v>90</v>
      </c>
      <c r="U126" s="1">
        <f t="shared" si="7"/>
        <v>90</v>
      </c>
    </row>
    <row r="127" spans="1:21" ht="15" thickBot="1">
      <c r="A127" s="10">
        <v>114</v>
      </c>
      <c r="B127" s="305">
        <v>1911114</v>
      </c>
      <c r="C127" s="306" t="s">
        <v>157</v>
      </c>
      <c r="D127" s="137">
        <v>76</v>
      </c>
      <c r="E127" s="137">
        <v>86</v>
      </c>
      <c r="F127" s="137">
        <v>75</v>
      </c>
      <c r="G127" s="137">
        <v>73</v>
      </c>
      <c r="H127" s="137">
        <v>73</v>
      </c>
      <c r="I127" s="137">
        <v>52</v>
      </c>
      <c r="J127" s="136">
        <v>76</v>
      </c>
      <c r="K127" s="136">
        <v>86</v>
      </c>
      <c r="L127" s="136">
        <v>75</v>
      </c>
      <c r="M127" s="136">
        <v>73</v>
      </c>
      <c r="N127" s="136">
        <v>73</v>
      </c>
      <c r="O127" s="136">
        <v>52</v>
      </c>
      <c r="P127" s="1">
        <f t="shared" si="8"/>
        <v>76</v>
      </c>
      <c r="Q127" s="1">
        <f t="shared" si="8"/>
        <v>86</v>
      </c>
      <c r="R127" s="1">
        <f t="shared" si="8"/>
        <v>75</v>
      </c>
      <c r="S127" s="1">
        <f t="shared" si="9"/>
        <v>73</v>
      </c>
      <c r="T127" s="1">
        <f t="shared" si="9"/>
        <v>52</v>
      </c>
      <c r="U127" s="1">
        <f t="shared" si="7"/>
        <v>52</v>
      </c>
    </row>
    <row r="128" spans="1:21" ht="15" thickBot="1">
      <c r="A128" s="10">
        <v>115</v>
      </c>
      <c r="B128" s="305">
        <v>1911115</v>
      </c>
      <c r="C128" s="306" t="s">
        <v>74</v>
      </c>
      <c r="D128" s="137">
        <v>78</v>
      </c>
      <c r="E128" s="137">
        <v>87</v>
      </c>
      <c r="F128" s="137">
        <v>62</v>
      </c>
      <c r="G128" s="137">
        <v>73</v>
      </c>
      <c r="H128" s="137">
        <v>73</v>
      </c>
      <c r="I128" s="137">
        <v>55</v>
      </c>
      <c r="J128" s="136">
        <v>78</v>
      </c>
      <c r="K128" s="136">
        <v>87</v>
      </c>
      <c r="L128" s="136">
        <v>62</v>
      </c>
      <c r="M128" s="136">
        <v>73</v>
      </c>
      <c r="N128" s="136">
        <v>73</v>
      </c>
      <c r="O128" s="136">
        <v>55</v>
      </c>
      <c r="P128" s="1">
        <f t="shared" si="8"/>
        <v>78</v>
      </c>
      <c r="Q128" s="1">
        <f t="shared" si="8"/>
        <v>87</v>
      </c>
      <c r="R128" s="1">
        <f t="shared" si="8"/>
        <v>62</v>
      </c>
      <c r="S128" s="1">
        <f t="shared" si="9"/>
        <v>73</v>
      </c>
      <c r="T128" s="1">
        <f t="shared" si="9"/>
        <v>55</v>
      </c>
      <c r="U128" s="1">
        <f t="shared" si="7"/>
        <v>55</v>
      </c>
    </row>
    <row r="129" spans="1:21" ht="15" thickBot="1">
      <c r="A129" s="10">
        <v>116</v>
      </c>
      <c r="B129" s="303">
        <v>1911116</v>
      </c>
      <c r="C129" s="304" t="s">
        <v>355</v>
      </c>
      <c r="D129" s="137">
        <v>52.458333333333336</v>
      </c>
      <c r="E129" s="137">
        <v>58.506944444444443</v>
      </c>
      <c r="F129" s="137">
        <v>10</v>
      </c>
      <c r="G129" s="137">
        <v>10</v>
      </c>
      <c r="H129" s="137">
        <v>10</v>
      </c>
      <c r="I129" s="137">
        <v>0</v>
      </c>
      <c r="J129" s="136">
        <v>52.458333333333336</v>
      </c>
      <c r="K129" s="136">
        <v>58.506944444444443</v>
      </c>
      <c r="L129" s="136">
        <v>10</v>
      </c>
      <c r="M129" s="136">
        <v>10</v>
      </c>
      <c r="N129" s="136">
        <v>10</v>
      </c>
      <c r="O129" s="136">
        <v>0</v>
      </c>
      <c r="P129" s="1">
        <f t="shared" si="8"/>
        <v>52</v>
      </c>
      <c r="Q129" s="1">
        <f t="shared" si="8"/>
        <v>59</v>
      </c>
      <c r="R129" s="1">
        <f t="shared" si="8"/>
        <v>10</v>
      </c>
      <c r="S129" s="1">
        <f t="shared" si="9"/>
        <v>10</v>
      </c>
      <c r="T129" s="1">
        <f t="shared" si="9"/>
        <v>0</v>
      </c>
      <c r="U129" s="1">
        <f t="shared" si="7"/>
        <v>0</v>
      </c>
    </row>
    <row r="130" spans="1:21" ht="15" thickBot="1">
      <c r="A130" s="10">
        <v>117</v>
      </c>
      <c r="B130" s="303">
        <v>1911117</v>
      </c>
      <c r="C130" s="304" t="s">
        <v>356</v>
      </c>
      <c r="D130" s="137">
        <v>64.333333333333329</v>
      </c>
      <c r="E130" s="137">
        <v>74.305555555555557</v>
      </c>
      <c r="F130" s="137">
        <v>63.333333333333329</v>
      </c>
      <c r="G130" s="137">
        <v>51.333333333333329</v>
      </c>
      <c r="H130" s="137">
        <v>51.333333333333329</v>
      </c>
      <c r="I130" s="137">
        <v>63</v>
      </c>
      <c r="J130" s="136">
        <v>64.333333333333329</v>
      </c>
      <c r="K130" s="136">
        <v>74.305555555555557</v>
      </c>
      <c r="L130" s="136">
        <v>63.333333333333329</v>
      </c>
      <c r="M130" s="136">
        <v>51.333333333333329</v>
      </c>
      <c r="N130" s="136">
        <v>51.333333333333329</v>
      </c>
      <c r="O130" s="136">
        <v>63</v>
      </c>
      <c r="P130" s="1">
        <f t="shared" si="8"/>
        <v>64</v>
      </c>
      <c r="Q130" s="1">
        <f t="shared" si="8"/>
        <v>74</v>
      </c>
      <c r="R130" s="1">
        <f t="shared" si="8"/>
        <v>63</v>
      </c>
      <c r="S130" s="1">
        <f t="shared" si="9"/>
        <v>51</v>
      </c>
      <c r="T130" s="1">
        <f t="shared" si="9"/>
        <v>63</v>
      </c>
      <c r="U130" s="1">
        <f t="shared" si="7"/>
        <v>63</v>
      </c>
    </row>
    <row r="131" spans="1:21" ht="15" thickBot="1">
      <c r="A131" s="10">
        <v>118</v>
      </c>
      <c r="B131" s="305">
        <v>1911118</v>
      </c>
      <c r="C131" s="306" t="s">
        <v>357</v>
      </c>
      <c r="D131" s="137">
        <v>75</v>
      </c>
      <c r="E131" s="137">
        <v>80</v>
      </c>
      <c r="F131" s="137">
        <v>65</v>
      </c>
      <c r="G131" s="137">
        <v>58</v>
      </c>
      <c r="H131" s="137">
        <v>58</v>
      </c>
      <c r="I131" s="137">
        <v>51</v>
      </c>
      <c r="J131" s="136">
        <v>75</v>
      </c>
      <c r="K131" s="136">
        <v>80</v>
      </c>
      <c r="L131" s="136">
        <v>65</v>
      </c>
      <c r="M131" s="136">
        <v>58</v>
      </c>
      <c r="N131" s="136">
        <v>58</v>
      </c>
      <c r="O131" s="136">
        <v>51</v>
      </c>
      <c r="P131" s="1">
        <f t="shared" si="8"/>
        <v>75</v>
      </c>
      <c r="Q131" s="1">
        <f t="shared" si="8"/>
        <v>80</v>
      </c>
      <c r="R131" s="1">
        <f t="shared" si="8"/>
        <v>65</v>
      </c>
      <c r="S131" s="1">
        <f t="shared" si="9"/>
        <v>58</v>
      </c>
      <c r="T131" s="1">
        <f t="shared" si="9"/>
        <v>51</v>
      </c>
      <c r="U131" s="1">
        <f t="shared" si="7"/>
        <v>51</v>
      </c>
    </row>
    <row r="132" spans="1:21" ht="15" thickBot="1">
      <c r="A132" s="10">
        <v>119</v>
      </c>
      <c r="B132" s="305">
        <v>1911119</v>
      </c>
      <c r="C132" s="306" t="s">
        <v>358</v>
      </c>
      <c r="D132" s="137">
        <v>83</v>
      </c>
      <c r="E132" s="137">
        <v>93</v>
      </c>
      <c r="F132" s="137">
        <v>76</v>
      </c>
      <c r="G132" s="137">
        <v>70</v>
      </c>
      <c r="H132" s="137">
        <v>70</v>
      </c>
      <c r="I132" s="137">
        <v>62</v>
      </c>
      <c r="J132" s="136">
        <v>83</v>
      </c>
      <c r="K132" s="136">
        <v>93</v>
      </c>
      <c r="L132" s="136">
        <v>76</v>
      </c>
      <c r="M132" s="136">
        <v>70</v>
      </c>
      <c r="N132" s="136">
        <v>70</v>
      </c>
      <c r="O132" s="136">
        <v>62</v>
      </c>
      <c r="P132" s="1">
        <f t="shared" si="8"/>
        <v>83</v>
      </c>
      <c r="Q132" s="1">
        <f t="shared" si="8"/>
        <v>93</v>
      </c>
      <c r="R132" s="1">
        <f t="shared" si="8"/>
        <v>76</v>
      </c>
      <c r="S132" s="1">
        <f t="shared" si="9"/>
        <v>70</v>
      </c>
      <c r="T132" s="1">
        <f t="shared" si="9"/>
        <v>62</v>
      </c>
      <c r="U132" s="1">
        <f t="shared" si="7"/>
        <v>62</v>
      </c>
    </row>
    <row r="133" spans="1:21" ht="15" thickBot="1">
      <c r="A133" s="10">
        <v>120</v>
      </c>
      <c r="B133" s="305">
        <v>1911120</v>
      </c>
      <c r="C133" s="306" t="s">
        <v>359</v>
      </c>
      <c r="D133" s="137">
        <v>80</v>
      </c>
      <c r="E133" s="137">
        <v>88</v>
      </c>
      <c r="F133" s="137">
        <v>59</v>
      </c>
      <c r="G133" s="137">
        <v>53</v>
      </c>
      <c r="H133" s="137">
        <v>53</v>
      </c>
      <c r="I133" s="137">
        <v>60</v>
      </c>
      <c r="J133" s="136">
        <v>80</v>
      </c>
      <c r="K133" s="136">
        <v>88</v>
      </c>
      <c r="L133" s="136">
        <v>59</v>
      </c>
      <c r="M133" s="136">
        <v>53</v>
      </c>
      <c r="N133" s="136">
        <v>53</v>
      </c>
      <c r="O133" s="136">
        <v>60</v>
      </c>
      <c r="P133" s="1">
        <f t="shared" si="8"/>
        <v>80</v>
      </c>
      <c r="Q133" s="1">
        <f t="shared" si="8"/>
        <v>88</v>
      </c>
      <c r="R133" s="1">
        <f t="shared" si="8"/>
        <v>59</v>
      </c>
      <c r="S133" s="1">
        <f t="shared" si="9"/>
        <v>53</v>
      </c>
      <c r="T133" s="1">
        <f t="shared" si="9"/>
        <v>60</v>
      </c>
      <c r="U133" s="1">
        <f t="shared" si="7"/>
        <v>60</v>
      </c>
    </row>
    <row r="134" spans="1:21" ht="15" thickBot="1">
      <c r="A134" s="10">
        <v>121</v>
      </c>
      <c r="B134" s="309"/>
      <c r="C134" s="310" t="s">
        <v>386</v>
      </c>
      <c r="D134" s="137">
        <v>82</v>
      </c>
      <c r="E134" s="137">
        <v>75</v>
      </c>
      <c r="F134" s="137">
        <v>74</v>
      </c>
      <c r="G134" s="137">
        <v>64</v>
      </c>
      <c r="H134" s="137">
        <v>64</v>
      </c>
      <c r="I134" s="137">
        <v>42</v>
      </c>
      <c r="J134" s="136">
        <v>82</v>
      </c>
      <c r="K134" s="136">
        <v>75</v>
      </c>
      <c r="L134" s="136">
        <v>74</v>
      </c>
      <c r="M134" s="136">
        <v>64</v>
      </c>
      <c r="N134" s="136">
        <v>64</v>
      </c>
      <c r="O134" s="136">
        <v>42</v>
      </c>
      <c r="P134" s="1">
        <f t="shared" si="8"/>
        <v>82</v>
      </c>
      <c r="Q134" s="1">
        <f t="shared" si="8"/>
        <v>75</v>
      </c>
      <c r="R134" s="1">
        <f t="shared" si="8"/>
        <v>74</v>
      </c>
      <c r="S134" s="1">
        <f t="shared" si="9"/>
        <v>64</v>
      </c>
      <c r="T134" s="1">
        <f t="shared" si="9"/>
        <v>42</v>
      </c>
      <c r="U134" s="1">
        <f t="shared" si="7"/>
        <v>42</v>
      </c>
    </row>
    <row r="135" spans="1:21" ht="15" thickBot="1">
      <c r="A135" s="10">
        <v>122</v>
      </c>
      <c r="B135" s="309"/>
      <c r="C135" s="310" t="s">
        <v>387</v>
      </c>
      <c r="D135" s="137">
        <v>74</v>
      </c>
      <c r="E135" s="137">
        <v>78</v>
      </c>
      <c r="F135" s="137">
        <v>44.666666666666664</v>
      </c>
      <c r="G135" s="137">
        <v>49.333333333333329</v>
      </c>
      <c r="H135" s="137">
        <v>49.333333333333329</v>
      </c>
      <c r="I135" s="137">
        <v>48.5</v>
      </c>
      <c r="J135" s="136">
        <v>74</v>
      </c>
      <c r="K135" s="136">
        <v>78</v>
      </c>
      <c r="L135" s="136">
        <v>44.666666666666664</v>
      </c>
      <c r="M135" s="136">
        <v>49.333333333333329</v>
      </c>
      <c r="N135" s="136">
        <v>49.333333333333329</v>
      </c>
      <c r="O135" s="136">
        <v>48.5</v>
      </c>
      <c r="P135" s="1">
        <f t="shared" si="8"/>
        <v>74</v>
      </c>
      <c r="Q135" s="1">
        <f t="shared" si="8"/>
        <v>78</v>
      </c>
      <c r="R135" s="1">
        <f t="shared" si="8"/>
        <v>45</v>
      </c>
      <c r="S135" s="1">
        <f t="shared" si="9"/>
        <v>49</v>
      </c>
      <c r="T135" s="1">
        <f t="shared" si="9"/>
        <v>49</v>
      </c>
      <c r="U135" s="1">
        <f t="shared" si="7"/>
        <v>49</v>
      </c>
    </row>
    <row r="136" spans="1:21" ht="15" thickBot="1">
      <c r="A136" s="10">
        <v>123</v>
      </c>
      <c r="B136" s="311"/>
      <c r="C136" s="312" t="s">
        <v>388</v>
      </c>
      <c r="D136" s="137">
        <v>58</v>
      </c>
      <c r="E136" s="137">
        <v>56</v>
      </c>
      <c r="F136" s="137">
        <v>61</v>
      </c>
      <c r="G136" s="137">
        <v>53</v>
      </c>
      <c r="H136" s="137">
        <v>53</v>
      </c>
      <c r="I136" s="137">
        <v>51</v>
      </c>
      <c r="J136" s="136">
        <v>58</v>
      </c>
      <c r="K136" s="136">
        <v>56</v>
      </c>
      <c r="L136" s="136">
        <v>61</v>
      </c>
      <c r="M136" s="136">
        <v>53</v>
      </c>
      <c r="N136" s="136">
        <v>53</v>
      </c>
      <c r="O136" s="136">
        <v>51</v>
      </c>
      <c r="P136" s="1">
        <f t="shared" si="8"/>
        <v>58</v>
      </c>
      <c r="Q136" s="1">
        <f t="shared" si="8"/>
        <v>56</v>
      </c>
      <c r="R136" s="1">
        <f t="shared" si="8"/>
        <v>61</v>
      </c>
      <c r="S136" s="1">
        <f t="shared" si="9"/>
        <v>53</v>
      </c>
      <c r="T136" s="1">
        <f t="shared" si="9"/>
        <v>51</v>
      </c>
      <c r="U136" s="1">
        <f t="shared" si="7"/>
        <v>51</v>
      </c>
    </row>
    <row r="137" spans="1:21" ht="15" thickBot="1">
      <c r="A137" s="10">
        <v>124</v>
      </c>
      <c r="B137" s="313"/>
      <c r="C137" s="308" t="s">
        <v>389</v>
      </c>
      <c r="D137" s="137">
        <v>54</v>
      </c>
      <c r="E137" s="137">
        <v>53</v>
      </c>
      <c r="F137" s="137">
        <v>51</v>
      </c>
      <c r="G137" s="137">
        <v>52</v>
      </c>
      <c r="H137" s="137">
        <v>52</v>
      </c>
      <c r="I137" s="137">
        <v>58</v>
      </c>
      <c r="J137" s="136">
        <v>54</v>
      </c>
      <c r="K137" s="136">
        <v>53</v>
      </c>
      <c r="L137" s="136">
        <v>51</v>
      </c>
      <c r="M137" s="136">
        <v>52</v>
      </c>
      <c r="N137" s="136">
        <v>52</v>
      </c>
      <c r="O137" s="136">
        <v>58</v>
      </c>
      <c r="P137" s="1">
        <f t="shared" si="8"/>
        <v>54</v>
      </c>
      <c r="Q137" s="1">
        <f t="shared" si="8"/>
        <v>53</v>
      </c>
      <c r="R137" s="1">
        <f t="shared" si="8"/>
        <v>51</v>
      </c>
      <c r="S137" s="1">
        <f t="shared" si="9"/>
        <v>52</v>
      </c>
      <c r="T137" s="1">
        <f t="shared" si="9"/>
        <v>58</v>
      </c>
      <c r="U137" s="1">
        <f t="shared" si="7"/>
        <v>58</v>
      </c>
    </row>
    <row r="140" spans="1:21">
      <c r="C140" s="260"/>
      <c r="D140" s="260" t="s">
        <v>5</v>
      </c>
      <c r="E140" s="260" t="s">
        <v>6</v>
      </c>
      <c r="F140" s="260" t="s">
        <v>7</v>
      </c>
      <c r="G140" s="260" t="s">
        <v>8</v>
      </c>
      <c r="H140" s="260" t="s">
        <v>9</v>
      </c>
      <c r="I140" s="260" t="s">
        <v>192</v>
      </c>
    </row>
    <row r="141" spans="1:21">
      <c r="C141" s="260" t="s">
        <v>4</v>
      </c>
      <c r="D141" s="2">
        <v>65</v>
      </c>
      <c r="E141" s="2">
        <v>65</v>
      </c>
      <c r="F141" s="2">
        <v>65</v>
      </c>
      <c r="G141" s="2">
        <v>65</v>
      </c>
      <c r="H141" s="2">
        <v>65</v>
      </c>
      <c r="I141" s="2">
        <v>65</v>
      </c>
    </row>
    <row r="142" spans="1:21">
      <c r="C142" s="260" t="s">
        <v>28</v>
      </c>
      <c r="D142" s="278">
        <v>0.8</v>
      </c>
      <c r="E142" s="278">
        <v>0.8</v>
      </c>
      <c r="F142" s="278">
        <v>0.8</v>
      </c>
      <c r="G142" s="278">
        <v>0.8</v>
      </c>
      <c r="H142" s="278">
        <v>0.8</v>
      </c>
      <c r="I142" s="278">
        <v>0.8</v>
      </c>
      <c r="O142" s="279" t="s">
        <v>377</v>
      </c>
      <c r="P142" s="2">
        <v>124</v>
      </c>
    </row>
    <row r="143" spans="1:21">
      <c r="C143" s="260" t="s">
        <v>187</v>
      </c>
      <c r="D143" s="1">
        <f t="shared" ref="D143:I143" si="10">COUNTIF(P14:P137,"&gt;="&amp;D141)</f>
        <v>109</v>
      </c>
      <c r="E143" s="1">
        <f t="shared" si="10"/>
        <v>118</v>
      </c>
      <c r="F143" s="1">
        <f t="shared" si="10"/>
        <v>98</v>
      </c>
      <c r="G143" s="1">
        <f t="shared" si="10"/>
        <v>80</v>
      </c>
      <c r="H143" s="1">
        <f t="shared" si="10"/>
        <v>81</v>
      </c>
      <c r="I143" s="1">
        <f t="shared" si="10"/>
        <v>81</v>
      </c>
    </row>
    <row r="144" spans="1:21">
      <c r="C144" s="260" t="s">
        <v>29</v>
      </c>
      <c r="D144" s="280">
        <f t="shared" ref="D144:I144" si="11">D143/$P$142</f>
        <v>0.87903225806451613</v>
      </c>
      <c r="E144" s="280">
        <f t="shared" si="11"/>
        <v>0.95161290322580649</v>
      </c>
      <c r="F144" s="280">
        <f t="shared" si="11"/>
        <v>0.79032258064516125</v>
      </c>
      <c r="G144" s="280">
        <f t="shared" si="11"/>
        <v>0.64516129032258063</v>
      </c>
      <c r="H144" s="280">
        <f t="shared" si="11"/>
        <v>0.65322580645161288</v>
      </c>
      <c r="I144" s="280">
        <f t="shared" si="11"/>
        <v>0.65322580645161288</v>
      </c>
    </row>
    <row r="152" spans="3:22" ht="15" thickBot="1">
      <c r="C152" s="260" t="s">
        <v>26</v>
      </c>
      <c r="D152" s="260" t="s">
        <v>12</v>
      </c>
      <c r="E152" s="260" t="s">
        <v>13</v>
      </c>
      <c r="F152" s="260" t="s">
        <v>14</v>
      </c>
      <c r="G152" s="260" t="s">
        <v>15</v>
      </c>
      <c r="H152" s="260" t="s">
        <v>16</v>
      </c>
      <c r="I152" s="260" t="s">
        <v>17</v>
      </c>
      <c r="J152" s="260" t="s">
        <v>18</v>
      </c>
      <c r="K152" s="260" t="s">
        <v>19</v>
      </c>
      <c r="L152" s="260" t="s">
        <v>20</v>
      </c>
      <c r="M152" s="260" t="s">
        <v>21</v>
      </c>
      <c r="N152" s="260" t="s">
        <v>22</v>
      </c>
      <c r="O152" s="260" t="s">
        <v>23</v>
      </c>
      <c r="P152" s="260" t="s">
        <v>24</v>
      </c>
      <c r="Q152" s="260" t="s">
        <v>25</v>
      </c>
      <c r="R152" s="257" t="s">
        <v>38</v>
      </c>
      <c r="T152" s="260"/>
      <c r="U152" s="260" t="s">
        <v>38</v>
      </c>
      <c r="V152" s="260" t="s">
        <v>33</v>
      </c>
    </row>
    <row r="153" spans="3:22" ht="15" thickBot="1">
      <c r="C153" s="260" t="s">
        <v>5</v>
      </c>
      <c r="D153" s="314">
        <v>3</v>
      </c>
      <c r="E153" s="315">
        <v>3</v>
      </c>
      <c r="F153" s="315"/>
      <c r="G153" s="315"/>
      <c r="H153" s="12"/>
      <c r="I153" s="12"/>
      <c r="J153" s="12"/>
      <c r="K153" s="12"/>
      <c r="L153" s="315">
        <v>2</v>
      </c>
      <c r="M153" s="315">
        <v>1</v>
      </c>
      <c r="N153" s="12"/>
      <c r="O153" s="12"/>
      <c r="P153" s="12"/>
      <c r="Q153" s="315">
        <v>3</v>
      </c>
      <c r="R153" s="12"/>
      <c r="S153" s="316"/>
      <c r="T153" s="317"/>
      <c r="U153" s="2"/>
      <c r="V153" s="9">
        <f>D144</f>
        <v>0.87903225806451613</v>
      </c>
    </row>
    <row r="154" spans="3:22" ht="15" thickBot="1">
      <c r="C154" s="260" t="s">
        <v>6</v>
      </c>
      <c r="D154" s="318">
        <v>3</v>
      </c>
      <c r="E154" s="319">
        <v>3</v>
      </c>
      <c r="F154" s="319">
        <v>2</v>
      </c>
      <c r="G154" s="319">
        <v>2</v>
      </c>
      <c r="H154" s="14"/>
      <c r="I154" s="319">
        <v>3</v>
      </c>
      <c r="J154" s="14"/>
      <c r="K154" s="14"/>
      <c r="L154" s="319">
        <v>2</v>
      </c>
      <c r="M154" s="319">
        <v>1</v>
      </c>
      <c r="N154" s="14"/>
      <c r="O154" s="14"/>
      <c r="P154" s="14"/>
      <c r="Q154" s="319">
        <v>3</v>
      </c>
      <c r="R154" s="14"/>
      <c r="S154" s="14"/>
      <c r="T154" s="320"/>
      <c r="U154" s="2"/>
      <c r="V154" s="9">
        <f>E144</f>
        <v>0.95161290322580649</v>
      </c>
    </row>
    <row r="155" spans="3:22" ht="15" thickBot="1">
      <c r="C155" s="260" t="s">
        <v>7</v>
      </c>
      <c r="D155" s="318">
        <v>3</v>
      </c>
      <c r="E155" s="319">
        <v>3</v>
      </c>
      <c r="F155" s="319"/>
      <c r="G155" s="319">
        <v>2</v>
      </c>
      <c r="H155" s="14"/>
      <c r="I155" s="319">
        <v>3</v>
      </c>
      <c r="J155" s="14"/>
      <c r="K155" s="14"/>
      <c r="L155" s="319">
        <v>2</v>
      </c>
      <c r="M155" s="319">
        <v>1</v>
      </c>
      <c r="N155" s="14"/>
      <c r="O155" s="14"/>
      <c r="P155" s="14"/>
      <c r="Q155" s="319">
        <v>3</v>
      </c>
      <c r="R155" s="14"/>
      <c r="S155" s="14"/>
      <c r="T155" s="320"/>
      <c r="U155" s="2"/>
      <c r="V155" s="9">
        <f>F144</f>
        <v>0.79032258064516125</v>
      </c>
    </row>
    <row r="156" spans="3:22" ht="15" thickBot="1">
      <c r="C156" s="260" t="s">
        <v>8</v>
      </c>
      <c r="D156" s="318">
        <v>3</v>
      </c>
      <c r="E156" s="319">
        <v>3</v>
      </c>
      <c r="F156" s="319"/>
      <c r="G156" s="319">
        <v>2</v>
      </c>
      <c r="H156" s="14"/>
      <c r="I156" s="319">
        <v>3</v>
      </c>
      <c r="J156" s="14"/>
      <c r="K156" s="14"/>
      <c r="L156" s="319">
        <v>2</v>
      </c>
      <c r="M156" s="319">
        <v>1</v>
      </c>
      <c r="N156" s="14"/>
      <c r="O156" s="14"/>
      <c r="P156" s="14"/>
      <c r="Q156" s="319">
        <v>3</v>
      </c>
      <c r="R156" s="14"/>
      <c r="S156" s="14"/>
      <c r="T156" s="320"/>
      <c r="U156" s="2"/>
      <c r="V156" s="9">
        <f>H144</f>
        <v>0.65322580645161288</v>
      </c>
    </row>
    <row r="157" spans="3:22" ht="15" thickBot="1">
      <c r="C157" s="260" t="s">
        <v>9</v>
      </c>
      <c r="D157" s="318">
        <v>3</v>
      </c>
      <c r="E157" s="319">
        <v>3</v>
      </c>
      <c r="F157" s="319"/>
      <c r="G157" s="319">
        <v>2</v>
      </c>
      <c r="H157" s="14"/>
      <c r="I157" s="319">
        <v>3</v>
      </c>
      <c r="J157" s="14"/>
      <c r="K157" s="14"/>
      <c r="L157" s="319">
        <v>2</v>
      </c>
      <c r="M157" s="319">
        <v>1</v>
      </c>
      <c r="N157" s="14"/>
      <c r="O157" s="14"/>
      <c r="P157" s="14"/>
      <c r="Q157" s="319">
        <v>3</v>
      </c>
      <c r="R157" s="14"/>
      <c r="S157" s="14"/>
      <c r="T157" s="320"/>
      <c r="U157" s="2"/>
      <c r="V157" s="9"/>
    </row>
    <row r="158" spans="3:22" ht="15" thickBot="1">
      <c r="C158" s="257" t="s">
        <v>192</v>
      </c>
      <c r="D158" s="318">
        <v>3</v>
      </c>
      <c r="E158" s="319">
        <v>3</v>
      </c>
      <c r="F158" s="319">
        <v>2</v>
      </c>
      <c r="G158" s="319">
        <v>2</v>
      </c>
      <c r="H158" s="14"/>
      <c r="I158" s="319">
        <v>3</v>
      </c>
      <c r="J158" s="14"/>
      <c r="K158" s="14"/>
      <c r="L158" s="319">
        <v>2</v>
      </c>
      <c r="M158" s="319">
        <v>1</v>
      </c>
      <c r="N158" s="14"/>
      <c r="O158" s="14"/>
      <c r="P158" s="14"/>
      <c r="Q158" s="319">
        <v>3</v>
      </c>
      <c r="R158" s="14"/>
      <c r="S158" s="14"/>
      <c r="T158" s="320"/>
      <c r="U158" s="2"/>
      <c r="V158" s="9">
        <f>I144</f>
        <v>0.65322580645161288</v>
      </c>
    </row>
    <row r="159" spans="3:22">
      <c r="C159" s="260" t="s">
        <v>30</v>
      </c>
      <c r="D159" s="1">
        <f t="shared" ref="D159:R159" si="12">COUNTIF(D153:D158,"=3")</f>
        <v>6</v>
      </c>
      <c r="E159" s="1">
        <f t="shared" si="12"/>
        <v>6</v>
      </c>
      <c r="F159" s="1">
        <f t="shared" si="12"/>
        <v>0</v>
      </c>
      <c r="G159" s="1">
        <f t="shared" si="12"/>
        <v>0</v>
      </c>
      <c r="H159" s="1">
        <f t="shared" si="12"/>
        <v>0</v>
      </c>
      <c r="I159" s="1">
        <f t="shared" si="12"/>
        <v>5</v>
      </c>
      <c r="J159" s="1">
        <f t="shared" si="12"/>
        <v>0</v>
      </c>
      <c r="K159" s="1">
        <f t="shared" si="12"/>
        <v>0</v>
      </c>
      <c r="L159" s="1">
        <f t="shared" si="12"/>
        <v>0</v>
      </c>
      <c r="M159" s="1">
        <f t="shared" si="12"/>
        <v>0</v>
      </c>
      <c r="N159" s="1">
        <f t="shared" si="12"/>
        <v>0</v>
      </c>
      <c r="O159" s="1">
        <f t="shared" si="12"/>
        <v>0</v>
      </c>
      <c r="P159" s="1">
        <f t="shared" si="12"/>
        <v>0</v>
      </c>
      <c r="Q159" s="1">
        <f t="shared" si="12"/>
        <v>6</v>
      </c>
      <c r="R159" s="1">
        <f t="shared" si="12"/>
        <v>0</v>
      </c>
      <c r="T159" s="1"/>
      <c r="U159" s="1">
        <f>COUNTIF(U153:U158,"=3")</f>
        <v>0</v>
      </c>
    </row>
    <row r="160" spans="3:22">
      <c r="C160" s="260" t="s">
        <v>31</v>
      </c>
      <c r="D160" s="1">
        <f t="shared" ref="D160:F160" si="13">COUNTIF(D153:D158,"=2")</f>
        <v>0</v>
      </c>
      <c r="E160" s="1">
        <f t="shared" si="13"/>
        <v>0</v>
      </c>
      <c r="F160" s="1">
        <f t="shared" si="13"/>
        <v>2</v>
      </c>
      <c r="G160" s="1">
        <f>COUNTIF(G153:G158,"=2")</f>
        <v>5</v>
      </c>
      <c r="H160" s="1">
        <f>COUNTIF(I153:I158,"=2")</f>
        <v>0</v>
      </c>
      <c r="I160" s="1">
        <f>COUNTIF(J153:J158,"=2")</f>
        <v>0</v>
      </c>
      <c r="J160" s="1">
        <f>COUNTIF(K153:K158,"=2")</f>
        <v>0</v>
      </c>
      <c r="K160" s="1">
        <f>COUNTIF(K153:K158,"=2")</f>
        <v>0</v>
      </c>
      <c r="L160" s="1">
        <f>COUNTIF(L153:L158,"=2")</f>
        <v>6</v>
      </c>
      <c r="M160" s="1">
        <f t="shared" ref="M160:R160" si="14">COUNTIF(O153:O158,"=2")</f>
        <v>0</v>
      </c>
      <c r="N160" s="1">
        <f t="shared" si="14"/>
        <v>0</v>
      </c>
      <c r="O160" s="1">
        <f t="shared" si="14"/>
        <v>0</v>
      </c>
      <c r="P160" s="1">
        <f t="shared" si="14"/>
        <v>0</v>
      </c>
      <c r="Q160" s="1">
        <f t="shared" si="14"/>
        <v>0</v>
      </c>
      <c r="R160" s="1">
        <f t="shared" si="14"/>
        <v>0</v>
      </c>
      <c r="T160" s="1"/>
      <c r="U160" s="1">
        <f>COUNTIF(U153:U158,"=2")</f>
        <v>0</v>
      </c>
    </row>
    <row r="161" spans="3:21">
      <c r="C161" s="260" t="s">
        <v>32</v>
      </c>
      <c r="D161" s="1">
        <f t="shared" ref="D161:F161" si="15">COUNTIF(D153:D158,"=1")</f>
        <v>0</v>
      </c>
      <c r="E161" s="1">
        <f t="shared" si="15"/>
        <v>0</v>
      </c>
      <c r="F161" s="1">
        <f t="shared" si="15"/>
        <v>0</v>
      </c>
      <c r="G161" s="1">
        <f>COUNTIF(H153:H158,"=1")</f>
        <v>0</v>
      </c>
      <c r="H161" s="1">
        <f>COUNTIF(I153:I158,"=1")</f>
        <v>0</v>
      </c>
      <c r="I161" s="1">
        <f>COUNTIF(J153:J158,"=1")</f>
        <v>0</v>
      </c>
      <c r="J161" s="1">
        <f>COUNTIF(K153:K158,"=1")</f>
        <v>0</v>
      </c>
      <c r="K161" s="1">
        <f>COUNTIF(L153:L158,"=1")</f>
        <v>0</v>
      </c>
      <c r="L161" s="1">
        <f>COUNTIF(N153:N158,"=1")</f>
        <v>0</v>
      </c>
      <c r="M161" s="1">
        <f>COUNTIF(M153:M158,"=1")</f>
        <v>6</v>
      </c>
      <c r="N161" s="1">
        <f>COUNTIF(P153:P158,"=1")</f>
        <v>0</v>
      </c>
      <c r="O161" s="1">
        <f>COUNTIF(Q153:Q158,"=1")</f>
        <v>0</v>
      </c>
      <c r="P161" s="1">
        <f>COUNTIF(R153:R158,"=1")</f>
        <v>0</v>
      </c>
      <c r="Q161" s="1">
        <f>COUNTIF(S153:S158,"=1")</f>
        <v>0</v>
      </c>
      <c r="R161" s="1">
        <f>COUNTIF(T153:T158,"=1")</f>
        <v>0</v>
      </c>
      <c r="T161" s="1"/>
      <c r="U161" s="1">
        <f>COUNTIF(U153:U158,"=1")</f>
        <v>0</v>
      </c>
    </row>
    <row r="162" spans="3:21">
      <c r="C162" s="260" t="s">
        <v>34</v>
      </c>
      <c r="D162" s="6">
        <f>3*IF(D159=0,0,(ROUND(SUMIF(D153:D158,"=3",$V$153:$V$158),2)))</f>
        <v>11.790000000000001</v>
      </c>
      <c r="E162" s="6">
        <f>3*IF(E159=0,0,(ROUND(SUMIF(E153:E158,"=3",$V$153:$V$158),2)))</f>
        <v>11.790000000000001</v>
      </c>
      <c r="F162" s="6">
        <f>3*IF(F159=0,0,(ROUND(SUMIF(F153:F158,"=3",$V$153:$V$158),2)))</f>
        <v>0</v>
      </c>
      <c r="G162" s="6">
        <f>3*IF(G159=0,0,(ROUND(SUMIF(G153:G158,"=3",$V$153:$V$158),2)))</f>
        <v>0</v>
      </c>
      <c r="H162" s="6">
        <f>3*IF(H159=0,0,(ROUND(SUMIF(I153:I158,"=3",$V$153:$V$158),2)))</f>
        <v>0</v>
      </c>
      <c r="I162" s="6">
        <f>3*IF(I159=0,0,(ROUND(SUMIF(I153:I158,"=3",$V$153:$V$158),2)))</f>
        <v>9.1499999999999986</v>
      </c>
      <c r="J162" s="6">
        <f>3*IF(J159=0,0,(ROUND(SUMIF(K153:K158,"=3",$V$153:$V$158),2)))</f>
        <v>0</v>
      </c>
      <c r="K162" s="6">
        <f>3*IF(K159=0,0,(ROUND(SUMIF(L153:L158,"=3",$V$153:$V$158),2)))</f>
        <v>0</v>
      </c>
      <c r="L162" s="6">
        <f>3*IF(L159=0,0,(ROUND(SUMIF(N153:N158,"=3",$V$153:$V$158),2)))</f>
        <v>0</v>
      </c>
      <c r="M162" s="6">
        <f>3*IF(M159=0,0,(ROUND(SUMIF(O153:O158,"=3",$V$153:$V$158),2)))</f>
        <v>0</v>
      </c>
      <c r="N162" s="6">
        <f>3*IF(N159=0,0,(ROUND(SUMIF(P153:P158,"=3",$V$153:$V$158),2)))</f>
        <v>0</v>
      </c>
      <c r="O162" s="6">
        <f>3*IF(O159=0,0,(ROUND(SUMIF(Q153:Q158,"=3",$V$153:$V$158),2)))</f>
        <v>0</v>
      </c>
      <c r="P162" s="6">
        <f>3*IF(P159=0,0,(ROUND(SUMIF(R153:R158,"=3",$V$153:$V$158),2)))</f>
        <v>0</v>
      </c>
      <c r="Q162" s="6">
        <f>3*IF(Q159=0,0,(ROUND(SUMIF(Q153:Q158,"=3",$V$153:$V$158),2)))</f>
        <v>11.790000000000001</v>
      </c>
      <c r="R162" s="6">
        <f>3*IF(R159=0,0,(ROUND(SUMIF(T153:T158,"=3",$V$153:$V$158),2)))</f>
        <v>0</v>
      </c>
      <c r="T162" s="6"/>
      <c r="U162" s="6">
        <f>3*IF(U159=0,0,(ROUND(SUMIF(U153:U158,"=3",$V$153:$V$158),2)))</f>
        <v>0</v>
      </c>
    </row>
    <row r="163" spans="3:21">
      <c r="C163" s="260" t="s">
        <v>35</v>
      </c>
      <c r="D163" s="6">
        <f>2*IF(D160=0,0,(ROUND(SUMIF(D153:D158,"=2",$V$153:$V$158),2)))</f>
        <v>0</v>
      </c>
      <c r="E163" s="6">
        <f>2*IF(E160=0,0,(ROUND(SUMIF(E153:E158,"=2",$V$153:$V$158),2)))</f>
        <v>0</v>
      </c>
      <c r="F163" s="6">
        <f>2*IF(F160=0,0,(ROUND(SUMIF(F153:F158,"=2",$V$153:$V$158),2)))</f>
        <v>3.2</v>
      </c>
      <c r="G163" s="6">
        <f>2*IF(G160=0,0,(ROUND(SUMIF(G153:G158,"=2",$V$153:$V$158),2)))</f>
        <v>6.1</v>
      </c>
      <c r="H163" s="6">
        <f>2*IF(H160=0,0,(ROUND(SUMIF(I153:I158,"=2",$V$153:$V$158),2)))</f>
        <v>0</v>
      </c>
      <c r="I163" s="6">
        <f>2*IF(I160=0,0,(ROUND(SUMIF(J153:J158,"=2",$V$153:$V$158),2)))</f>
        <v>0</v>
      </c>
      <c r="J163" s="6">
        <f>2*IF(J160=0,0,(ROUND(SUMIF(K153:K158,"=2",$V$153:$V$158),2)))</f>
        <v>0</v>
      </c>
      <c r="K163" s="6">
        <f>2*IF(K160=0,0,(ROUND(SUMIF(L153:L158,"=2",$V$153:$V$158),2)))</f>
        <v>0</v>
      </c>
      <c r="L163" s="6">
        <f>2*IF(L160=0,0,(ROUND(SUMIF(L153:L158,"=2",$V$153:$V$158),2)))</f>
        <v>7.86</v>
      </c>
      <c r="M163" s="6">
        <f t="shared" ref="M163:R163" si="16">2*IF(M160=0,0,(ROUND(SUMIF(O153:O158,"=2",$V$153:$V$158),2)))</f>
        <v>0</v>
      </c>
      <c r="N163" s="6">
        <f t="shared" si="16"/>
        <v>0</v>
      </c>
      <c r="O163" s="6">
        <f t="shared" si="16"/>
        <v>0</v>
      </c>
      <c r="P163" s="6">
        <f t="shared" si="16"/>
        <v>0</v>
      </c>
      <c r="Q163" s="6">
        <f t="shared" si="16"/>
        <v>0</v>
      </c>
      <c r="R163" s="6">
        <f t="shared" si="16"/>
        <v>0</v>
      </c>
      <c r="T163" s="6"/>
      <c r="U163" s="6">
        <f>2*IF(U160=0,0,(ROUND(SUMIF(U153:U158,"=2",$V$153:$V$158),2)))</f>
        <v>0</v>
      </c>
    </row>
    <row r="164" spans="3:21">
      <c r="C164" s="260" t="s">
        <v>36</v>
      </c>
      <c r="D164" s="6">
        <f>1*IF(D161=0,0,(ROUND(SUMIF(D153:D158,"=1",$V$153:$V$158),2)))</f>
        <v>0</v>
      </c>
      <c r="E164" s="6">
        <f>1*IF(E161=0,0,(ROUND(SUMIF(E153:E158,"=1",$V$153:$V$158),2)))</f>
        <v>0</v>
      </c>
      <c r="F164" s="6">
        <f>1*IF(F161=0,0,(ROUND(SUMIF(F153:F158,"=1",$V$153:$V$158),2)))</f>
        <v>0</v>
      </c>
      <c r="G164" s="6">
        <f>1*IF(G161=0,0,(ROUND(SUMIF(G153:G158,"=1",$V$153:$V$158),2)))</f>
        <v>0</v>
      </c>
      <c r="H164" s="6">
        <f>1*IF(H161=0,0,(ROUND(SUMIF(I153:I158,"=1",$V$153:$V$158),2)))</f>
        <v>0</v>
      </c>
      <c r="I164" s="6">
        <f>1*IF(I161=0,0,(ROUND(SUMIF(J153:J158,"=1",$V$153:$V$158),2)))</f>
        <v>0</v>
      </c>
      <c r="J164" s="6">
        <f>1*IF(J161=0,0,(ROUND(SUMIF(K153:K158,"=1",$V$153:$V$158),2)))</f>
        <v>0</v>
      </c>
      <c r="K164" s="6">
        <f>1*IF(K161=0,0,(ROUND(SUMIF(L153:L158,"=1",$V$153:$V$158),2)))</f>
        <v>0</v>
      </c>
      <c r="L164" s="6">
        <f>1*IF(L161=0,0,(ROUND(SUMIF(N153:N158,"=1",$V$153:$V$158),2)))</f>
        <v>0</v>
      </c>
      <c r="M164" s="6">
        <f>1*IF(M161=0,0,(ROUND(SUMIF(M153:M158,"=1",$V$153:$V$158),2)))</f>
        <v>3.93</v>
      </c>
      <c r="N164" s="6">
        <f>1*IF(N161=0,0,(ROUND(SUMIF(P153:P158,"=1",$V$153:$V$158),2)))</f>
        <v>0</v>
      </c>
      <c r="O164" s="6">
        <f>1*IF(O161=0,0,(ROUND(SUMIF(Q153:Q158,"=1",$V$153:$V$158),2)))</f>
        <v>0</v>
      </c>
      <c r="P164" s="6">
        <f>1*IF(P161=0,0,(ROUND(SUMIF(R153:R158,"=1",$V$153:$V$158),2)))</f>
        <v>0</v>
      </c>
      <c r="Q164" s="6">
        <f>1*IF(Q161=0,0,(ROUND(SUMIF(S153:S158,"=1",$V$153:$V$158),2)))</f>
        <v>0</v>
      </c>
      <c r="R164" s="6">
        <f>1*IF(R161=0,0,(ROUND(SUMIF(T153:T158,"=1",$V$153:$V$158),2)))</f>
        <v>0</v>
      </c>
      <c r="T164" s="6"/>
      <c r="U164" s="6">
        <f>1*IF(U161=0,0,(ROUND(SUMIF(U153:U158,"=1",$V$153:$V$158),2)))</f>
        <v>0</v>
      </c>
    </row>
    <row r="167" spans="3:21" ht="17.5">
      <c r="C167" s="7" t="s">
        <v>37</v>
      </c>
      <c r="D167" s="8">
        <f t="shared" ref="D167:R167" si="17">3*IF(SUM(D159:D161)=0,"0",(SUM(D162:D164))/(SUM(D153:D158)))</f>
        <v>1.9650000000000001</v>
      </c>
      <c r="E167" s="8">
        <f t="shared" si="17"/>
        <v>1.9650000000000001</v>
      </c>
      <c r="F167" s="8">
        <f t="shared" si="17"/>
        <v>2.4000000000000004</v>
      </c>
      <c r="G167" s="8">
        <f t="shared" si="17"/>
        <v>1.83</v>
      </c>
      <c r="H167" s="8">
        <f t="shared" si="17"/>
        <v>0</v>
      </c>
      <c r="I167" s="8">
        <f t="shared" si="17"/>
        <v>1.8299999999999996</v>
      </c>
      <c r="J167" s="8">
        <f t="shared" si="17"/>
        <v>0</v>
      </c>
      <c r="K167" s="8">
        <f t="shared" si="17"/>
        <v>0</v>
      </c>
      <c r="L167" s="8">
        <f t="shared" si="17"/>
        <v>1.9650000000000001</v>
      </c>
      <c r="M167" s="8">
        <f t="shared" si="17"/>
        <v>1.9650000000000001</v>
      </c>
      <c r="N167" s="8">
        <f t="shared" si="17"/>
        <v>0</v>
      </c>
      <c r="O167" s="8">
        <f t="shared" si="17"/>
        <v>0</v>
      </c>
      <c r="P167" s="8">
        <f t="shared" si="17"/>
        <v>0</v>
      </c>
      <c r="Q167" s="8">
        <f t="shared" si="17"/>
        <v>1.9650000000000001</v>
      </c>
      <c r="R167" s="8">
        <f t="shared" si="17"/>
        <v>0</v>
      </c>
      <c r="S167" s="8" t="e">
        <f>3*IF(SUM(Q159:Q161)=0,"0",(SUM(Q162:Q164))/(SUM(S153:S158)))</f>
        <v>#DIV/0!</v>
      </c>
      <c r="T167" s="8"/>
      <c r="U167" s="8">
        <f>3*IF(SUM(U159:U161)=0,"0",(SUM(U162:U164))/(SUM(U153:U158)))</f>
        <v>0</v>
      </c>
    </row>
  </sheetData>
  <mergeCells count="15">
    <mergeCell ref="A9:Q9"/>
    <mergeCell ref="A10:Q10"/>
    <mergeCell ref="A11:Q11"/>
    <mergeCell ref="A12:A13"/>
    <mergeCell ref="B12:B13"/>
    <mergeCell ref="C12:C13"/>
    <mergeCell ref="D12:H12"/>
    <mergeCell ref="J12:N12"/>
    <mergeCell ref="P12:U12"/>
    <mergeCell ref="A8:Q8"/>
    <mergeCell ref="A1:O1"/>
    <mergeCell ref="A2:O2"/>
    <mergeCell ref="A3:O3"/>
    <mergeCell ref="A4:Q4"/>
    <mergeCell ref="A7:Q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opLeftCell="A142" workbookViewId="0">
      <selection activeCell="S166" sqref="S166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7.4531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7265625" customWidth="1"/>
    <col min="12" max="12" width="6.453125" customWidth="1"/>
    <col min="13" max="14" width="6.54296875" customWidth="1"/>
    <col min="15" max="15" width="7.453125" customWidth="1"/>
    <col min="16" max="17" width="6.453125" bestFit="1" customWidth="1"/>
    <col min="18" max="18" width="6.453125" customWidth="1"/>
    <col min="19" max="19" width="19.26953125" customWidth="1"/>
  </cols>
  <sheetData>
    <row r="1" spans="1:2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0">
      <c r="A2" s="511" t="s">
        <v>77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20" ht="15">
      <c r="A3" s="507" t="s">
        <v>78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0">
      <c r="A4" s="509" t="s">
        <v>167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0">
      <c r="A5" s="17" t="s">
        <v>76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20">
      <c r="A6" s="17" t="s">
        <v>75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20" ht="15" customHeight="1">
      <c r="A7" s="504" t="s">
        <v>194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20" ht="15" customHeight="1">
      <c r="A8" s="504" t="s">
        <v>195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20" ht="15" customHeight="1">
      <c r="A9" s="504" t="s">
        <v>196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20" ht="15" customHeight="1">
      <c r="A10" s="504" t="s">
        <v>197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20">
      <c r="A11" s="497" t="s">
        <v>198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20">
      <c r="A12" s="498" t="s">
        <v>1</v>
      </c>
      <c r="B12" s="500" t="s">
        <v>2</v>
      </c>
      <c r="C12" s="500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  <c r="S12" s="31" t="s">
        <v>164</v>
      </c>
      <c r="T12" s="31">
        <v>120</v>
      </c>
    </row>
    <row r="13" spans="1:20">
      <c r="A13" s="499"/>
      <c r="B13" s="501"/>
      <c r="C13" s="501"/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5</v>
      </c>
      <c r="O13" s="4" t="s">
        <v>6</v>
      </c>
      <c r="P13" s="4" t="s">
        <v>7</v>
      </c>
      <c r="Q13" s="4" t="s">
        <v>8</v>
      </c>
      <c r="R13" s="4" t="s">
        <v>9</v>
      </c>
    </row>
    <row r="14" spans="1:20">
      <c r="A14" s="10">
        <v>1</v>
      </c>
      <c r="B14" s="22">
        <v>1911001</v>
      </c>
      <c r="C14" s="23" t="s">
        <v>79</v>
      </c>
      <c r="D14" s="32">
        <v>46</v>
      </c>
      <c r="E14" s="32">
        <v>46</v>
      </c>
      <c r="F14" s="32">
        <v>67</v>
      </c>
      <c r="G14" s="32">
        <v>55</v>
      </c>
      <c r="H14" s="32">
        <v>35</v>
      </c>
      <c r="I14" s="33">
        <v>45</v>
      </c>
      <c r="J14" s="33">
        <v>30</v>
      </c>
      <c r="K14" s="33">
        <v>25</v>
      </c>
      <c r="L14" s="33">
        <v>15</v>
      </c>
      <c r="M14" s="33">
        <v>5</v>
      </c>
      <c r="N14" s="134">
        <v>45.5</v>
      </c>
      <c r="O14" s="134">
        <v>38</v>
      </c>
      <c r="P14" s="134">
        <v>46</v>
      </c>
      <c r="Q14" s="134">
        <v>35</v>
      </c>
      <c r="R14" s="134">
        <v>20</v>
      </c>
    </row>
    <row r="15" spans="1:20">
      <c r="A15" s="10">
        <v>2</v>
      </c>
      <c r="B15" s="24">
        <v>1911002</v>
      </c>
      <c r="C15" s="23" t="s">
        <v>80</v>
      </c>
      <c r="D15" s="32">
        <v>68</v>
      </c>
      <c r="E15" s="32">
        <v>75</v>
      </c>
      <c r="F15" s="32">
        <v>97</v>
      </c>
      <c r="G15" s="32">
        <v>93</v>
      </c>
      <c r="H15" s="32">
        <v>73</v>
      </c>
      <c r="I15" s="33">
        <v>100</v>
      </c>
      <c r="J15" s="33">
        <v>90</v>
      </c>
      <c r="K15" s="33">
        <v>75</v>
      </c>
      <c r="L15" s="33">
        <v>80</v>
      </c>
      <c r="M15" s="33">
        <v>30</v>
      </c>
      <c r="N15" s="134">
        <v>84</v>
      </c>
      <c r="O15" s="134">
        <v>82.5</v>
      </c>
      <c r="P15" s="134">
        <v>86</v>
      </c>
      <c r="Q15" s="134">
        <v>86.5</v>
      </c>
      <c r="R15" s="134">
        <v>51.5</v>
      </c>
    </row>
    <row r="16" spans="1:20">
      <c r="A16" s="10">
        <v>3</v>
      </c>
      <c r="B16" s="24">
        <v>1911003</v>
      </c>
      <c r="C16" s="23" t="s">
        <v>81</v>
      </c>
      <c r="D16" s="32">
        <v>71</v>
      </c>
      <c r="E16" s="32">
        <v>77</v>
      </c>
      <c r="F16" s="32">
        <v>97</v>
      </c>
      <c r="G16" s="32">
        <v>78</v>
      </c>
      <c r="H16" s="32">
        <v>80</v>
      </c>
      <c r="I16" s="33">
        <v>95</v>
      </c>
      <c r="J16" s="33">
        <v>60</v>
      </c>
      <c r="K16" s="33">
        <v>100</v>
      </c>
      <c r="L16" s="33">
        <v>75</v>
      </c>
      <c r="M16" s="33">
        <v>75</v>
      </c>
      <c r="N16" s="134">
        <v>83</v>
      </c>
      <c r="O16" s="134">
        <v>68.5</v>
      </c>
      <c r="P16" s="134">
        <v>98.5</v>
      </c>
      <c r="Q16" s="134">
        <v>76.5</v>
      </c>
      <c r="R16" s="134">
        <v>77.5</v>
      </c>
    </row>
    <row r="17" spans="1:18">
      <c r="A17" s="10">
        <v>4</v>
      </c>
      <c r="B17" s="24">
        <v>1911004</v>
      </c>
      <c r="C17" s="23" t="s">
        <v>39</v>
      </c>
      <c r="D17" s="32">
        <v>88</v>
      </c>
      <c r="E17" s="32">
        <v>66</v>
      </c>
      <c r="F17" s="32">
        <v>82</v>
      </c>
      <c r="G17" s="32">
        <v>60</v>
      </c>
      <c r="H17" s="32">
        <v>75</v>
      </c>
      <c r="I17" s="33">
        <v>95</v>
      </c>
      <c r="J17" s="33">
        <v>55</v>
      </c>
      <c r="K17" s="33">
        <v>75</v>
      </c>
      <c r="L17" s="33">
        <v>85</v>
      </c>
      <c r="M17" s="33">
        <v>35</v>
      </c>
      <c r="N17" s="134">
        <v>91.5</v>
      </c>
      <c r="O17" s="134">
        <v>60.5</v>
      </c>
      <c r="P17" s="134">
        <v>78.5</v>
      </c>
      <c r="Q17" s="134">
        <v>72.5</v>
      </c>
      <c r="R17" s="134">
        <v>55</v>
      </c>
    </row>
    <row r="18" spans="1:18">
      <c r="A18" s="10">
        <v>5</v>
      </c>
      <c r="B18" s="24">
        <v>1911005</v>
      </c>
      <c r="C18" s="23" t="s">
        <v>40</v>
      </c>
      <c r="D18" s="32">
        <v>56</v>
      </c>
      <c r="E18" s="32">
        <v>61</v>
      </c>
      <c r="F18" s="32">
        <v>83</v>
      </c>
      <c r="G18" s="32">
        <v>57</v>
      </c>
      <c r="H18" s="32">
        <v>64</v>
      </c>
      <c r="I18" s="33">
        <v>65</v>
      </c>
      <c r="J18" s="33">
        <v>40</v>
      </c>
      <c r="K18" s="33">
        <v>60</v>
      </c>
      <c r="L18" s="33">
        <v>40</v>
      </c>
      <c r="M18" s="33">
        <v>25</v>
      </c>
      <c r="N18" s="134">
        <v>60.5</v>
      </c>
      <c r="O18" s="134">
        <v>50.5</v>
      </c>
      <c r="P18" s="134">
        <v>71.5</v>
      </c>
      <c r="Q18" s="134">
        <v>48.5</v>
      </c>
      <c r="R18" s="134">
        <v>44.5</v>
      </c>
    </row>
    <row r="19" spans="1:18">
      <c r="A19" s="10">
        <v>6</v>
      </c>
      <c r="B19" s="24">
        <v>1911006</v>
      </c>
      <c r="C19" s="23" t="s">
        <v>82</v>
      </c>
      <c r="D19" s="32">
        <v>80</v>
      </c>
      <c r="E19" s="32">
        <v>74</v>
      </c>
      <c r="F19" s="32">
        <v>91</v>
      </c>
      <c r="G19" s="32">
        <v>81</v>
      </c>
      <c r="H19" s="32">
        <v>77</v>
      </c>
      <c r="I19" s="33">
        <v>95</v>
      </c>
      <c r="J19" s="33">
        <v>65</v>
      </c>
      <c r="K19" s="33">
        <v>70</v>
      </c>
      <c r="L19" s="33">
        <v>85</v>
      </c>
      <c r="M19" s="33">
        <v>80</v>
      </c>
      <c r="N19" s="134">
        <v>87.5</v>
      </c>
      <c r="O19" s="134">
        <v>69.5</v>
      </c>
      <c r="P19" s="134">
        <v>80.5</v>
      </c>
      <c r="Q19" s="134">
        <v>83</v>
      </c>
      <c r="R19" s="134">
        <v>78.5</v>
      </c>
    </row>
    <row r="20" spans="1:18">
      <c r="A20" s="10">
        <v>7</v>
      </c>
      <c r="B20" s="24">
        <v>1911007</v>
      </c>
      <c r="C20" s="23" t="s">
        <v>83</v>
      </c>
      <c r="D20" s="32">
        <v>79</v>
      </c>
      <c r="E20" s="32">
        <v>77</v>
      </c>
      <c r="F20" s="32">
        <v>88</v>
      </c>
      <c r="G20" s="32">
        <v>65</v>
      </c>
      <c r="H20" s="32">
        <v>81</v>
      </c>
      <c r="I20" s="33">
        <v>95</v>
      </c>
      <c r="J20" s="33">
        <v>70</v>
      </c>
      <c r="K20" s="33">
        <v>90</v>
      </c>
      <c r="L20" s="33">
        <v>75</v>
      </c>
      <c r="M20" s="33">
        <v>25</v>
      </c>
      <c r="N20" s="134">
        <v>87</v>
      </c>
      <c r="O20" s="134">
        <v>73.5</v>
      </c>
      <c r="P20" s="134">
        <v>89</v>
      </c>
      <c r="Q20" s="134">
        <v>70</v>
      </c>
      <c r="R20" s="134">
        <v>53</v>
      </c>
    </row>
    <row r="21" spans="1:18">
      <c r="A21" s="10">
        <v>8</v>
      </c>
      <c r="B21" s="24">
        <v>1911008</v>
      </c>
      <c r="C21" s="23" t="s">
        <v>84</v>
      </c>
      <c r="D21" s="32">
        <v>72</v>
      </c>
      <c r="E21" s="32">
        <v>64</v>
      </c>
      <c r="F21" s="32">
        <v>80</v>
      </c>
      <c r="G21" s="32">
        <v>54</v>
      </c>
      <c r="H21" s="32">
        <v>68</v>
      </c>
      <c r="I21" s="33">
        <v>100</v>
      </c>
      <c r="J21" s="33">
        <v>50</v>
      </c>
      <c r="K21" s="33">
        <v>60</v>
      </c>
      <c r="L21" s="33">
        <v>50</v>
      </c>
      <c r="M21" s="33">
        <v>60</v>
      </c>
      <c r="N21" s="134">
        <v>86</v>
      </c>
      <c r="O21" s="134">
        <v>57</v>
      </c>
      <c r="P21" s="134">
        <v>70</v>
      </c>
      <c r="Q21" s="134">
        <v>52</v>
      </c>
      <c r="R21" s="134">
        <v>64</v>
      </c>
    </row>
    <row r="22" spans="1:18">
      <c r="A22" s="10">
        <v>9</v>
      </c>
      <c r="B22" s="24">
        <v>1911009</v>
      </c>
      <c r="C22" s="23" t="s">
        <v>85</v>
      </c>
      <c r="D22" s="32">
        <v>50</v>
      </c>
      <c r="E22" s="32">
        <v>51</v>
      </c>
      <c r="F22" s="32">
        <v>73</v>
      </c>
      <c r="G22" s="32">
        <v>55</v>
      </c>
      <c r="H22" s="32">
        <v>69</v>
      </c>
      <c r="I22" s="33">
        <v>55</v>
      </c>
      <c r="J22" s="33">
        <v>35</v>
      </c>
      <c r="K22" s="33">
        <v>60</v>
      </c>
      <c r="L22" s="33">
        <v>55</v>
      </c>
      <c r="M22" s="33">
        <v>35</v>
      </c>
      <c r="N22" s="134">
        <v>52.5</v>
      </c>
      <c r="O22" s="134">
        <v>43</v>
      </c>
      <c r="P22" s="134">
        <v>66.5</v>
      </c>
      <c r="Q22" s="134">
        <v>55</v>
      </c>
      <c r="R22" s="134">
        <v>52</v>
      </c>
    </row>
    <row r="23" spans="1:18">
      <c r="A23" s="10">
        <v>10</v>
      </c>
      <c r="B23" s="24">
        <v>1911010</v>
      </c>
      <c r="C23" s="23" t="s">
        <v>86</v>
      </c>
      <c r="D23" s="32">
        <v>66</v>
      </c>
      <c r="E23" s="32">
        <v>76</v>
      </c>
      <c r="F23" s="32">
        <v>70</v>
      </c>
      <c r="G23" s="32">
        <v>71</v>
      </c>
      <c r="H23" s="32">
        <v>57</v>
      </c>
      <c r="I23" s="33">
        <v>85</v>
      </c>
      <c r="J23" s="33">
        <v>50</v>
      </c>
      <c r="K23" s="33">
        <v>70</v>
      </c>
      <c r="L23" s="33">
        <v>75</v>
      </c>
      <c r="M23" s="33">
        <v>45</v>
      </c>
      <c r="N23" s="134">
        <v>75.5</v>
      </c>
      <c r="O23" s="134">
        <v>63</v>
      </c>
      <c r="P23" s="134">
        <v>70</v>
      </c>
      <c r="Q23" s="134">
        <v>73</v>
      </c>
      <c r="R23" s="134">
        <v>51</v>
      </c>
    </row>
    <row r="24" spans="1:18">
      <c r="A24" s="10">
        <v>11</v>
      </c>
      <c r="B24" s="24">
        <v>1911011</v>
      </c>
      <c r="C24" s="23" t="s">
        <v>87</v>
      </c>
      <c r="D24" s="32">
        <v>82</v>
      </c>
      <c r="E24" s="32">
        <v>59</v>
      </c>
      <c r="F24" s="32">
        <v>70</v>
      </c>
      <c r="G24" s="32">
        <v>58</v>
      </c>
      <c r="H24" s="32">
        <v>50</v>
      </c>
      <c r="I24" s="33">
        <v>75</v>
      </c>
      <c r="J24" s="33">
        <v>5</v>
      </c>
      <c r="K24" s="33">
        <v>30</v>
      </c>
      <c r="L24" s="33">
        <v>60</v>
      </c>
      <c r="M24" s="33">
        <v>35</v>
      </c>
      <c r="N24" s="134">
        <v>78.5</v>
      </c>
      <c r="O24" s="134">
        <v>32</v>
      </c>
      <c r="P24" s="134">
        <v>50</v>
      </c>
      <c r="Q24" s="134">
        <v>59</v>
      </c>
      <c r="R24" s="134">
        <v>42.5</v>
      </c>
    </row>
    <row r="25" spans="1:18">
      <c r="A25" s="10">
        <v>12</v>
      </c>
      <c r="B25" s="24">
        <v>1911012</v>
      </c>
      <c r="C25" s="23" t="s">
        <v>88</v>
      </c>
      <c r="D25" s="32">
        <v>69</v>
      </c>
      <c r="E25" s="32">
        <v>90</v>
      </c>
      <c r="F25" s="32">
        <v>98</v>
      </c>
      <c r="G25" s="32">
        <v>86</v>
      </c>
      <c r="H25" s="32">
        <v>94</v>
      </c>
      <c r="I25" s="33">
        <v>75</v>
      </c>
      <c r="J25" s="33">
        <v>65</v>
      </c>
      <c r="K25" s="33">
        <v>80</v>
      </c>
      <c r="L25" s="33">
        <v>70</v>
      </c>
      <c r="M25" s="33">
        <v>60</v>
      </c>
      <c r="N25" s="134">
        <v>72</v>
      </c>
      <c r="O25" s="134">
        <v>77.5</v>
      </c>
      <c r="P25" s="134">
        <v>89</v>
      </c>
      <c r="Q25" s="134">
        <v>78</v>
      </c>
      <c r="R25" s="134">
        <v>77</v>
      </c>
    </row>
    <row r="26" spans="1:18">
      <c r="A26" s="10">
        <v>13</v>
      </c>
      <c r="B26" s="24">
        <v>1911013</v>
      </c>
      <c r="C26" s="23" t="s">
        <v>89</v>
      </c>
      <c r="D26" s="32">
        <v>78</v>
      </c>
      <c r="E26" s="32">
        <v>79</v>
      </c>
      <c r="F26" s="32">
        <v>93</v>
      </c>
      <c r="G26" s="32">
        <v>85</v>
      </c>
      <c r="H26" s="32">
        <v>84</v>
      </c>
      <c r="I26" s="33">
        <v>100</v>
      </c>
      <c r="J26" s="33">
        <v>95</v>
      </c>
      <c r="K26" s="33">
        <v>100</v>
      </c>
      <c r="L26" s="33">
        <v>95</v>
      </c>
      <c r="M26" s="33">
        <v>90</v>
      </c>
      <c r="N26" s="134">
        <v>89</v>
      </c>
      <c r="O26" s="134">
        <v>87</v>
      </c>
      <c r="P26" s="134">
        <v>96.5</v>
      </c>
      <c r="Q26" s="134">
        <v>90</v>
      </c>
      <c r="R26" s="134">
        <v>87</v>
      </c>
    </row>
    <row r="27" spans="1:18">
      <c r="A27" s="10">
        <v>14</v>
      </c>
      <c r="B27" s="24">
        <v>1911014</v>
      </c>
      <c r="C27" s="23" t="s">
        <v>90</v>
      </c>
      <c r="D27" s="32">
        <v>54</v>
      </c>
      <c r="E27" s="32">
        <v>79</v>
      </c>
      <c r="F27" s="32">
        <v>68</v>
      </c>
      <c r="G27" s="32">
        <v>45</v>
      </c>
      <c r="H27" s="32">
        <v>53</v>
      </c>
      <c r="I27" s="33">
        <v>45</v>
      </c>
      <c r="J27" s="33">
        <v>25</v>
      </c>
      <c r="K27" s="33">
        <v>40</v>
      </c>
      <c r="L27" s="33">
        <v>30</v>
      </c>
      <c r="M27" s="33">
        <v>10</v>
      </c>
      <c r="N27" s="134">
        <v>49.5</v>
      </c>
      <c r="O27" s="134">
        <v>52</v>
      </c>
      <c r="P27" s="134">
        <v>54</v>
      </c>
      <c r="Q27" s="134">
        <v>37.5</v>
      </c>
      <c r="R27" s="134">
        <v>31.5</v>
      </c>
    </row>
    <row r="28" spans="1:18">
      <c r="A28" s="10">
        <v>15</v>
      </c>
      <c r="B28" s="24">
        <v>1911015</v>
      </c>
      <c r="C28" s="23" t="s">
        <v>91</v>
      </c>
      <c r="D28" s="32">
        <v>65</v>
      </c>
      <c r="E28" s="32">
        <v>72</v>
      </c>
      <c r="F28" s="32">
        <v>93</v>
      </c>
      <c r="G28" s="32">
        <v>70</v>
      </c>
      <c r="H28" s="32">
        <v>73</v>
      </c>
      <c r="I28" s="33">
        <v>95</v>
      </c>
      <c r="J28" s="33">
        <v>70</v>
      </c>
      <c r="K28" s="33">
        <v>95</v>
      </c>
      <c r="L28" s="33">
        <v>90</v>
      </c>
      <c r="M28" s="33">
        <v>70</v>
      </c>
      <c r="N28" s="134">
        <v>80</v>
      </c>
      <c r="O28" s="134">
        <v>71</v>
      </c>
      <c r="P28" s="134">
        <v>94</v>
      </c>
      <c r="Q28" s="134">
        <v>80</v>
      </c>
      <c r="R28" s="134">
        <v>71.5</v>
      </c>
    </row>
    <row r="29" spans="1:18">
      <c r="A29" s="10">
        <v>16</v>
      </c>
      <c r="B29" s="24">
        <v>1911016</v>
      </c>
      <c r="C29" s="23" t="s">
        <v>41</v>
      </c>
      <c r="D29" s="32">
        <v>70</v>
      </c>
      <c r="E29" s="32">
        <v>65</v>
      </c>
      <c r="F29" s="32">
        <v>69</v>
      </c>
      <c r="G29" s="32">
        <v>63</v>
      </c>
      <c r="H29" s="32">
        <v>71</v>
      </c>
      <c r="I29" s="33">
        <v>90</v>
      </c>
      <c r="J29" s="33">
        <v>70</v>
      </c>
      <c r="K29" s="33">
        <v>65</v>
      </c>
      <c r="L29" s="33">
        <v>40</v>
      </c>
      <c r="M29" s="33">
        <v>40</v>
      </c>
      <c r="N29" s="134">
        <v>80</v>
      </c>
      <c r="O29" s="134">
        <v>67.5</v>
      </c>
      <c r="P29" s="134">
        <v>67</v>
      </c>
      <c r="Q29" s="134">
        <v>51.5</v>
      </c>
      <c r="R29" s="134">
        <v>55.5</v>
      </c>
    </row>
    <row r="30" spans="1:18">
      <c r="A30" s="10">
        <v>17</v>
      </c>
      <c r="B30" s="24">
        <v>1911017</v>
      </c>
      <c r="C30" s="23" t="s">
        <v>92</v>
      </c>
      <c r="D30" s="32">
        <v>59</v>
      </c>
      <c r="E30" s="32">
        <v>59</v>
      </c>
      <c r="F30" s="32">
        <v>70</v>
      </c>
      <c r="G30" s="32">
        <v>60</v>
      </c>
      <c r="H30" s="32">
        <v>31</v>
      </c>
      <c r="I30" s="33">
        <v>50</v>
      </c>
      <c r="J30" s="33">
        <v>10</v>
      </c>
      <c r="K30" s="33">
        <v>55</v>
      </c>
      <c r="L30" s="33">
        <v>30</v>
      </c>
      <c r="M30" s="33">
        <v>45</v>
      </c>
      <c r="N30" s="134">
        <v>54.5</v>
      </c>
      <c r="O30" s="134">
        <v>34.5</v>
      </c>
      <c r="P30" s="134">
        <v>62.5</v>
      </c>
      <c r="Q30" s="134">
        <v>45</v>
      </c>
      <c r="R30" s="134">
        <v>38</v>
      </c>
    </row>
    <row r="31" spans="1:18">
      <c r="A31" s="10">
        <v>18</v>
      </c>
      <c r="B31" s="24">
        <v>1911018</v>
      </c>
      <c r="C31" s="23" t="s">
        <v>42</v>
      </c>
      <c r="D31" s="32">
        <v>87</v>
      </c>
      <c r="E31" s="32">
        <v>88</v>
      </c>
      <c r="F31" s="32">
        <v>89</v>
      </c>
      <c r="G31" s="32">
        <v>85</v>
      </c>
      <c r="H31" s="32">
        <v>70</v>
      </c>
      <c r="I31" s="33">
        <v>100</v>
      </c>
      <c r="J31" s="33">
        <v>70</v>
      </c>
      <c r="K31" s="33">
        <v>95</v>
      </c>
      <c r="L31" s="33">
        <v>90</v>
      </c>
      <c r="M31" s="33">
        <v>70</v>
      </c>
      <c r="N31" s="134">
        <v>93.5</v>
      </c>
      <c r="O31" s="134">
        <v>79</v>
      </c>
      <c r="P31" s="134">
        <v>92</v>
      </c>
      <c r="Q31" s="134">
        <v>87.5</v>
      </c>
      <c r="R31" s="134">
        <v>70</v>
      </c>
    </row>
    <row r="32" spans="1:18">
      <c r="A32" s="10">
        <v>19</v>
      </c>
      <c r="B32" s="24">
        <v>1911019</v>
      </c>
      <c r="C32" s="23" t="s">
        <v>93</v>
      </c>
      <c r="D32" s="32">
        <v>59</v>
      </c>
      <c r="E32" s="32">
        <v>77</v>
      </c>
      <c r="F32" s="32">
        <v>76</v>
      </c>
      <c r="G32" s="32">
        <v>50</v>
      </c>
      <c r="H32" s="32">
        <v>68</v>
      </c>
      <c r="I32" s="33">
        <v>85</v>
      </c>
      <c r="J32" s="33">
        <v>80</v>
      </c>
      <c r="K32" s="33">
        <v>80</v>
      </c>
      <c r="L32" s="33">
        <v>60</v>
      </c>
      <c r="M32" s="33">
        <v>45</v>
      </c>
      <c r="N32" s="134">
        <v>72</v>
      </c>
      <c r="O32" s="134">
        <v>78.5</v>
      </c>
      <c r="P32" s="134">
        <v>78</v>
      </c>
      <c r="Q32" s="134">
        <v>55</v>
      </c>
      <c r="R32" s="134">
        <v>56.5</v>
      </c>
    </row>
    <row r="33" spans="1:18">
      <c r="A33" s="10">
        <v>20</v>
      </c>
      <c r="B33" s="24">
        <v>1911020</v>
      </c>
      <c r="C33" s="23" t="s">
        <v>94</v>
      </c>
      <c r="D33" s="32">
        <v>59</v>
      </c>
      <c r="E33" s="32">
        <v>78</v>
      </c>
      <c r="F33" s="32">
        <v>87</v>
      </c>
      <c r="G33" s="32">
        <v>62</v>
      </c>
      <c r="H33" s="32">
        <v>81</v>
      </c>
      <c r="I33" s="33">
        <v>60</v>
      </c>
      <c r="J33" s="33">
        <v>45</v>
      </c>
      <c r="K33" s="33">
        <v>45</v>
      </c>
      <c r="L33" s="33">
        <v>55</v>
      </c>
      <c r="M33" s="33">
        <v>35</v>
      </c>
      <c r="N33" s="134">
        <v>59.5</v>
      </c>
      <c r="O33" s="134">
        <v>61.5</v>
      </c>
      <c r="P33" s="134">
        <v>66</v>
      </c>
      <c r="Q33" s="134">
        <v>58.5</v>
      </c>
      <c r="R33" s="134">
        <v>58</v>
      </c>
    </row>
    <row r="34" spans="1:18">
      <c r="A34" s="10">
        <v>21</v>
      </c>
      <c r="B34" s="24">
        <v>1911021</v>
      </c>
      <c r="C34" s="23" t="s">
        <v>43</v>
      </c>
      <c r="D34" s="32">
        <v>88</v>
      </c>
      <c r="E34" s="32">
        <v>95</v>
      </c>
      <c r="F34" s="32">
        <v>98</v>
      </c>
      <c r="G34" s="32">
        <v>87</v>
      </c>
      <c r="H34" s="32">
        <v>74</v>
      </c>
      <c r="I34" s="33">
        <v>100</v>
      </c>
      <c r="J34" s="33">
        <v>80</v>
      </c>
      <c r="K34" s="33">
        <v>95</v>
      </c>
      <c r="L34" s="33">
        <v>75</v>
      </c>
      <c r="M34" s="33">
        <v>45</v>
      </c>
      <c r="N34" s="134">
        <v>94</v>
      </c>
      <c r="O34" s="134">
        <v>87.5</v>
      </c>
      <c r="P34" s="134">
        <v>96.5</v>
      </c>
      <c r="Q34" s="134">
        <v>81</v>
      </c>
      <c r="R34" s="134">
        <v>59.5</v>
      </c>
    </row>
    <row r="35" spans="1:18">
      <c r="A35" s="10">
        <v>22</v>
      </c>
      <c r="B35" s="24">
        <v>1911022</v>
      </c>
      <c r="C35" s="23" t="s">
        <v>95</v>
      </c>
      <c r="D35" s="32">
        <v>69</v>
      </c>
      <c r="E35" s="32">
        <v>75</v>
      </c>
      <c r="F35" s="32">
        <v>95</v>
      </c>
      <c r="G35" s="32">
        <v>69</v>
      </c>
      <c r="H35" s="32">
        <v>82</v>
      </c>
      <c r="I35" s="33">
        <v>90</v>
      </c>
      <c r="J35" s="33">
        <v>70</v>
      </c>
      <c r="K35" s="33">
        <v>80</v>
      </c>
      <c r="L35" s="33">
        <v>65</v>
      </c>
      <c r="M35" s="33">
        <v>40</v>
      </c>
      <c r="N35" s="134">
        <v>79.5</v>
      </c>
      <c r="O35" s="134">
        <v>72.5</v>
      </c>
      <c r="P35" s="134">
        <v>87.5</v>
      </c>
      <c r="Q35" s="134">
        <v>67</v>
      </c>
      <c r="R35" s="134">
        <v>61</v>
      </c>
    </row>
    <row r="36" spans="1:18">
      <c r="A36" s="10">
        <v>23</v>
      </c>
      <c r="B36" s="24">
        <v>1911023</v>
      </c>
      <c r="C36" s="23" t="s">
        <v>44</v>
      </c>
      <c r="D36" s="32">
        <v>78</v>
      </c>
      <c r="E36" s="32">
        <v>73</v>
      </c>
      <c r="F36" s="32">
        <v>90</v>
      </c>
      <c r="G36" s="32">
        <v>73</v>
      </c>
      <c r="H36" s="32">
        <v>69</v>
      </c>
      <c r="I36" s="33">
        <v>80</v>
      </c>
      <c r="J36" s="33">
        <v>40</v>
      </c>
      <c r="K36" s="33">
        <v>80</v>
      </c>
      <c r="L36" s="33">
        <v>55</v>
      </c>
      <c r="M36" s="33">
        <v>45</v>
      </c>
      <c r="N36" s="134">
        <v>79</v>
      </c>
      <c r="O36" s="134">
        <v>56.5</v>
      </c>
      <c r="P36" s="134">
        <v>85</v>
      </c>
      <c r="Q36" s="134">
        <v>64</v>
      </c>
      <c r="R36" s="134">
        <v>57</v>
      </c>
    </row>
    <row r="37" spans="1:18">
      <c r="A37" s="10">
        <v>24</v>
      </c>
      <c r="B37" s="24">
        <v>1911024</v>
      </c>
      <c r="C37" s="23" t="s">
        <v>45</v>
      </c>
      <c r="D37" s="32">
        <v>77</v>
      </c>
      <c r="E37" s="32">
        <v>68</v>
      </c>
      <c r="F37" s="32">
        <v>91</v>
      </c>
      <c r="G37" s="32">
        <v>70</v>
      </c>
      <c r="H37" s="32">
        <v>64</v>
      </c>
      <c r="I37" s="33">
        <v>100</v>
      </c>
      <c r="J37" s="33">
        <v>70</v>
      </c>
      <c r="K37" s="33">
        <v>70</v>
      </c>
      <c r="L37" s="33">
        <v>60</v>
      </c>
      <c r="M37" s="33">
        <v>55</v>
      </c>
      <c r="N37" s="134">
        <v>88.5</v>
      </c>
      <c r="O37" s="134">
        <v>69</v>
      </c>
      <c r="P37" s="134">
        <v>80.5</v>
      </c>
      <c r="Q37" s="134">
        <v>65</v>
      </c>
      <c r="R37" s="134">
        <v>59.5</v>
      </c>
    </row>
    <row r="38" spans="1:18">
      <c r="A38" s="10">
        <v>25</v>
      </c>
      <c r="B38" s="24">
        <v>1911025</v>
      </c>
      <c r="C38" s="23" t="s">
        <v>96</v>
      </c>
      <c r="D38" s="32">
        <v>68</v>
      </c>
      <c r="E38" s="32">
        <v>67</v>
      </c>
      <c r="F38" s="32">
        <v>71</v>
      </c>
      <c r="G38" s="32">
        <v>62</v>
      </c>
      <c r="H38" s="32">
        <v>62</v>
      </c>
      <c r="I38" s="33">
        <v>55</v>
      </c>
      <c r="J38" s="33">
        <v>40</v>
      </c>
      <c r="K38" s="33">
        <v>75</v>
      </c>
      <c r="L38" s="33">
        <v>70</v>
      </c>
      <c r="M38" s="33">
        <v>15</v>
      </c>
      <c r="N38" s="134">
        <v>61.5</v>
      </c>
      <c r="O38" s="134">
        <v>53.5</v>
      </c>
      <c r="P38" s="134">
        <v>73</v>
      </c>
      <c r="Q38" s="134">
        <v>66</v>
      </c>
      <c r="R38" s="134">
        <v>38.5</v>
      </c>
    </row>
    <row r="39" spans="1:18">
      <c r="A39" s="10">
        <v>26</v>
      </c>
      <c r="B39" s="24">
        <v>1911026</v>
      </c>
      <c r="C39" s="23" t="s">
        <v>97</v>
      </c>
      <c r="D39" s="32">
        <v>81</v>
      </c>
      <c r="E39" s="32">
        <v>74</v>
      </c>
      <c r="F39" s="32">
        <v>82</v>
      </c>
      <c r="G39" s="32">
        <v>61</v>
      </c>
      <c r="H39" s="32">
        <v>75</v>
      </c>
      <c r="I39" s="33">
        <v>100</v>
      </c>
      <c r="J39" s="33">
        <v>95</v>
      </c>
      <c r="K39" s="33">
        <v>85</v>
      </c>
      <c r="L39" s="33">
        <v>85</v>
      </c>
      <c r="M39" s="33">
        <v>60</v>
      </c>
      <c r="N39" s="134">
        <v>90.5</v>
      </c>
      <c r="O39" s="134">
        <v>84.5</v>
      </c>
      <c r="P39" s="134">
        <v>83.5</v>
      </c>
      <c r="Q39" s="134">
        <v>73</v>
      </c>
      <c r="R39" s="134">
        <v>67.5</v>
      </c>
    </row>
    <row r="40" spans="1:18">
      <c r="A40" s="10">
        <v>27</v>
      </c>
      <c r="B40" s="24">
        <v>1911027</v>
      </c>
      <c r="C40" s="23" t="s">
        <v>98</v>
      </c>
      <c r="D40" s="32">
        <v>76</v>
      </c>
      <c r="E40" s="32">
        <v>58</v>
      </c>
      <c r="F40" s="32">
        <v>50</v>
      </c>
      <c r="G40" s="32">
        <v>54</v>
      </c>
      <c r="H40" s="32">
        <v>64</v>
      </c>
      <c r="I40" s="33">
        <v>75</v>
      </c>
      <c r="J40" s="33">
        <v>0</v>
      </c>
      <c r="K40" s="33">
        <v>50</v>
      </c>
      <c r="L40" s="33">
        <v>55</v>
      </c>
      <c r="M40" s="33">
        <v>45</v>
      </c>
      <c r="N40" s="134">
        <v>75.5</v>
      </c>
      <c r="O40" s="134">
        <v>29</v>
      </c>
      <c r="P40" s="134">
        <v>50</v>
      </c>
      <c r="Q40" s="134">
        <v>54.5</v>
      </c>
      <c r="R40" s="134">
        <v>54.5</v>
      </c>
    </row>
    <row r="41" spans="1:18">
      <c r="A41" s="10">
        <v>28</v>
      </c>
      <c r="B41" s="24">
        <v>1911028</v>
      </c>
      <c r="C41" s="23" t="s">
        <v>46</v>
      </c>
      <c r="D41" s="32">
        <v>88</v>
      </c>
      <c r="E41" s="32">
        <v>85</v>
      </c>
      <c r="F41" s="32">
        <v>97</v>
      </c>
      <c r="G41" s="32">
        <v>91</v>
      </c>
      <c r="H41" s="32">
        <v>75</v>
      </c>
      <c r="I41" s="33">
        <v>100</v>
      </c>
      <c r="J41" s="33">
        <v>55</v>
      </c>
      <c r="K41" s="33">
        <v>95</v>
      </c>
      <c r="L41" s="33">
        <v>95</v>
      </c>
      <c r="M41" s="33">
        <v>80</v>
      </c>
      <c r="N41" s="134">
        <v>94</v>
      </c>
      <c r="O41" s="134">
        <v>70</v>
      </c>
      <c r="P41" s="134">
        <v>96</v>
      </c>
      <c r="Q41" s="134">
        <v>93</v>
      </c>
      <c r="R41" s="134">
        <v>77.5</v>
      </c>
    </row>
    <row r="42" spans="1:18">
      <c r="A42" s="10">
        <v>29</v>
      </c>
      <c r="B42" s="24">
        <v>1911029</v>
      </c>
      <c r="C42" s="23" t="s">
        <v>99</v>
      </c>
      <c r="D42" s="32">
        <v>89</v>
      </c>
      <c r="E42" s="32">
        <v>83</v>
      </c>
      <c r="F42" s="32">
        <v>97</v>
      </c>
      <c r="G42" s="32">
        <v>79</v>
      </c>
      <c r="H42" s="32">
        <v>75</v>
      </c>
      <c r="I42" s="33">
        <v>80</v>
      </c>
      <c r="J42" s="33">
        <v>70</v>
      </c>
      <c r="K42" s="33">
        <v>85</v>
      </c>
      <c r="L42" s="33">
        <v>65</v>
      </c>
      <c r="M42" s="33">
        <v>40</v>
      </c>
      <c r="N42" s="134">
        <v>84.5</v>
      </c>
      <c r="O42" s="134">
        <v>76.5</v>
      </c>
      <c r="P42" s="134">
        <v>91</v>
      </c>
      <c r="Q42" s="134">
        <v>72</v>
      </c>
      <c r="R42" s="134">
        <v>57.5</v>
      </c>
    </row>
    <row r="43" spans="1:18">
      <c r="A43" s="10">
        <v>30</v>
      </c>
      <c r="B43" s="24">
        <v>1911030</v>
      </c>
      <c r="C43" s="23" t="s">
        <v>100</v>
      </c>
      <c r="D43" s="32">
        <v>72</v>
      </c>
      <c r="E43" s="32">
        <v>69</v>
      </c>
      <c r="F43" s="32">
        <v>66</v>
      </c>
      <c r="G43" s="32">
        <v>58</v>
      </c>
      <c r="H43" s="32">
        <v>62</v>
      </c>
      <c r="I43" s="33">
        <v>80</v>
      </c>
      <c r="J43" s="33">
        <v>45</v>
      </c>
      <c r="K43" s="33">
        <v>70</v>
      </c>
      <c r="L43" s="33">
        <v>75</v>
      </c>
      <c r="M43" s="33">
        <v>45</v>
      </c>
      <c r="N43" s="134">
        <v>76</v>
      </c>
      <c r="O43" s="134">
        <v>57</v>
      </c>
      <c r="P43" s="134">
        <v>68</v>
      </c>
      <c r="Q43" s="134">
        <v>66.5</v>
      </c>
      <c r="R43" s="134">
        <v>53.5</v>
      </c>
    </row>
    <row r="44" spans="1:18">
      <c r="A44" s="10">
        <v>31</v>
      </c>
      <c r="B44" s="24">
        <v>1911031</v>
      </c>
      <c r="C44" s="23" t="s">
        <v>101</v>
      </c>
      <c r="D44" s="32">
        <v>57</v>
      </c>
      <c r="E44" s="32">
        <v>74</v>
      </c>
      <c r="F44" s="32">
        <v>89</v>
      </c>
      <c r="G44" s="32">
        <v>63</v>
      </c>
      <c r="H44" s="32">
        <v>78</v>
      </c>
      <c r="I44" s="33">
        <v>80</v>
      </c>
      <c r="J44" s="33">
        <v>65</v>
      </c>
      <c r="K44" s="33">
        <v>50</v>
      </c>
      <c r="L44" s="33">
        <v>60</v>
      </c>
      <c r="M44" s="33">
        <v>45</v>
      </c>
      <c r="N44" s="134">
        <v>68.5</v>
      </c>
      <c r="O44" s="134">
        <v>69.5</v>
      </c>
      <c r="P44" s="134">
        <v>69.5</v>
      </c>
      <c r="Q44" s="134">
        <v>61.5</v>
      </c>
      <c r="R44" s="134">
        <v>61.5</v>
      </c>
    </row>
    <row r="45" spans="1:18">
      <c r="A45" s="10">
        <v>32</v>
      </c>
      <c r="B45" s="24">
        <v>1911032</v>
      </c>
      <c r="C45" s="23" t="s">
        <v>102</v>
      </c>
      <c r="D45" s="32">
        <v>59</v>
      </c>
      <c r="E45" s="32">
        <v>75</v>
      </c>
      <c r="F45" s="32">
        <v>89</v>
      </c>
      <c r="G45" s="32">
        <v>70</v>
      </c>
      <c r="H45" s="32">
        <v>60</v>
      </c>
      <c r="I45" s="33">
        <v>95</v>
      </c>
      <c r="J45" s="33">
        <v>60</v>
      </c>
      <c r="K45" s="33">
        <v>35</v>
      </c>
      <c r="L45" s="33">
        <v>30</v>
      </c>
      <c r="M45" s="33">
        <v>50</v>
      </c>
      <c r="N45" s="134">
        <v>77</v>
      </c>
      <c r="O45" s="134">
        <v>67.5</v>
      </c>
      <c r="P45" s="134">
        <v>62</v>
      </c>
      <c r="Q45" s="134">
        <v>50</v>
      </c>
      <c r="R45" s="134">
        <v>55</v>
      </c>
    </row>
    <row r="46" spans="1:18">
      <c r="A46" s="10">
        <v>33</v>
      </c>
      <c r="B46" s="24">
        <v>1911033</v>
      </c>
      <c r="C46" s="23" t="s">
        <v>61</v>
      </c>
      <c r="D46" s="32">
        <v>42</v>
      </c>
      <c r="E46" s="32">
        <v>65</v>
      </c>
      <c r="F46" s="32">
        <v>64</v>
      </c>
      <c r="G46" s="32">
        <v>54</v>
      </c>
      <c r="H46" s="32">
        <v>61</v>
      </c>
      <c r="I46" s="33">
        <v>85</v>
      </c>
      <c r="J46" s="33">
        <v>70</v>
      </c>
      <c r="K46" s="33">
        <v>60</v>
      </c>
      <c r="L46" s="33">
        <v>70</v>
      </c>
      <c r="M46" s="33">
        <v>30</v>
      </c>
      <c r="N46" s="134">
        <v>63.5</v>
      </c>
      <c r="O46" s="134">
        <v>67.5</v>
      </c>
      <c r="P46" s="134">
        <v>62</v>
      </c>
      <c r="Q46" s="134">
        <v>62</v>
      </c>
      <c r="R46" s="134">
        <v>45.5</v>
      </c>
    </row>
    <row r="47" spans="1:18">
      <c r="A47" s="10">
        <v>34</v>
      </c>
      <c r="B47" s="24">
        <v>1911034</v>
      </c>
      <c r="C47" s="23" t="s">
        <v>103</v>
      </c>
      <c r="D47" s="32">
        <v>74</v>
      </c>
      <c r="E47" s="32">
        <v>72</v>
      </c>
      <c r="F47" s="32">
        <v>90</v>
      </c>
      <c r="G47" s="32">
        <v>73</v>
      </c>
      <c r="H47" s="32">
        <v>66</v>
      </c>
      <c r="I47" s="33">
        <v>85</v>
      </c>
      <c r="J47" s="33">
        <v>65</v>
      </c>
      <c r="K47" s="33">
        <v>85</v>
      </c>
      <c r="L47" s="33">
        <v>70</v>
      </c>
      <c r="M47" s="33">
        <v>65</v>
      </c>
      <c r="N47" s="134">
        <v>79.5</v>
      </c>
      <c r="O47" s="134">
        <v>68.5</v>
      </c>
      <c r="P47" s="134">
        <v>87.5</v>
      </c>
      <c r="Q47" s="134">
        <v>71.5</v>
      </c>
      <c r="R47" s="134">
        <v>65.5</v>
      </c>
    </row>
    <row r="48" spans="1:18">
      <c r="A48" s="10">
        <v>35</v>
      </c>
      <c r="B48" s="24">
        <v>1911035</v>
      </c>
      <c r="C48" s="23" t="s">
        <v>47</v>
      </c>
      <c r="D48" s="32">
        <v>75</v>
      </c>
      <c r="E48" s="32">
        <v>62</v>
      </c>
      <c r="F48" s="32">
        <v>90</v>
      </c>
      <c r="G48" s="32">
        <v>51</v>
      </c>
      <c r="H48" s="32">
        <v>58</v>
      </c>
      <c r="I48" s="33">
        <v>85</v>
      </c>
      <c r="J48" s="33">
        <v>25</v>
      </c>
      <c r="K48" s="33">
        <v>25</v>
      </c>
      <c r="L48" s="33">
        <v>40</v>
      </c>
      <c r="M48" s="33">
        <v>35</v>
      </c>
      <c r="N48" s="134">
        <v>80</v>
      </c>
      <c r="O48" s="134">
        <v>43.5</v>
      </c>
      <c r="P48" s="134">
        <v>57.5</v>
      </c>
      <c r="Q48" s="134">
        <v>45.5</v>
      </c>
      <c r="R48" s="134">
        <v>46.5</v>
      </c>
    </row>
    <row r="49" spans="1:18">
      <c r="A49" s="10">
        <v>36</v>
      </c>
      <c r="B49" s="24">
        <v>1911036</v>
      </c>
      <c r="C49" s="23" t="s">
        <v>62</v>
      </c>
      <c r="D49" s="32">
        <v>55</v>
      </c>
      <c r="E49" s="32">
        <v>54</v>
      </c>
      <c r="F49" s="32">
        <v>80</v>
      </c>
      <c r="G49" s="32">
        <v>73</v>
      </c>
      <c r="H49" s="32">
        <v>72</v>
      </c>
      <c r="I49" s="33">
        <v>80</v>
      </c>
      <c r="J49" s="33">
        <v>30</v>
      </c>
      <c r="K49" s="33">
        <v>80</v>
      </c>
      <c r="L49" s="33">
        <v>65</v>
      </c>
      <c r="M49" s="33">
        <v>35</v>
      </c>
      <c r="N49" s="134">
        <v>67.5</v>
      </c>
      <c r="O49" s="134">
        <v>42</v>
      </c>
      <c r="P49" s="134">
        <v>80</v>
      </c>
      <c r="Q49" s="134">
        <v>69</v>
      </c>
      <c r="R49" s="134">
        <v>53.5</v>
      </c>
    </row>
    <row r="50" spans="1:18">
      <c r="A50" s="10">
        <v>37</v>
      </c>
      <c r="B50" s="24">
        <v>1911037</v>
      </c>
      <c r="C50" s="23" t="s">
        <v>104</v>
      </c>
      <c r="D50" s="32">
        <v>88</v>
      </c>
      <c r="E50" s="32">
        <v>80</v>
      </c>
      <c r="F50" s="32">
        <v>96</v>
      </c>
      <c r="G50" s="32">
        <v>59</v>
      </c>
      <c r="H50" s="32">
        <v>65</v>
      </c>
      <c r="I50" s="33">
        <v>100</v>
      </c>
      <c r="J50" s="33">
        <v>60</v>
      </c>
      <c r="K50" s="33">
        <v>90</v>
      </c>
      <c r="L50" s="33">
        <v>55</v>
      </c>
      <c r="M50" s="33">
        <v>40</v>
      </c>
      <c r="N50" s="134">
        <v>94</v>
      </c>
      <c r="O50" s="134">
        <v>70</v>
      </c>
      <c r="P50" s="134">
        <v>93</v>
      </c>
      <c r="Q50" s="134">
        <v>57</v>
      </c>
      <c r="R50" s="134">
        <v>52.5</v>
      </c>
    </row>
    <row r="51" spans="1:18">
      <c r="A51" s="10">
        <v>38</v>
      </c>
      <c r="B51" s="24">
        <v>1911038</v>
      </c>
      <c r="C51" s="23" t="s">
        <v>48</v>
      </c>
      <c r="D51" s="32">
        <v>53</v>
      </c>
      <c r="E51" s="32">
        <v>50</v>
      </c>
      <c r="F51" s="32">
        <v>90</v>
      </c>
      <c r="G51" s="32">
        <v>65</v>
      </c>
      <c r="H51" s="32">
        <v>55</v>
      </c>
      <c r="I51" s="33">
        <v>80</v>
      </c>
      <c r="J51" s="33">
        <v>60</v>
      </c>
      <c r="K51" s="33">
        <v>55</v>
      </c>
      <c r="L51" s="33">
        <v>65</v>
      </c>
      <c r="M51" s="33">
        <v>50</v>
      </c>
      <c r="N51" s="134">
        <v>66.5</v>
      </c>
      <c r="O51" s="134">
        <v>55</v>
      </c>
      <c r="P51" s="134">
        <v>72.5</v>
      </c>
      <c r="Q51" s="134">
        <v>65</v>
      </c>
      <c r="R51" s="134">
        <v>52.5</v>
      </c>
    </row>
    <row r="52" spans="1:18">
      <c r="A52" s="10">
        <v>39</v>
      </c>
      <c r="B52" s="24">
        <v>1911039</v>
      </c>
      <c r="C52" s="23" t="s">
        <v>105</v>
      </c>
      <c r="D52" s="32">
        <v>89</v>
      </c>
      <c r="E52" s="32">
        <v>77</v>
      </c>
      <c r="F52" s="32">
        <v>89</v>
      </c>
      <c r="G52" s="32">
        <v>74</v>
      </c>
      <c r="H52" s="32">
        <v>71</v>
      </c>
      <c r="I52" s="33">
        <v>65</v>
      </c>
      <c r="J52" s="33">
        <v>40</v>
      </c>
      <c r="K52" s="33">
        <v>30</v>
      </c>
      <c r="L52" s="33">
        <v>55</v>
      </c>
      <c r="M52" s="33">
        <v>25</v>
      </c>
      <c r="N52" s="134">
        <v>77</v>
      </c>
      <c r="O52" s="134">
        <v>58.5</v>
      </c>
      <c r="P52" s="134">
        <v>59.5</v>
      </c>
      <c r="Q52" s="134">
        <v>64.5</v>
      </c>
      <c r="R52" s="134">
        <v>48</v>
      </c>
    </row>
    <row r="53" spans="1:18">
      <c r="A53" s="10">
        <v>40</v>
      </c>
      <c r="B53" s="24">
        <v>1911040</v>
      </c>
      <c r="C53" s="23" t="s">
        <v>106</v>
      </c>
      <c r="D53" s="32">
        <v>79</v>
      </c>
      <c r="E53" s="32">
        <v>88</v>
      </c>
      <c r="F53" s="32">
        <v>85</v>
      </c>
      <c r="G53" s="32">
        <v>79</v>
      </c>
      <c r="H53" s="32">
        <v>78</v>
      </c>
      <c r="I53" s="33">
        <v>95</v>
      </c>
      <c r="J53" s="33">
        <v>70</v>
      </c>
      <c r="K53" s="33">
        <v>80</v>
      </c>
      <c r="L53" s="33">
        <v>75</v>
      </c>
      <c r="M53" s="33">
        <v>50</v>
      </c>
      <c r="N53" s="134">
        <v>87</v>
      </c>
      <c r="O53" s="134">
        <v>79</v>
      </c>
      <c r="P53" s="134">
        <v>82.5</v>
      </c>
      <c r="Q53" s="134">
        <v>77</v>
      </c>
      <c r="R53" s="134">
        <v>64</v>
      </c>
    </row>
    <row r="54" spans="1:18">
      <c r="A54" s="10">
        <v>41</v>
      </c>
      <c r="B54" s="24">
        <v>1911041</v>
      </c>
      <c r="C54" s="23" t="s">
        <v>63</v>
      </c>
      <c r="D54" s="32">
        <v>57</v>
      </c>
      <c r="E54" s="32">
        <v>55</v>
      </c>
      <c r="F54" s="32">
        <v>77</v>
      </c>
      <c r="G54" s="32">
        <v>63</v>
      </c>
      <c r="H54" s="32">
        <v>57</v>
      </c>
      <c r="I54" s="33">
        <v>75</v>
      </c>
      <c r="J54" s="33">
        <v>35</v>
      </c>
      <c r="K54" s="33">
        <v>35</v>
      </c>
      <c r="L54" s="33">
        <v>35</v>
      </c>
      <c r="M54" s="33">
        <v>25</v>
      </c>
      <c r="N54" s="134">
        <v>66</v>
      </c>
      <c r="O54" s="134">
        <v>45</v>
      </c>
      <c r="P54" s="134">
        <v>56</v>
      </c>
      <c r="Q54" s="134">
        <v>49</v>
      </c>
      <c r="R54" s="134">
        <v>41</v>
      </c>
    </row>
    <row r="55" spans="1:18">
      <c r="A55" s="10">
        <v>42</v>
      </c>
      <c r="B55" s="24">
        <v>1911042</v>
      </c>
      <c r="C55" s="23" t="s">
        <v>107</v>
      </c>
      <c r="D55" s="32">
        <v>55</v>
      </c>
      <c r="E55" s="32">
        <v>76</v>
      </c>
      <c r="F55" s="32">
        <v>86</v>
      </c>
      <c r="G55" s="32">
        <v>67</v>
      </c>
      <c r="H55" s="32">
        <v>75</v>
      </c>
      <c r="I55" s="33">
        <v>90</v>
      </c>
      <c r="J55" s="33">
        <v>60</v>
      </c>
      <c r="K55" s="33">
        <v>60</v>
      </c>
      <c r="L55" s="33">
        <v>65</v>
      </c>
      <c r="M55" s="33">
        <v>60</v>
      </c>
      <c r="N55" s="134">
        <v>72.5</v>
      </c>
      <c r="O55" s="134">
        <v>68</v>
      </c>
      <c r="P55" s="134">
        <v>73</v>
      </c>
      <c r="Q55" s="134">
        <v>66</v>
      </c>
      <c r="R55" s="134">
        <v>67.5</v>
      </c>
    </row>
    <row r="56" spans="1:18">
      <c r="A56" s="10">
        <v>43</v>
      </c>
      <c r="B56" s="24">
        <v>1911043</v>
      </c>
      <c r="C56" s="23" t="s">
        <v>108</v>
      </c>
      <c r="D56" s="32">
        <v>70</v>
      </c>
      <c r="E56" s="32">
        <v>77</v>
      </c>
      <c r="F56" s="32">
        <v>53</v>
      </c>
      <c r="G56" s="32">
        <v>67</v>
      </c>
      <c r="H56" s="32">
        <v>73</v>
      </c>
      <c r="I56" s="33">
        <v>60</v>
      </c>
      <c r="J56" s="33">
        <v>15</v>
      </c>
      <c r="K56" s="33">
        <v>60</v>
      </c>
      <c r="L56" s="33">
        <v>65</v>
      </c>
      <c r="M56" s="33">
        <v>40</v>
      </c>
      <c r="N56" s="134">
        <v>65</v>
      </c>
      <c r="O56" s="134">
        <v>46</v>
      </c>
      <c r="P56" s="134">
        <v>56.5</v>
      </c>
      <c r="Q56" s="134">
        <v>66</v>
      </c>
      <c r="R56" s="134">
        <v>56.5</v>
      </c>
    </row>
    <row r="57" spans="1:18">
      <c r="A57" s="10">
        <v>44</v>
      </c>
      <c r="B57" s="24">
        <v>1911044</v>
      </c>
      <c r="C57" s="23" t="s">
        <v>49</v>
      </c>
      <c r="D57" s="32">
        <v>60</v>
      </c>
      <c r="E57" s="32">
        <v>67</v>
      </c>
      <c r="F57" s="32">
        <v>85</v>
      </c>
      <c r="G57" s="32">
        <v>57</v>
      </c>
      <c r="H57" s="32">
        <v>68</v>
      </c>
      <c r="I57" s="33">
        <v>65</v>
      </c>
      <c r="J57" s="33">
        <v>50</v>
      </c>
      <c r="K57" s="33">
        <v>45</v>
      </c>
      <c r="L57" s="33">
        <v>55</v>
      </c>
      <c r="M57" s="33">
        <v>35</v>
      </c>
      <c r="N57" s="134">
        <v>62.5</v>
      </c>
      <c r="O57" s="134">
        <v>58.5</v>
      </c>
      <c r="P57" s="134">
        <v>65</v>
      </c>
      <c r="Q57" s="134">
        <v>56</v>
      </c>
      <c r="R57" s="134">
        <v>51.5</v>
      </c>
    </row>
    <row r="58" spans="1:18">
      <c r="A58" s="10">
        <v>45</v>
      </c>
      <c r="B58" s="24">
        <v>1911045</v>
      </c>
      <c r="C58" s="23" t="s">
        <v>109</v>
      </c>
      <c r="D58" s="32">
        <v>60</v>
      </c>
      <c r="E58" s="32">
        <v>50</v>
      </c>
      <c r="F58" s="32">
        <v>71</v>
      </c>
      <c r="G58" s="32">
        <v>50</v>
      </c>
      <c r="H58" s="32">
        <v>41</v>
      </c>
      <c r="I58" s="33">
        <v>70</v>
      </c>
      <c r="J58" s="33">
        <v>20</v>
      </c>
      <c r="K58" s="33">
        <v>40</v>
      </c>
      <c r="L58" s="33">
        <v>55</v>
      </c>
      <c r="M58" s="33">
        <v>15</v>
      </c>
      <c r="N58" s="134">
        <v>65</v>
      </c>
      <c r="O58" s="134">
        <v>35</v>
      </c>
      <c r="P58" s="134">
        <v>55.5</v>
      </c>
      <c r="Q58" s="134">
        <v>52.5</v>
      </c>
      <c r="R58" s="134">
        <v>28</v>
      </c>
    </row>
    <row r="59" spans="1:18">
      <c r="A59" s="10">
        <v>46</v>
      </c>
      <c r="B59" s="24">
        <v>1911046</v>
      </c>
      <c r="C59" s="23" t="s">
        <v>110</v>
      </c>
      <c r="D59" s="32">
        <v>93</v>
      </c>
      <c r="E59" s="32">
        <v>96</v>
      </c>
      <c r="F59" s="32">
        <v>97</v>
      </c>
      <c r="G59" s="32">
        <v>84</v>
      </c>
      <c r="H59" s="32">
        <v>93</v>
      </c>
      <c r="I59" s="33">
        <v>100</v>
      </c>
      <c r="J59" s="33">
        <v>55</v>
      </c>
      <c r="K59" s="33">
        <v>90</v>
      </c>
      <c r="L59" s="33">
        <v>55</v>
      </c>
      <c r="M59" s="33">
        <v>55</v>
      </c>
      <c r="N59" s="134">
        <v>96.5</v>
      </c>
      <c r="O59" s="134">
        <v>75.5</v>
      </c>
      <c r="P59" s="134">
        <v>93.5</v>
      </c>
      <c r="Q59" s="134">
        <v>69.5</v>
      </c>
      <c r="R59" s="134">
        <v>74</v>
      </c>
    </row>
    <row r="60" spans="1:18">
      <c r="A60" s="10">
        <v>47</v>
      </c>
      <c r="B60" s="24">
        <v>1911047</v>
      </c>
      <c r="C60" s="23" t="s">
        <v>111</v>
      </c>
      <c r="D60" s="32">
        <v>81</v>
      </c>
      <c r="E60" s="32">
        <v>68</v>
      </c>
      <c r="F60" s="32">
        <v>89</v>
      </c>
      <c r="G60" s="32">
        <v>75</v>
      </c>
      <c r="H60" s="32">
        <v>77</v>
      </c>
      <c r="I60" s="33">
        <v>95</v>
      </c>
      <c r="J60" s="33">
        <v>25</v>
      </c>
      <c r="K60" s="33">
        <v>80</v>
      </c>
      <c r="L60" s="33">
        <v>25</v>
      </c>
      <c r="M60" s="33">
        <v>40</v>
      </c>
      <c r="N60" s="134">
        <v>88</v>
      </c>
      <c r="O60" s="134">
        <v>46.5</v>
      </c>
      <c r="P60" s="134">
        <v>84.5</v>
      </c>
      <c r="Q60" s="134">
        <v>50</v>
      </c>
      <c r="R60" s="134">
        <v>58.5</v>
      </c>
    </row>
    <row r="61" spans="1:18">
      <c r="A61" s="10">
        <v>48</v>
      </c>
      <c r="B61" s="24">
        <v>1911048</v>
      </c>
      <c r="C61" s="23" t="s">
        <v>64</v>
      </c>
      <c r="D61" s="32">
        <v>68</v>
      </c>
      <c r="E61" s="32">
        <v>51</v>
      </c>
      <c r="F61" s="32">
        <v>78</v>
      </c>
      <c r="G61" s="32">
        <v>66</v>
      </c>
      <c r="H61" s="32">
        <v>64</v>
      </c>
      <c r="I61" s="33">
        <v>65</v>
      </c>
      <c r="J61" s="33">
        <v>30</v>
      </c>
      <c r="K61" s="33">
        <v>45</v>
      </c>
      <c r="L61" s="33">
        <v>40</v>
      </c>
      <c r="M61" s="33">
        <v>30</v>
      </c>
      <c r="N61" s="134">
        <v>66.5</v>
      </c>
      <c r="O61" s="134">
        <v>40.5</v>
      </c>
      <c r="P61" s="134">
        <v>61.5</v>
      </c>
      <c r="Q61" s="134">
        <v>53</v>
      </c>
      <c r="R61" s="134">
        <v>47</v>
      </c>
    </row>
    <row r="62" spans="1:18">
      <c r="A62" s="10">
        <v>49</v>
      </c>
      <c r="B62" s="24">
        <v>1911049</v>
      </c>
      <c r="C62" s="23" t="s">
        <v>112</v>
      </c>
      <c r="D62" s="32">
        <v>50</v>
      </c>
      <c r="E62" s="32">
        <v>50</v>
      </c>
      <c r="F62" s="32">
        <v>87</v>
      </c>
      <c r="G62" s="32">
        <v>61</v>
      </c>
      <c r="H62" s="32">
        <v>68</v>
      </c>
      <c r="I62" s="33">
        <v>80</v>
      </c>
      <c r="J62" s="33">
        <v>55</v>
      </c>
      <c r="K62" s="33">
        <v>45</v>
      </c>
      <c r="L62" s="33">
        <v>40</v>
      </c>
      <c r="M62" s="33">
        <v>15</v>
      </c>
      <c r="N62" s="134">
        <v>65</v>
      </c>
      <c r="O62" s="134">
        <v>52.5</v>
      </c>
      <c r="P62" s="134">
        <v>66</v>
      </c>
      <c r="Q62" s="134">
        <v>50.5</v>
      </c>
      <c r="R62" s="134">
        <v>41.5</v>
      </c>
    </row>
    <row r="63" spans="1:18">
      <c r="A63" s="10">
        <v>50</v>
      </c>
      <c r="B63" s="24">
        <v>1911050</v>
      </c>
      <c r="C63" s="23" t="s">
        <v>113</v>
      </c>
      <c r="D63" s="32">
        <v>75</v>
      </c>
      <c r="E63" s="32">
        <v>62</v>
      </c>
      <c r="F63" s="32">
        <v>76</v>
      </c>
      <c r="G63" s="32">
        <v>71</v>
      </c>
      <c r="H63" s="32">
        <v>67</v>
      </c>
      <c r="I63" s="33">
        <v>100</v>
      </c>
      <c r="J63" s="33">
        <v>55</v>
      </c>
      <c r="K63" s="33">
        <v>60</v>
      </c>
      <c r="L63" s="33">
        <v>55</v>
      </c>
      <c r="M63" s="33">
        <v>20</v>
      </c>
      <c r="N63" s="134">
        <v>87.5</v>
      </c>
      <c r="O63" s="134">
        <v>58.5</v>
      </c>
      <c r="P63" s="134">
        <v>68</v>
      </c>
      <c r="Q63" s="134">
        <v>63</v>
      </c>
      <c r="R63" s="134">
        <v>43.5</v>
      </c>
    </row>
    <row r="64" spans="1:18">
      <c r="A64" s="10">
        <v>51</v>
      </c>
      <c r="B64" s="24">
        <v>1911051</v>
      </c>
      <c r="C64" s="23" t="s">
        <v>114</v>
      </c>
      <c r="D64" s="32">
        <v>74</v>
      </c>
      <c r="E64" s="32">
        <v>57</v>
      </c>
      <c r="F64" s="32">
        <v>76</v>
      </c>
      <c r="G64" s="32">
        <v>64</v>
      </c>
      <c r="H64" s="32">
        <v>67</v>
      </c>
      <c r="I64" s="33">
        <v>65</v>
      </c>
      <c r="J64" s="33">
        <v>10</v>
      </c>
      <c r="K64" s="33">
        <v>65</v>
      </c>
      <c r="L64" s="33">
        <v>30</v>
      </c>
      <c r="M64" s="33">
        <v>30</v>
      </c>
      <c r="N64" s="134">
        <v>69.5</v>
      </c>
      <c r="O64" s="134">
        <v>33.5</v>
      </c>
      <c r="P64" s="134">
        <v>70.5</v>
      </c>
      <c r="Q64" s="134">
        <v>47</v>
      </c>
      <c r="R64" s="134">
        <v>48.5</v>
      </c>
    </row>
    <row r="65" spans="1:18">
      <c r="A65" s="10">
        <v>52</v>
      </c>
      <c r="B65" s="24">
        <v>1911052</v>
      </c>
      <c r="C65" s="23" t="s">
        <v>115</v>
      </c>
      <c r="D65" s="32">
        <v>84</v>
      </c>
      <c r="E65" s="32">
        <v>63</v>
      </c>
      <c r="F65" s="32">
        <v>86</v>
      </c>
      <c r="G65" s="32">
        <v>72</v>
      </c>
      <c r="H65" s="32">
        <v>71</v>
      </c>
      <c r="I65" s="33">
        <v>95</v>
      </c>
      <c r="J65" s="33">
        <v>0</v>
      </c>
      <c r="K65" s="33">
        <v>65</v>
      </c>
      <c r="L65" s="33">
        <v>50</v>
      </c>
      <c r="M65" s="33">
        <v>15</v>
      </c>
      <c r="N65" s="134">
        <v>89.5</v>
      </c>
      <c r="O65" s="134">
        <v>31.5</v>
      </c>
      <c r="P65" s="134">
        <v>75.5</v>
      </c>
      <c r="Q65" s="134">
        <v>61</v>
      </c>
      <c r="R65" s="134">
        <v>43</v>
      </c>
    </row>
    <row r="66" spans="1:18">
      <c r="A66" s="10">
        <v>53</v>
      </c>
      <c r="B66" s="24">
        <v>1911053</v>
      </c>
      <c r="C66" s="23" t="s">
        <v>50</v>
      </c>
      <c r="D66" s="32">
        <v>83</v>
      </c>
      <c r="E66" s="32">
        <v>68</v>
      </c>
      <c r="F66" s="32">
        <v>99</v>
      </c>
      <c r="G66" s="32">
        <v>94</v>
      </c>
      <c r="H66" s="32">
        <v>94</v>
      </c>
      <c r="I66" s="33">
        <v>100</v>
      </c>
      <c r="J66" s="33">
        <v>85</v>
      </c>
      <c r="K66" s="33">
        <v>100</v>
      </c>
      <c r="L66" s="33">
        <v>100</v>
      </c>
      <c r="M66" s="33">
        <v>85</v>
      </c>
      <c r="N66" s="134">
        <v>91.5</v>
      </c>
      <c r="O66" s="134">
        <v>76.5</v>
      </c>
      <c r="P66" s="134">
        <v>99.5</v>
      </c>
      <c r="Q66" s="134">
        <v>97</v>
      </c>
      <c r="R66" s="134">
        <v>89.5</v>
      </c>
    </row>
    <row r="67" spans="1:18">
      <c r="A67" s="10">
        <v>54</v>
      </c>
      <c r="B67" s="24">
        <v>1911054</v>
      </c>
      <c r="C67" s="23" t="s">
        <v>116</v>
      </c>
      <c r="D67" s="32">
        <v>74</v>
      </c>
      <c r="E67" s="32">
        <v>71</v>
      </c>
      <c r="F67" s="32">
        <v>83</v>
      </c>
      <c r="G67" s="32">
        <v>79</v>
      </c>
      <c r="H67" s="32">
        <v>66</v>
      </c>
      <c r="I67" s="33">
        <v>90</v>
      </c>
      <c r="J67" s="33">
        <v>40</v>
      </c>
      <c r="K67" s="33">
        <v>75</v>
      </c>
      <c r="L67" s="33">
        <v>30</v>
      </c>
      <c r="M67" s="33">
        <v>45</v>
      </c>
      <c r="N67" s="134">
        <v>82</v>
      </c>
      <c r="O67" s="134">
        <v>55.5</v>
      </c>
      <c r="P67" s="134">
        <v>79</v>
      </c>
      <c r="Q67" s="134">
        <v>54.5</v>
      </c>
      <c r="R67" s="134">
        <v>55.5</v>
      </c>
    </row>
    <row r="68" spans="1:18">
      <c r="A68" s="10">
        <v>55</v>
      </c>
      <c r="B68" s="24">
        <v>1911055</v>
      </c>
      <c r="C68" s="23" t="s">
        <v>117</v>
      </c>
      <c r="D68" s="32">
        <v>69</v>
      </c>
      <c r="E68" s="32">
        <v>44</v>
      </c>
      <c r="F68" s="32">
        <v>82</v>
      </c>
      <c r="G68" s="32">
        <v>70</v>
      </c>
      <c r="H68" s="32">
        <v>72</v>
      </c>
      <c r="I68" s="33">
        <v>60</v>
      </c>
      <c r="J68" s="33">
        <v>5</v>
      </c>
      <c r="K68" s="33">
        <v>5</v>
      </c>
      <c r="L68" s="33">
        <v>45</v>
      </c>
      <c r="M68" s="33">
        <v>30</v>
      </c>
      <c r="N68" s="134">
        <v>64.5</v>
      </c>
      <c r="O68" s="134">
        <v>24.5</v>
      </c>
      <c r="P68" s="134">
        <v>43.5</v>
      </c>
      <c r="Q68" s="134">
        <v>57.5</v>
      </c>
      <c r="R68" s="134">
        <v>51</v>
      </c>
    </row>
    <row r="69" spans="1:18">
      <c r="A69" s="10">
        <v>56</v>
      </c>
      <c r="B69" s="24">
        <v>1911056</v>
      </c>
      <c r="C69" s="23" t="s">
        <v>118</v>
      </c>
      <c r="D69" s="32">
        <v>97</v>
      </c>
      <c r="E69" s="32">
        <v>84</v>
      </c>
      <c r="F69" s="32">
        <v>94</v>
      </c>
      <c r="G69" s="32">
        <v>91</v>
      </c>
      <c r="H69" s="32">
        <v>88</v>
      </c>
      <c r="I69" s="33">
        <v>100</v>
      </c>
      <c r="J69" s="33">
        <v>85</v>
      </c>
      <c r="K69" s="33">
        <v>95</v>
      </c>
      <c r="L69" s="33">
        <v>95</v>
      </c>
      <c r="M69" s="33">
        <v>75</v>
      </c>
      <c r="N69" s="134">
        <v>98.5</v>
      </c>
      <c r="O69" s="134">
        <v>84.5</v>
      </c>
      <c r="P69" s="134">
        <v>94.5</v>
      </c>
      <c r="Q69" s="134">
        <v>93</v>
      </c>
      <c r="R69" s="134">
        <v>81.5</v>
      </c>
    </row>
    <row r="70" spans="1:18">
      <c r="A70" s="10">
        <v>57</v>
      </c>
      <c r="B70" s="24">
        <v>1911057</v>
      </c>
      <c r="C70" s="23" t="s">
        <v>119</v>
      </c>
      <c r="D70" s="32">
        <v>75</v>
      </c>
      <c r="E70" s="32">
        <v>55</v>
      </c>
      <c r="F70" s="32">
        <v>85</v>
      </c>
      <c r="G70" s="32">
        <v>72</v>
      </c>
      <c r="H70" s="32">
        <v>81</v>
      </c>
      <c r="I70" s="33">
        <v>45</v>
      </c>
      <c r="J70" s="33">
        <v>0</v>
      </c>
      <c r="K70" s="33">
        <v>70</v>
      </c>
      <c r="L70" s="33">
        <v>35</v>
      </c>
      <c r="M70" s="33">
        <v>15</v>
      </c>
      <c r="N70" s="134">
        <v>60</v>
      </c>
      <c r="O70" s="134">
        <v>27.5</v>
      </c>
      <c r="P70" s="134">
        <v>77.5</v>
      </c>
      <c r="Q70" s="134">
        <v>53.5</v>
      </c>
      <c r="R70" s="134">
        <v>48</v>
      </c>
    </row>
    <row r="71" spans="1:18">
      <c r="A71" s="10">
        <v>58</v>
      </c>
      <c r="B71" s="24">
        <v>1911058</v>
      </c>
      <c r="C71" s="23" t="s">
        <v>120</v>
      </c>
      <c r="D71" s="32">
        <v>82</v>
      </c>
      <c r="E71" s="32">
        <v>65</v>
      </c>
      <c r="F71" s="32">
        <v>97</v>
      </c>
      <c r="G71" s="32">
        <v>80</v>
      </c>
      <c r="H71" s="32">
        <v>90</v>
      </c>
      <c r="I71" s="33">
        <v>65</v>
      </c>
      <c r="J71" s="33">
        <v>50</v>
      </c>
      <c r="K71" s="33">
        <v>70</v>
      </c>
      <c r="L71" s="33">
        <v>50</v>
      </c>
      <c r="M71" s="33">
        <v>40</v>
      </c>
      <c r="N71" s="134">
        <v>73.5</v>
      </c>
      <c r="O71" s="134">
        <v>57.5</v>
      </c>
      <c r="P71" s="134">
        <v>83.5</v>
      </c>
      <c r="Q71" s="134">
        <v>65</v>
      </c>
      <c r="R71" s="134">
        <v>65</v>
      </c>
    </row>
    <row r="72" spans="1:18">
      <c r="A72" s="10">
        <v>59</v>
      </c>
      <c r="B72" s="24">
        <v>1911059</v>
      </c>
      <c r="C72" s="23" t="s">
        <v>65</v>
      </c>
      <c r="D72" s="32">
        <v>94</v>
      </c>
      <c r="E72" s="32">
        <v>95</v>
      </c>
      <c r="F72" s="32">
        <v>100</v>
      </c>
      <c r="G72" s="32">
        <v>78</v>
      </c>
      <c r="H72" s="32">
        <v>86</v>
      </c>
      <c r="I72" s="33">
        <v>80</v>
      </c>
      <c r="J72" s="33">
        <v>75</v>
      </c>
      <c r="K72" s="33">
        <v>95</v>
      </c>
      <c r="L72" s="33">
        <v>60</v>
      </c>
      <c r="M72" s="33">
        <v>55</v>
      </c>
      <c r="N72" s="134">
        <v>87</v>
      </c>
      <c r="O72" s="134">
        <v>85</v>
      </c>
      <c r="P72" s="134">
        <v>97.5</v>
      </c>
      <c r="Q72" s="134">
        <v>69</v>
      </c>
      <c r="R72" s="134">
        <v>70.5</v>
      </c>
    </row>
    <row r="73" spans="1:18">
      <c r="A73" s="10">
        <v>60</v>
      </c>
      <c r="B73" s="24">
        <v>1911060</v>
      </c>
      <c r="C73" s="23" t="s">
        <v>121</v>
      </c>
      <c r="D73" s="32">
        <v>99</v>
      </c>
      <c r="E73" s="32">
        <v>93</v>
      </c>
      <c r="F73" s="32">
        <v>96</v>
      </c>
      <c r="G73" s="32">
        <v>89</v>
      </c>
      <c r="H73" s="32">
        <v>94</v>
      </c>
      <c r="I73" s="33">
        <v>100</v>
      </c>
      <c r="J73" s="33">
        <v>95</v>
      </c>
      <c r="K73" s="33">
        <v>70</v>
      </c>
      <c r="L73" s="33">
        <v>95</v>
      </c>
      <c r="M73" s="33">
        <v>70</v>
      </c>
      <c r="N73" s="134">
        <v>99.5</v>
      </c>
      <c r="O73" s="134">
        <v>94</v>
      </c>
      <c r="P73" s="134">
        <v>83</v>
      </c>
      <c r="Q73" s="134">
        <v>92</v>
      </c>
      <c r="R73" s="134">
        <v>82</v>
      </c>
    </row>
    <row r="74" spans="1:18">
      <c r="A74" s="10">
        <v>61</v>
      </c>
      <c r="B74" s="24">
        <v>1911061</v>
      </c>
      <c r="C74" s="23" t="s">
        <v>122</v>
      </c>
      <c r="D74" s="32">
        <v>88</v>
      </c>
      <c r="E74" s="32">
        <v>64</v>
      </c>
      <c r="F74" s="32">
        <v>91</v>
      </c>
      <c r="G74" s="32">
        <v>69</v>
      </c>
      <c r="H74" s="32">
        <v>76</v>
      </c>
      <c r="I74" s="33">
        <v>70</v>
      </c>
      <c r="J74" s="33">
        <v>35</v>
      </c>
      <c r="K74" s="33">
        <v>85</v>
      </c>
      <c r="L74" s="33">
        <v>60</v>
      </c>
      <c r="M74" s="33">
        <v>30</v>
      </c>
      <c r="N74" s="134">
        <v>79</v>
      </c>
      <c r="O74" s="134">
        <v>49.5</v>
      </c>
      <c r="P74" s="134">
        <v>88</v>
      </c>
      <c r="Q74" s="134">
        <v>64.5</v>
      </c>
      <c r="R74" s="134">
        <v>53</v>
      </c>
    </row>
    <row r="75" spans="1:18">
      <c r="A75" s="10">
        <v>62</v>
      </c>
      <c r="B75" s="24">
        <v>1911062</v>
      </c>
      <c r="C75" s="23" t="s">
        <v>123</v>
      </c>
      <c r="D75" s="32">
        <v>79</v>
      </c>
      <c r="E75" s="32">
        <v>78</v>
      </c>
      <c r="F75" s="32">
        <v>98</v>
      </c>
      <c r="G75" s="32">
        <v>89</v>
      </c>
      <c r="H75" s="32">
        <v>92</v>
      </c>
      <c r="I75" s="33">
        <v>100</v>
      </c>
      <c r="J75" s="33">
        <v>75</v>
      </c>
      <c r="K75" s="33">
        <v>95</v>
      </c>
      <c r="L75" s="33">
        <v>85</v>
      </c>
      <c r="M75" s="33">
        <v>60</v>
      </c>
      <c r="N75" s="134">
        <v>89.5</v>
      </c>
      <c r="O75" s="134">
        <v>76.5</v>
      </c>
      <c r="P75" s="134">
        <v>96.5</v>
      </c>
      <c r="Q75" s="134">
        <v>87</v>
      </c>
      <c r="R75" s="134">
        <v>76</v>
      </c>
    </row>
    <row r="76" spans="1:18">
      <c r="A76" s="10">
        <v>63</v>
      </c>
      <c r="B76" s="24">
        <v>1911063</v>
      </c>
      <c r="C76" s="23" t="s">
        <v>51</v>
      </c>
      <c r="D76" s="32">
        <v>88</v>
      </c>
      <c r="E76" s="32">
        <v>70</v>
      </c>
      <c r="F76" s="32">
        <v>100</v>
      </c>
      <c r="G76" s="32">
        <v>86</v>
      </c>
      <c r="H76" s="32">
        <v>95</v>
      </c>
      <c r="I76" s="33">
        <v>100</v>
      </c>
      <c r="J76" s="33">
        <v>50</v>
      </c>
      <c r="K76" s="33">
        <v>100</v>
      </c>
      <c r="L76" s="33">
        <v>40</v>
      </c>
      <c r="M76" s="33">
        <v>60</v>
      </c>
      <c r="N76" s="134">
        <v>94</v>
      </c>
      <c r="O76" s="134">
        <v>60</v>
      </c>
      <c r="P76" s="134">
        <v>100</v>
      </c>
      <c r="Q76" s="134">
        <v>63</v>
      </c>
      <c r="R76" s="134">
        <v>77.5</v>
      </c>
    </row>
    <row r="77" spans="1:18">
      <c r="A77" s="10">
        <v>64</v>
      </c>
      <c r="B77" s="24">
        <v>1911064</v>
      </c>
      <c r="C77" s="23" t="s">
        <v>124</v>
      </c>
      <c r="D77" s="32">
        <v>85</v>
      </c>
      <c r="E77" s="32">
        <v>56</v>
      </c>
      <c r="F77" s="32">
        <v>92</v>
      </c>
      <c r="G77" s="32">
        <v>74</v>
      </c>
      <c r="H77" s="32">
        <v>70</v>
      </c>
      <c r="I77" s="33">
        <v>65</v>
      </c>
      <c r="J77" s="33">
        <v>60</v>
      </c>
      <c r="K77" s="33">
        <v>85</v>
      </c>
      <c r="L77" s="33">
        <v>70</v>
      </c>
      <c r="M77" s="33">
        <v>30</v>
      </c>
      <c r="N77" s="134">
        <v>75</v>
      </c>
      <c r="O77" s="134">
        <v>58</v>
      </c>
      <c r="P77" s="134">
        <v>88.5</v>
      </c>
      <c r="Q77" s="134">
        <v>72</v>
      </c>
      <c r="R77" s="134">
        <v>50</v>
      </c>
    </row>
    <row r="78" spans="1:18">
      <c r="A78" s="10">
        <v>65</v>
      </c>
      <c r="B78" s="24">
        <v>1911065</v>
      </c>
      <c r="C78" s="23" t="s">
        <v>52</v>
      </c>
      <c r="D78" s="32">
        <v>61</v>
      </c>
      <c r="E78" s="32">
        <v>44</v>
      </c>
      <c r="F78" s="32">
        <v>74</v>
      </c>
      <c r="G78" s="32">
        <v>70</v>
      </c>
      <c r="H78" s="32">
        <v>70</v>
      </c>
      <c r="I78" s="33">
        <v>55</v>
      </c>
      <c r="J78" s="33">
        <v>15</v>
      </c>
      <c r="K78" s="33">
        <v>75</v>
      </c>
      <c r="L78" s="33">
        <v>50</v>
      </c>
      <c r="M78" s="33">
        <v>40</v>
      </c>
      <c r="N78" s="134">
        <v>58</v>
      </c>
      <c r="O78" s="134">
        <v>29.5</v>
      </c>
      <c r="P78" s="134">
        <v>74.5</v>
      </c>
      <c r="Q78" s="134">
        <v>60</v>
      </c>
      <c r="R78" s="134">
        <v>55</v>
      </c>
    </row>
    <row r="79" spans="1:18">
      <c r="A79" s="10">
        <v>66</v>
      </c>
      <c r="B79" s="24">
        <v>1911066</v>
      </c>
      <c r="C79" s="23" t="s">
        <v>66</v>
      </c>
      <c r="D79" s="32">
        <v>93</v>
      </c>
      <c r="E79" s="32">
        <v>74</v>
      </c>
      <c r="F79" s="32">
        <v>99</v>
      </c>
      <c r="G79" s="32">
        <v>91</v>
      </c>
      <c r="H79" s="32">
        <v>93</v>
      </c>
      <c r="I79" s="33">
        <v>100</v>
      </c>
      <c r="J79" s="33">
        <v>35</v>
      </c>
      <c r="K79" s="33">
        <v>95</v>
      </c>
      <c r="L79" s="33">
        <v>65</v>
      </c>
      <c r="M79" s="33">
        <v>60</v>
      </c>
      <c r="N79" s="134">
        <v>96.5</v>
      </c>
      <c r="O79" s="134">
        <v>54.5</v>
      </c>
      <c r="P79" s="134">
        <v>97</v>
      </c>
      <c r="Q79" s="134">
        <v>78</v>
      </c>
      <c r="R79" s="134">
        <v>76.5</v>
      </c>
    </row>
    <row r="80" spans="1:18">
      <c r="A80" s="10">
        <v>67</v>
      </c>
      <c r="B80" s="24">
        <v>1911067</v>
      </c>
      <c r="C80" s="23" t="s">
        <v>125</v>
      </c>
      <c r="D80" s="32">
        <v>96</v>
      </c>
      <c r="E80" s="32">
        <v>76</v>
      </c>
      <c r="F80" s="32">
        <v>99</v>
      </c>
      <c r="G80" s="32">
        <v>88</v>
      </c>
      <c r="H80" s="32">
        <v>94</v>
      </c>
      <c r="I80" s="33">
        <v>100</v>
      </c>
      <c r="J80" s="33">
        <v>80</v>
      </c>
      <c r="K80" s="33">
        <v>80</v>
      </c>
      <c r="L80" s="33">
        <v>65</v>
      </c>
      <c r="M80" s="33">
        <v>45</v>
      </c>
      <c r="N80" s="134">
        <v>98</v>
      </c>
      <c r="O80" s="134">
        <v>78</v>
      </c>
      <c r="P80" s="134">
        <v>89.5</v>
      </c>
      <c r="Q80" s="134">
        <v>76.5</v>
      </c>
      <c r="R80" s="134">
        <v>69.5</v>
      </c>
    </row>
    <row r="81" spans="1:18">
      <c r="A81" s="10">
        <v>68</v>
      </c>
      <c r="B81" s="24">
        <v>1911068</v>
      </c>
      <c r="C81" s="23" t="s">
        <v>126</v>
      </c>
      <c r="D81" s="32">
        <v>89</v>
      </c>
      <c r="E81" s="32">
        <v>57</v>
      </c>
      <c r="F81" s="32">
        <v>93</v>
      </c>
      <c r="G81" s="32">
        <v>80</v>
      </c>
      <c r="H81" s="32">
        <v>65</v>
      </c>
      <c r="I81" s="33">
        <v>90</v>
      </c>
      <c r="J81" s="33">
        <v>10</v>
      </c>
      <c r="K81" s="33">
        <v>85</v>
      </c>
      <c r="L81" s="33">
        <v>80</v>
      </c>
      <c r="M81" s="33">
        <v>50</v>
      </c>
      <c r="N81" s="134">
        <v>89.5</v>
      </c>
      <c r="O81" s="134">
        <v>33.5</v>
      </c>
      <c r="P81" s="134">
        <v>89</v>
      </c>
      <c r="Q81" s="134">
        <v>80</v>
      </c>
      <c r="R81" s="134">
        <v>57.5</v>
      </c>
    </row>
    <row r="82" spans="1:18">
      <c r="A82" s="10">
        <v>69</v>
      </c>
      <c r="B82" s="24">
        <v>1911069</v>
      </c>
      <c r="C82" s="23" t="s">
        <v>67</v>
      </c>
      <c r="D82" s="32">
        <v>71</v>
      </c>
      <c r="E82" s="32">
        <v>44</v>
      </c>
      <c r="F82" s="32">
        <v>89</v>
      </c>
      <c r="G82" s="32">
        <v>71</v>
      </c>
      <c r="H82" s="32">
        <v>72</v>
      </c>
      <c r="I82" s="33">
        <v>90</v>
      </c>
      <c r="J82" s="33">
        <v>40</v>
      </c>
      <c r="K82" s="33">
        <v>80</v>
      </c>
      <c r="L82" s="33">
        <v>60</v>
      </c>
      <c r="M82" s="33">
        <v>45</v>
      </c>
      <c r="N82" s="134">
        <v>80.5</v>
      </c>
      <c r="O82" s="134">
        <v>42</v>
      </c>
      <c r="P82" s="134">
        <v>84.5</v>
      </c>
      <c r="Q82" s="134">
        <v>65.5</v>
      </c>
      <c r="R82" s="134">
        <v>58.5</v>
      </c>
    </row>
    <row r="83" spans="1:18">
      <c r="A83" s="10">
        <v>70</v>
      </c>
      <c r="B83" s="24">
        <v>1911070</v>
      </c>
      <c r="C83" s="23" t="s">
        <v>127</v>
      </c>
      <c r="D83" s="32">
        <v>90</v>
      </c>
      <c r="E83" s="32">
        <v>62</v>
      </c>
      <c r="F83" s="32">
        <v>77</v>
      </c>
      <c r="G83" s="32">
        <v>84</v>
      </c>
      <c r="H83" s="32">
        <v>63</v>
      </c>
      <c r="I83" s="33">
        <v>95</v>
      </c>
      <c r="J83" s="33">
        <v>25</v>
      </c>
      <c r="K83" s="33">
        <v>80</v>
      </c>
      <c r="L83" s="33">
        <v>65</v>
      </c>
      <c r="M83" s="33">
        <v>15</v>
      </c>
      <c r="N83" s="134">
        <v>92.5</v>
      </c>
      <c r="O83" s="134">
        <v>43.5</v>
      </c>
      <c r="P83" s="134">
        <v>78.5</v>
      </c>
      <c r="Q83" s="134">
        <v>74.5</v>
      </c>
      <c r="R83" s="134">
        <v>39</v>
      </c>
    </row>
    <row r="84" spans="1:18">
      <c r="A84" s="10">
        <v>71</v>
      </c>
      <c r="B84" s="24">
        <v>1911071</v>
      </c>
      <c r="C84" s="23" t="s">
        <v>128</v>
      </c>
      <c r="D84" s="32">
        <v>69</v>
      </c>
      <c r="E84" s="32">
        <v>85</v>
      </c>
      <c r="F84" s="32">
        <v>98</v>
      </c>
      <c r="G84" s="32">
        <v>99</v>
      </c>
      <c r="H84" s="32">
        <v>88</v>
      </c>
      <c r="I84" s="33">
        <v>100</v>
      </c>
      <c r="J84" s="33">
        <v>85</v>
      </c>
      <c r="K84" s="33">
        <v>95</v>
      </c>
      <c r="L84" s="33">
        <v>75</v>
      </c>
      <c r="M84" s="33">
        <v>65</v>
      </c>
      <c r="N84" s="134">
        <v>84.5</v>
      </c>
      <c r="O84" s="134">
        <v>85</v>
      </c>
      <c r="P84" s="134">
        <v>96.5</v>
      </c>
      <c r="Q84" s="134">
        <v>87</v>
      </c>
      <c r="R84" s="134">
        <v>76.5</v>
      </c>
    </row>
    <row r="85" spans="1:18">
      <c r="A85" s="10">
        <v>72</v>
      </c>
      <c r="B85" s="24">
        <v>1911072</v>
      </c>
      <c r="C85" s="23" t="s">
        <v>53</v>
      </c>
      <c r="D85" s="32">
        <v>88</v>
      </c>
      <c r="E85" s="32">
        <v>79</v>
      </c>
      <c r="F85" s="32">
        <v>97</v>
      </c>
      <c r="G85" s="32">
        <v>74</v>
      </c>
      <c r="H85" s="32">
        <v>81</v>
      </c>
      <c r="I85" s="33">
        <v>100</v>
      </c>
      <c r="J85" s="33">
        <v>65</v>
      </c>
      <c r="K85" s="33">
        <v>100</v>
      </c>
      <c r="L85" s="33">
        <v>75</v>
      </c>
      <c r="M85" s="33">
        <v>40</v>
      </c>
      <c r="N85" s="134">
        <v>94</v>
      </c>
      <c r="O85" s="134">
        <v>72</v>
      </c>
      <c r="P85" s="134">
        <v>98.5</v>
      </c>
      <c r="Q85" s="134">
        <v>74.5</v>
      </c>
      <c r="R85" s="134">
        <v>60.5</v>
      </c>
    </row>
    <row r="86" spans="1:18">
      <c r="A86" s="10">
        <v>73</v>
      </c>
      <c r="B86" s="24">
        <v>1911073</v>
      </c>
      <c r="C86" s="23" t="s">
        <v>54</v>
      </c>
      <c r="D86" s="32">
        <v>87</v>
      </c>
      <c r="E86" s="32">
        <v>89</v>
      </c>
      <c r="F86" s="32">
        <v>99</v>
      </c>
      <c r="G86" s="32">
        <v>91</v>
      </c>
      <c r="H86" s="32">
        <v>94</v>
      </c>
      <c r="I86" s="33">
        <v>100</v>
      </c>
      <c r="J86" s="33">
        <v>100</v>
      </c>
      <c r="K86" s="33">
        <v>100</v>
      </c>
      <c r="L86" s="33">
        <v>90</v>
      </c>
      <c r="M86" s="33">
        <v>85</v>
      </c>
      <c r="N86" s="134">
        <v>93.5</v>
      </c>
      <c r="O86" s="134">
        <v>94.5</v>
      </c>
      <c r="P86" s="134">
        <v>99.5</v>
      </c>
      <c r="Q86" s="134">
        <v>90.5</v>
      </c>
      <c r="R86" s="134">
        <v>89.5</v>
      </c>
    </row>
    <row r="87" spans="1:18">
      <c r="A87" s="10">
        <v>74</v>
      </c>
      <c r="B87" s="24">
        <v>1911074</v>
      </c>
      <c r="C87" s="23" t="s">
        <v>68</v>
      </c>
      <c r="D87" s="32">
        <v>98</v>
      </c>
      <c r="E87" s="32">
        <v>73</v>
      </c>
      <c r="F87" s="32">
        <v>99</v>
      </c>
      <c r="G87" s="32">
        <v>88</v>
      </c>
      <c r="H87" s="32">
        <v>97</v>
      </c>
      <c r="I87" s="33">
        <v>100</v>
      </c>
      <c r="J87" s="33">
        <v>55</v>
      </c>
      <c r="K87" s="33">
        <v>90</v>
      </c>
      <c r="L87" s="33">
        <v>95</v>
      </c>
      <c r="M87" s="33">
        <v>80</v>
      </c>
      <c r="N87" s="134">
        <v>99</v>
      </c>
      <c r="O87" s="134">
        <v>64</v>
      </c>
      <c r="P87" s="134">
        <v>94.5</v>
      </c>
      <c r="Q87" s="134">
        <v>91.5</v>
      </c>
      <c r="R87" s="134">
        <v>88.5</v>
      </c>
    </row>
    <row r="88" spans="1:18">
      <c r="A88" s="10">
        <v>75</v>
      </c>
      <c r="B88" s="24">
        <v>1911075</v>
      </c>
      <c r="C88" s="23" t="s">
        <v>55</v>
      </c>
      <c r="D88" s="32">
        <v>94</v>
      </c>
      <c r="E88" s="32">
        <v>79</v>
      </c>
      <c r="F88" s="32">
        <v>94</v>
      </c>
      <c r="G88" s="32">
        <v>77</v>
      </c>
      <c r="H88" s="32">
        <v>68</v>
      </c>
      <c r="I88" s="33">
        <v>100</v>
      </c>
      <c r="J88" s="33">
        <v>75</v>
      </c>
      <c r="K88" s="33">
        <v>95</v>
      </c>
      <c r="L88" s="33">
        <v>70</v>
      </c>
      <c r="M88" s="33">
        <v>50</v>
      </c>
      <c r="N88" s="134">
        <v>97</v>
      </c>
      <c r="O88" s="134">
        <v>77</v>
      </c>
      <c r="P88" s="134">
        <v>94.5</v>
      </c>
      <c r="Q88" s="134">
        <v>73.5</v>
      </c>
      <c r="R88" s="134">
        <v>59</v>
      </c>
    </row>
    <row r="89" spans="1:18">
      <c r="A89" s="10">
        <v>76</v>
      </c>
      <c r="B89" s="24">
        <v>1911076</v>
      </c>
      <c r="C89" s="23" t="s">
        <v>129</v>
      </c>
      <c r="D89" s="32">
        <v>87</v>
      </c>
      <c r="E89" s="32">
        <v>75</v>
      </c>
      <c r="F89" s="32">
        <v>91</v>
      </c>
      <c r="G89" s="32">
        <v>86</v>
      </c>
      <c r="H89" s="32">
        <v>90</v>
      </c>
      <c r="I89" s="33">
        <v>85</v>
      </c>
      <c r="J89" s="33">
        <v>35</v>
      </c>
      <c r="K89" s="33">
        <v>85</v>
      </c>
      <c r="L89" s="33">
        <v>65</v>
      </c>
      <c r="M89" s="33">
        <v>40</v>
      </c>
      <c r="N89" s="134">
        <v>86</v>
      </c>
      <c r="O89" s="134">
        <v>55</v>
      </c>
      <c r="P89" s="134">
        <v>88</v>
      </c>
      <c r="Q89" s="134">
        <v>75.5</v>
      </c>
      <c r="R89" s="134">
        <v>65</v>
      </c>
    </row>
    <row r="90" spans="1:18">
      <c r="A90" s="10">
        <v>77</v>
      </c>
      <c r="B90" s="24">
        <v>1911077</v>
      </c>
      <c r="C90" s="23" t="s">
        <v>56</v>
      </c>
      <c r="D90" s="32">
        <v>87</v>
      </c>
      <c r="E90" s="32">
        <v>71</v>
      </c>
      <c r="F90" s="32">
        <v>96</v>
      </c>
      <c r="G90" s="32">
        <v>82</v>
      </c>
      <c r="H90" s="32">
        <v>83</v>
      </c>
      <c r="I90" s="33">
        <v>80</v>
      </c>
      <c r="J90" s="33">
        <v>55</v>
      </c>
      <c r="K90" s="33">
        <v>100</v>
      </c>
      <c r="L90" s="33">
        <v>75</v>
      </c>
      <c r="M90" s="33">
        <v>60</v>
      </c>
      <c r="N90" s="134">
        <v>83.5</v>
      </c>
      <c r="O90" s="134">
        <v>63</v>
      </c>
      <c r="P90" s="134">
        <v>98</v>
      </c>
      <c r="Q90" s="134">
        <v>78.5</v>
      </c>
      <c r="R90" s="134">
        <v>71.5</v>
      </c>
    </row>
    <row r="91" spans="1:18">
      <c r="A91" s="10">
        <v>78</v>
      </c>
      <c r="B91" s="24">
        <v>1911078</v>
      </c>
      <c r="C91" s="23" t="s">
        <v>69</v>
      </c>
      <c r="D91" s="32">
        <v>99</v>
      </c>
      <c r="E91" s="32">
        <v>71</v>
      </c>
      <c r="F91" s="32">
        <v>99</v>
      </c>
      <c r="G91" s="32">
        <v>84</v>
      </c>
      <c r="H91" s="32">
        <v>83</v>
      </c>
      <c r="I91" s="33">
        <v>95</v>
      </c>
      <c r="J91" s="33">
        <v>75</v>
      </c>
      <c r="K91" s="33">
        <v>100</v>
      </c>
      <c r="L91" s="33">
        <v>70</v>
      </c>
      <c r="M91" s="33">
        <v>50</v>
      </c>
      <c r="N91" s="134">
        <v>97</v>
      </c>
      <c r="O91" s="134">
        <v>73</v>
      </c>
      <c r="P91" s="134">
        <v>99.5</v>
      </c>
      <c r="Q91" s="134">
        <v>77</v>
      </c>
      <c r="R91" s="134">
        <v>66.5</v>
      </c>
    </row>
    <row r="92" spans="1:18">
      <c r="A92" s="10">
        <v>79</v>
      </c>
      <c r="B92" s="24">
        <v>1911079</v>
      </c>
      <c r="C92" s="23" t="s">
        <v>130</v>
      </c>
      <c r="D92" s="32">
        <v>74</v>
      </c>
      <c r="E92" s="32">
        <v>54</v>
      </c>
      <c r="F92" s="32">
        <v>77</v>
      </c>
      <c r="G92" s="32">
        <v>78</v>
      </c>
      <c r="H92" s="32">
        <v>85</v>
      </c>
      <c r="I92" s="33">
        <v>90</v>
      </c>
      <c r="J92" s="33">
        <v>35</v>
      </c>
      <c r="K92" s="33">
        <v>70</v>
      </c>
      <c r="L92" s="33">
        <v>55</v>
      </c>
      <c r="M92" s="33">
        <v>40</v>
      </c>
      <c r="N92" s="134">
        <v>82</v>
      </c>
      <c r="O92" s="134">
        <v>44.5</v>
      </c>
      <c r="P92" s="134">
        <v>73.5</v>
      </c>
      <c r="Q92" s="134">
        <v>66.5</v>
      </c>
      <c r="R92" s="134">
        <v>62.5</v>
      </c>
    </row>
    <row r="93" spans="1:18">
      <c r="A93" s="10">
        <v>80</v>
      </c>
      <c r="B93" s="24">
        <v>1911080</v>
      </c>
      <c r="C93" s="23" t="s">
        <v>131</v>
      </c>
      <c r="D93" s="32">
        <v>62</v>
      </c>
      <c r="E93" s="32">
        <v>46</v>
      </c>
      <c r="F93" s="32">
        <v>68</v>
      </c>
      <c r="G93" s="32">
        <v>65</v>
      </c>
      <c r="H93" s="32">
        <v>66</v>
      </c>
      <c r="I93" s="33">
        <v>70</v>
      </c>
      <c r="J93" s="33">
        <v>35</v>
      </c>
      <c r="K93" s="33">
        <v>55</v>
      </c>
      <c r="L93" s="33">
        <v>55</v>
      </c>
      <c r="M93" s="33">
        <v>45</v>
      </c>
      <c r="N93" s="134">
        <v>66</v>
      </c>
      <c r="O93" s="134">
        <v>40.5</v>
      </c>
      <c r="P93" s="134">
        <v>61.5</v>
      </c>
      <c r="Q93" s="134">
        <v>60</v>
      </c>
      <c r="R93" s="134">
        <v>55.5</v>
      </c>
    </row>
    <row r="94" spans="1:18">
      <c r="A94" s="10">
        <v>81</v>
      </c>
      <c r="B94" s="24">
        <v>1911081</v>
      </c>
      <c r="C94" s="23" t="s">
        <v>70</v>
      </c>
      <c r="D94" s="32">
        <v>97</v>
      </c>
      <c r="E94" s="32">
        <v>62</v>
      </c>
      <c r="F94" s="32">
        <v>88</v>
      </c>
      <c r="G94" s="32">
        <v>72</v>
      </c>
      <c r="H94" s="32">
        <v>74</v>
      </c>
      <c r="I94" s="33">
        <v>100</v>
      </c>
      <c r="J94" s="33">
        <v>70</v>
      </c>
      <c r="K94" s="33">
        <v>90</v>
      </c>
      <c r="L94" s="33">
        <v>70</v>
      </c>
      <c r="M94" s="33">
        <v>40</v>
      </c>
      <c r="N94" s="134">
        <v>98.5</v>
      </c>
      <c r="O94" s="134">
        <v>66</v>
      </c>
      <c r="P94" s="134">
        <v>89</v>
      </c>
      <c r="Q94" s="134">
        <v>71</v>
      </c>
      <c r="R94" s="134">
        <v>57</v>
      </c>
    </row>
    <row r="95" spans="1:18">
      <c r="A95" s="10">
        <v>82</v>
      </c>
      <c r="B95" s="24">
        <v>1911082</v>
      </c>
      <c r="C95" s="23" t="s">
        <v>71</v>
      </c>
      <c r="D95" s="32">
        <v>72</v>
      </c>
      <c r="E95" s="32">
        <v>80</v>
      </c>
      <c r="F95" s="32">
        <v>99</v>
      </c>
      <c r="G95" s="32">
        <v>93</v>
      </c>
      <c r="H95" s="32">
        <v>97</v>
      </c>
      <c r="I95" s="33">
        <v>95</v>
      </c>
      <c r="J95" s="33">
        <v>80</v>
      </c>
      <c r="K95" s="33">
        <v>95</v>
      </c>
      <c r="L95" s="33">
        <v>95</v>
      </c>
      <c r="M95" s="33">
        <v>70</v>
      </c>
      <c r="N95" s="134">
        <v>83.5</v>
      </c>
      <c r="O95" s="134">
        <v>80</v>
      </c>
      <c r="P95" s="134">
        <v>97</v>
      </c>
      <c r="Q95" s="134">
        <v>94</v>
      </c>
      <c r="R95" s="134">
        <v>83.5</v>
      </c>
    </row>
    <row r="96" spans="1:18">
      <c r="A96" s="10">
        <v>83</v>
      </c>
      <c r="B96" s="24">
        <v>1911083</v>
      </c>
      <c r="C96" s="23" t="s">
        <v>132</v>
      </c>
      <c r="D96" s="32">
        <v>92</v>
      </c>
      <c r="E96" s="32">
        <v>69</v>
      </c>
      <c r="F96" s="32">
        <v>96</v>
      </c>
      <c r="G96" s="32">
        <v>81</v>
      </c>
      <c r="H96" s="32">
        <v>82</v>
      </c>
      <c r="I96" s="33">
        <v>100</v>
      </c>
      <c r="J96" s="33">
        <v>100</v>
      </c>
      <c r="K96" s="33">
        <v>100</v>
      </c>
      <c r="L96" s="33">
        <v>60</v>
      </c>
      <c r="M96" s="33">
        <v>40</v>
      </c>
      <c r="N96" s="134">
        <v>96</v>
      </c>
      <c r="O96" s="134">
        <v>84.5</v>
      </c>
      <c r="P96" s="134">
        <v>98</v>
      </c>
      <c r="Q96" s="134">
        <v>70.5</v>
      </c>
      <c r="R96" s="134">
        <v>61</v>
      </c>
    </row>
    <row r="97" spans="1:18">
      <c r="A97" s="10">
        <v>84</v>
      </c>
      <c r="B97" s="24">
        <v>1911084</v>
      </c>
      <c r="C97" s="23" t="s">
        <v>133</v>
      </c>
      <c r="D97" s="32">
        <v>94</v>
      </c>
      <c r="E97" s="32">
        <v>88</v>
      </c>
      <c r="F97" s="32">
        <v>99</v>
      </c>
      <c r="G97" s="32">
        <v>76</v>
      </c>
      <c r="H97" s="32">
        <v>74</v>
      </c>
      <c r="I97" s="33">
        <v>100</v>
      </c>
      <c r="J97" s="33">
        <v>70</v>
      </c>
      <c r="K97" s="33">
        <v>90</v>
      </c>
      <c r="L97" s="33">
        <v>75</v>
      </c>
      <c r="M97" s="33">
        <v>45</v>
      </c>
      <c r="N97" s="134">
        <v>97</v>
      </c>
      <c r="O97" s="134">
        <v>79</v>
      </c>
      <c r="P97" s="134">
        <v>94.5</v>
      </c>
      <c r="Q97" s="134">
        <v>75.5</v>
      </c>
      <c r="R97" s="134">
        <v>59.5</v>
      </c>
    </row>
    <row r="98" spans="1:18">
      <c r="A98" s="10">
        <v>85</v>
      </c>
      <c r="B98" s="24">
        <v>1911085</v>
      </c>
      <c r="C98" s="23" t="s">
        <v>134</v>
      </c>
      <c r="D98" s="32">
        <v>81</v>
      </c>
      <c r="E98" s="32">
        <v>59</v>
      </c>
      <c r="F98" s="32">
        <v>90</v>
      </c>
      <c r="G98" s="32">
        <v>79</v>
      </c>
      <c r="H98" s="32">
        <v>73</v>
      </c>
      <c r="I98" s="33">
        <v>100</v>
      </c>
      <c r="J98" s="33">
        <v>40</v>
      </c>
      <c r="K98" s="33">
        <v>100</v>
      </c>
      <c r="L98" s="33">
        <v>55</v>
      </c>
      <c r="M98" s="33">
        <v>45</v>
      </c>
      <c r="N98" s="134">
        <v>90.5</v>
      </c>
      <c r="O98" s="134">
        <v>49.5</v>
      </c>
      <c r="P98" s="134">
        <v>95</v>
      </c>
      <c r="Q98" s="134">
        <v>67</v>
      </c>
      <c r="R98" s="134">
        <v>59</v>
      </c>
    </row>
    <row r="99" spans="1:18">
      <c r="A99" s="10">
        <v>86</v>
      </c>
      <c r="B99" s="24">
        <v>1911086</v>
      </c>
      <c r="C99" s="23" t="s">
        <v>135</v>
      </c>
      <c r="D99" s="32">
        <v>66</v>
      </c>
      <c r="E99" s="32">
        <v>59</v>
      </c>
      <c r="F99" s="32">
        <v>70</v>
      </c>
      <c r="G99" s="32">
        <v>60</v>
      </c>
      <c r="H99" s="32">
        <v>73</v>
      </c>
      <c r="I99" s="33">
        <v>95</v>
      </c>
      <c r="J99" s="33">
        <v>10</v>
      </c>
      <c r="K99" s="33">
        <v>55</v>
      </c>
      <c r="L99" s="33">
        <v>10</v>
      </c>
      <c r="M99" s="33">
        <v>30</v>
      </c>
      <c r="N99" s="134">
        <v>80.5</v>
      </c>
      <c r="O99" s="134">
        <v>34.5</v>
      </c>
      <c r="P99" s="134">
        <v>62.5</v>
      </c>
      <c r="Q99" s="134">
        <v>35</v>
      </c>
      <c r="R99" s="134">
        <v>51.5</v>
      </c>
    </row>
    <row r="100" spans="1:18">
      <c r="A100" s="10">
        <v>87</v>
      </c>
      <c r="B100" s="24">
        <v>1911087</v>
      </c>
      <c r="C100" s="23" t="s">
        <v>136</v>
      </c>
      <c r="D100" s="32">
        <v>94</v>
      </c>
      <c r="E100" s="32">
        <v>83</v>
      </c>
      <c r="F100" s="32">
        <v>99</v>
      </c>
      <c r="G100" s="32">
        <v>89</v>
      </c>
      <c r="H100" s="32">
        <v>94</v>
      </c>
      <c r="I100" s="33">
        <v>85</v>
      </c>
      <c r="J100" s="33">
        <v>90</v>
      </c>
      <c r="K100" s="33">
        <v>100</v>
      </c>
      <c r="L100" s="33">
        <v>95</v>
      </c>
      <c r="M100" s="33">
        <v>45</v>
      </c>
      <c r="N100" s="134">
        <v>89.5</v>
      </c>
      <c r="O100" s="134">
        <v>86.5</v>
      </c>
      <c r="P100" s="134">
        <v>99.5</v>
      </c>
      <c r="Q100" s="134">
        <v>92</v>
      </c>
      <c r="R100" s="134">
        <v>69.5</v>
      </c>
    </row>
    <row r="101" spans="1:18">
      <c r="A101" s="10">
        <v>88</v>
      </c>
      <c r="B101" s="24">
        <v>1911088</v>
      </c>
      <c r="C101" s="23" t="s">
        <v>57</v>
      </c>
      <c r="D101" s="32">
        <v>90</v>
      </c>
      <c r="E101" s="32">
        <v>86</v>
      </c>
      <c r="F101" s="32">
        <v>97</v>
      </c>
      <c r="G101" s="32">
        <v>84</v>
      </c>
      <c r="H101" s="32">
        <v>92</v>
      </c>
      <c r="I101" s="33">
        <v>90</v>
      </c>
      <c r="J101" s="33">
        <v>95</v>
      </c>
      <c r="K101" s="33">
        <v>100</v>
      </c>
      <c r="L101" s="33">
        <v>75</v>
      </c>
      <c r="M101" s="33">
        <v>65</v>
      </c>
      <c r="N101" s="134">
        <v>90</v>
      </c>
      <c r="O101" s="134">
        <v>90.5</v>
      </c>
      <c r="P101" s="134">
        <v>98.5</v>
      </c>
      <c r="Q101" s="134">
        <v>79.5</v>
      </c>
      <c r="R101" s="134">
        <v>78.5</v>
      </c>
    </row>
    <row r="102" spans="1:18">
      <c r="A102" s="10">
        <v>89</v>
      </c>
      <c r="B102" s="24">
        <v>1911089</v>
      </c>
      <c r="C102" s="23" t="s">
        <v>137</v>
      </c>
      <c r="D102" s="32">
        <v>93</v>
      </c>
      <c r="E102" s="32">
        <v>77</v>
      </c>
      <c r="F102" s="32">
        <v>98</v>
      </c>
      <c r="G102" s="32">
        <v>84</v>
      </c>
      <c r="H102" s="32">
        <v>85</v>
      </c>
      <c r="I102" s="33">
        <v>95</v>
      </c>
      <c r="J102" s="33">
        <v>75</v>
      </c>
      <c r="K102" s="33">
        <v>95</v>
      </c>
      <c r="L102" s="33">
        <v>85</v>
      </c>
      <c r="M102" s="33">
        <v>60</v>
      </c>
      <c r="N102" s="134">
        <v>94</v>
      </c>
      <c r="O102" s="134">
        <v>76</v>
      </c>
      <c r="P102" s="134">
        <v>96.5</v>
      </c>
      <c r="Q102" s="134">
        <v>84.5</v>
      </c>
      <c r="R102" s="134">
        <v>72.5</v>
      </c>
    </row>
    <row r="103" spans="1:18">
      <c r="A103" s="10">
        <v>90</v>
      </c>
      <c r="B103" s="24">
        <v>1911090</v>
      </c>
      <c r="C103" s="23" t="s">
        <v>138</v>
      </c>
      <c r="D103" s="32">
        <v>85</v>
      </c>
      <c r="E103" s="32">
        <v>84</v>
      </c>
      <c r="F103" s="32">
        <v>98</v>
      </c>
      <c r="G103" s="32">
        <v>92</v>
      </c>
      <c r="H103" s="32">
        <v>85</v>
      </c>
      <c r="I103" s="33">
        <v>100</v>
      </c>
      <c r="J103" s="33">
        <v>70</v>
      </c>
      <c r="K103" s="33">
        <v>95</v>
      </c>
      <c r="L103" s="33">
        <v>75</v>
      </c>
      <c r="M103" s="33">
        <v>80</v>
      </c>
      <c r="N103" s="134">
        <v>92.5</v>
      </c>
      <c r="O103" s="134">
        <v>77</v>
      </c>
      <c r="P103" s="134">
        <v>96.5</v>
      </c>
      <c r="Q103" s="134">
        <v>83.5</v>
      </c>
      <c r="R103" s="134">
        <v>82.5</v>
      </c>
    </row>
    <row r="104" spans="1:18">
      <c r="A104" s="10">
        <v>91</v>
      </c>
      <c r="B104" s="24">
        <v>1911091</v>
      </c>
      <c r="C104" s="23" t="s">
        <v>139</v>
      </c>
      <c r="D104" s="32">
        <v>79</v>
      </c>
      <c r="E104" s="32">
        <v>63</v>
      </c>
      <c r="F104" s="32">
        <v>88</v>
      </c>
      <c r="G104" s="32">
        <v>84</v>
      </c>
      <c r="H104" s="32">
        <v>77</v>
      </c>
      <c r="I104" s="33">
        <v>100</v>
      </c>
      <c r="J104" s="33">
        <v>15</v>
      </c>
      <c r="K104" s="33">
        <v>100</v>
      </c>
      <c r="L104" s="33">
        <v>75</v>
      </c>
      <c r="M104" s="33">
        <v>45</v>
      </c>
      <c r="N104" s="134">
        <v>89.5</v>
      </c>
      <c r="O104" s="134">
        <v>39</v>
      </c>
      <c r="P104" s="134">
        <v>94</v>
      </c>
      <c r="Q104" s="134">
        <v>79.5</v>
      </c>
      <c r="R104" s="134">
        <v>61</v>
      </c>
    </row>
    <row r="105" spans="1:18">
      <c r="A105" s="10">
        <v>92</v>
      </c>
      <c r="B105" s="24">
        <v>1911092</v>
      </c>
      <c r="C105" s="23" t="s">
        <v>140</v>
      </c>
      <c r="D105" s="32">
        <v>71</v>
      </c>
      <c r="E105" s="32">
        <v>75</v>
      </c>
      <c r="F105" s="32">
        <v>80</v>
      </c>
      <c r="G105" s="32">
        <v>62</v>
      </c>
      <c r="H105" s="32">
        <v>71</v>
      </c>
      <c r="I105" s="33">
        <v>60</v>
      </c>
      <c r="J105" s="33">
        <v>40</v>
      </c>
      <c r="K105" s="33">
        <v>40</v>
      </c>
      <c r="L105" s="33">
        <v>25</v>
      </c>
      <c r="M105" s="33">
        <v>35</v>
      </c>
      <c r="N105" s="134">
        <v>65.5</v>
      </c>
      <c r="O105" s="134">
        <v>57.5</v>
      </c>
      <c r="P105" s="134">
        <v>60</v>
      </c>
      <c r="Q105" s="134">
        <v>43.5</v>
      </c>
      <c r="R105" s="134">
        <v>53</v>
      </c>
    </row>
    <row r="106" spans="1:18">
      <c r="A106" s="10">
        <v>93</v>
      </c>
      <c r="B106" s="24">
        <v>1911093</v>
      </c>
      <c r="C106" s="23" t="s">
        <v>141</v>
      </c>
      <c r="D106" s="32">
        <v>93</v>
      </c>
      <c r="E106" s="32">
        <v>75</v>
      </c>
      <c r="F106" s="32">
        <v>96</v>
      </c>
      <c r="G106" s="32">
        <v>87</v>
      </c>
      <c r="H106" s="32">
        <v>77</v>
      </c>
      <c r="I106" s="33">
        <v>100</v>
      </c>
      <c r="J106" s="33">
        <v>25</v>
      </c>
      <c r="K106" s="33">
        <v>90</v>
      </c>
      <c r="L106" s="33">
        <v>50</v>
      </c>
      <c r="M106" s="33">
        <v>35</v>
      </c>
      <c r="N106" s="134">
        <v>96.5</v>
      </c>
      <c r="O106" s="134">
        <v>50</v>
      </c>
      <c r="P106" s="134">
        <v>93</v>
      </c>
      <c r="Q106" s="134">
        <v>68.5</v>
      </c>
      <c r="R106" s="134">
        <v>56</v>
      </c>
    </row>
    <row r="107" spans="1:18">
      <c r="A107" s="10">
        <v>94</v>
      </c>
      <c r="B107" s="24">
        <v>1911094</v>
      </c>
      <c r="C107" s="23" t="s">
        <v>58</v>
      </c>
      <c r="D107" s="32">
        <v>99</v>
      </c>
      <c r="E107" s="32">
        <v>86</v>
      </c>
      <c r="F107" s="32">
        <v>98</v>
      </c>
      <c r="G107" s="32">
        <v>93</v>
      </c>
      <c r="H107" s="32">
        <v>90</v>
      </c>
      <c r="I107" s="33">
        <v>100</v>
      </c>
      <c r="J107" s="33">
        <v>70</v>
      </c>
      <c r="K107" s="33">
        <v>90</v>
      </c>
      <c r="L107" s="33">
        <v>75</v>
      </c>
      <c r="M107" s="33">
        <v>60</v>
      </c>
      <c r="N107" s="134">
        <v>99.5</v>
      </c>
      <c r="O107" s="134">
        <v>78</v>
      </c>
      <c r="P107" s="134">
        <v>94</v>
      </c>
      <c r="Q107" s="134">
        <v>84</v>
      </c>
      <c r="R107" s="134">
        <v>75</v>
      </c>
    </row>
    <row r="108" spans="1:18">
      <c r="A108" s="10">
        <v>95</v>
      </c>
      <c r="B108" s="24">
        <v>1911095</v>
      </c>
      <c r="C108" s="23" t="s">
        <v>142</v>
      </c>
      <c r="D108" s="32">
        <v>90</v>
      </c>
      <c r="E108" s="32">
        <v>80</v>
      </c>
      <c r="F108" s="32">
        <v>90</v>
      </c>
      <c r="G108" s="32">
        <v>81</v>
      </c>
      <c r="H108" s="32">
        <v>72</v>
      </c>
      <c r="I108" s="33">
        <v>100</v>
      </c>
      <c r="J108" s="33">
        <v>65</v>
      </c>
      <c r="K108" s="33">
        <v>90</v>
      </c>
      <c r="L108" s="33">
        <v>65</v>
      </c>
      <c r="M108" s="33">
        <v>40</v>
      </c>
      <c r="N108" s="134">
        <v>95</v>
      </c>
      <c r="O108" s="134">
        <v>72.5</v>
      </c>
      <c r="P108" s="134">
        <v>90</v>
      </c>
      <c r="Q108" s="134">
        <v>73</v>
      </c>
      <c r="R108" s="134">
        <v>56</v>
      </c>
    </row>
    <row r="109" spans="1:18">
      <c r="A109" s="10">
        <v>96</v>
      </c>
      <c r="B109" s="24">
        <v>1911096</v>
      </c>
      <c r="C109" s="23" t="s">
        <v>143</v>
      </c>
      <c r="D109" s="32">
        <v>92</v>
      </c>
      <c r="E109" s="32">
        <v>79</v>
      </c>
      <c r="F109" s="32">
        <v>96</v>
      </c>
      <c r="G109" s="32">
        <v>92</v>
      </c>
      <c r="H109" s="32">
        <v>88</v>
      </c>
      <c r="I109" s="33">
        <v>100</v>
      </c>
      <c r="J109" s="33">
        <v>95</v>
      </c>
      <c r="K109" s="33">
        <v>100</v>
      </c>
      <c r="L109" s="33">
        <v>80</v>
      </c>
      <c r="M109" s="33">
        <v>100</v>
      </c>
      <c r="N109" s="134">
        <v>96</v>
      </c>
      <c r="O109" s="134">
        <v>87</v>
      </c>
      <c r="P109" s="134">
        <v>98</v>
      </c>
      <c r="Q109" s="134">
        <v>86</v>
      </c>
      <c r="R109" s="134">
        <v>94</v>
      </c>
    </row>
    <row r="110" spans="1:18">
      <c r="A110" s="10">
        <v>97</v>
      </c>
      <c r="B110" s="24">
        <v>1911097</v>
      </c>
      <c r="C110" s="23" t="s">
        <v>144</v>
      </c>
      <c r="D110" s="32">
        <v>70</v>
      </c>
      <c r="E110" s="32">
        <v>49</v>
      </c>
      <c r="F110" s="32">
        <v>68</v>
      </c>
      <c r="G110" s="32">
        <v>63</v>
      </c>
      <c r="H110" s="32">
        <v>70</v>
      </c>
      <c r="I110" s="33">
        <v>60</v>
      </c>
      <c r="J110" s="33">
        <v>20</v>
      </c>
      <c r="K110" s="33">
        <v>55</v>
      </c>
      <c r="L110" s="33">
        <v>30</v>
      </c>
      <c r="M110" s="33">
        <v>5</v>
      </c>
      <c r="N110" s="134">
        <v>65</v>
      </c>
      <c r="O110" s="134">
        <v>34.5</v>
      </c>
      <c r="P110" s="134">
        <v>61.5</v>
      </c>
      <c r="Q110" s="134">
        <v>46.5</v>
      </c>
      <c r="R110" s="134">
        <v>37.5</v>
      </c>
    </row>
    <row r="111" spans="1:18">
      <c r="A111" s="10">
        <v>98</v>
      </c>
      <c r="B111" s="24">
        <v>1911098</v>
      </c>
      <c r="C111" s="23" t="s">
        <v>145</v>
      </c>
      <c r="D111" s="32">
        <v>100</v>
      </c>
      <c r="E111" s="32">
        <v>75</v>
      </c>
      <c r="F111" s="32">
        <v>98</v>
      </c>
      <c r="G111" s="32">
        <v>91</v>
      </c>
      <c r="H111" s="32">
        <v>81</v>
      </c>
      <c r="I111" s="33">
        <v>95</v>
      </c>
      <c r="J111" s="33">
        <v>90</v>
      </c>
      <c r="K111" s="33">
        <v>100</v>
      </c>
      <c r="L111" s="33">
        <v>80</v>
      </c>
      <c r="M111" s="33">
        <v>65</v>
      </c>
      <c r="N111" s="134">
        <v>97.5</v>
      </c>
      <c r="O111" s="134">
        <v>82.5</v>
      </c>
      <c r="P111" s="134">
        <v>99</v>
      </c>
      <c r="Q111" s="134">
        <v>85.5</v>
      </c>
      <c r="R111" s="134">
        <v>73</v>
      </c>
    </row>
    <row r="112" spans="1:18">
      <c r="A112" s="10">
        <v>99</v>
      </c>
      <c r="B112" s="24">
        <v>1911099</v>
      </c>
      <c r="C112" s="23" t="s">
        <v>146</v>
      </c>
      <c r="D112" s="32">
        <v>78</v>
      </c>
      <c r="E112" s="32">
        <v>53</v>
      </c>
      <c r="F112" s="32">
        <v>75</v>
      </c>
      <c r="G112" s="32">
        <v>54</v>
      </c>
      <c r="H112" s="32">
        <v>57</v>
      </c>
      <c r="I112" s="33">
        <v>90</v>
      </c>
      <c r="J112" s="33">
        <v>25</v>
      </c>
      <c r="K112" s="33">
        <v>60</v>
      </c>
      <c r="L112" s="33">
        <v>15</v>
      </c>
      <c r="M112" s="33">
        <v>10</v>
      </c>
      <c r="N112" s="134">
        <v>84</v>
      </c>
      <c r="O112" s="134">
        <v>39</v>
      </c>
      <c r="P112" s="134">
        <v>67.5</v>
      </c>
      <c r="Q112" s="134">
        <v>34.5</v>
      </c>
      <c r="R112" s="134">
        <v>33.5</v>
      </c>
    </row>
    <row r="113" spans="1:18">
      <c r="A113" s="10">
        <v>100</v>
      </c>
      <c r="B113" s="24">
        <v>1911100</v>
      </c>
      <c r="C113" s="23" t="s">
        <v>147</v>
      </c>
      <c r="D113" s="32">
        <v>91</v>
      </c>
      <c r="E113" s="32">
        <v>63</v>
      </c>
      <c r="F113" s="32">
        <v>95</v>
      </c>
      <c r="G113" s="32">
        <v>72</v>
      </c>
      <c r="H113" s="32">
        <v>86</v>
      </c>
      <c r="I113" s="33">
        <v>100</v>
      </c>
      <c r="J113" s="33">
        <v>40</v>
      </c>
      <c r="K113" s="33">
        <v>65</v>
      </c>
      <c r="L113" s="33">
        <v>30</v>
      </c>
      <c r="M113" s="33">
        <v>40</v>
      </c>
      <c r="N113" s="134">
        <v>95.5</v>
      </c>
      <c r="O113" s="134">
        <v>51.5</v>
      </c>
      <c r="P113" s="134">
        <v>80</v>
      </c>
      <c r="Q113" s="134">
        <v>51</v>
      </c>
      <c r="R113" s="134">
        <v>63</v>
      </c>
    </row>
    <row r="114" spans="1:18">
      <c r="A114" s="10">
        <v>101</v>
      </c>
      <c r="B114" s="24">
        <v>1911101</v>
      </c>
      <c r="C114" s="23" t="s">
        <v>148</v>
      </c>
      <c r="D114" s="32">
        <v>84</v>
      </c>
      <c r="E114" s="32">
        <v>79</v>
      </c>
      <c r="F114" s="32">
        <v>94</v>
      </c>
      <c r="G114" s="32">
        <v>81</v>
      </c>
      <c r="H114" s="32">
        <v>83</v>
      </c>
      <c r="I114" s="33">
        <v>65</v>
      </c>
      <c r="J114" s="33">
        <v>65</v>
      </c>
      <c r="K114" s="33">
        <v>60</v>
      </c>
      <c r="L114" s="33">
        <v>70</v>
      </c>
      <c r="M114" s="33">
        <v>45</v>
      </c>
      <c r="N114" s="134">
        <v>74.5</v>
      </c>
      <c r="O114" s="134">
        <v>72</v>
      </c>
      <c r="P114" s="134">
        <v>77</v>
      </c>
      <c r="Q114" s="134">
        <v>75.5</v>
      </c>
      <c r="R114" s="134">
        <v>64</v>
      </c>
    </row>
    <row r="115" spans="1:18">
      <c r="A115" s="10">
        <v>102</v>
      </c>
      <c r="B115" s="24">
        <v>1911102</v>
      </c>
      <c r="C115" s="23" t="s">
        <v>149</v>
      </c>
      <c r="D115" s="32">
        <v>77</v>
      </c>
      <c r="E115" s="32">
        <v>85</v>
      </c>
      <c r="F115" s="32">
        <v>95</v>
      </c>
      <c r="G115" s="32">
        <v>87</v>
      </c>
      <c r="H115" s="32">
        <v>74</v>
      </c>
      <c r="I115" s="33">
        <v>80</v>
      </c>
      <c r="J115" s="33">
        <v>50</v>
      </c>
      <c r="K115" s="33">
        <v>85</v>
      </c>
      <c r="L115" s="33">
        <v>55</v>
      </c>
      <c r="M115" s="33">
        <v>25</v>
      </c>
      <c r="N115" s="134">
        <v>78.5</v>
      </c>
      <c r="O115" s="134">
        <v>67.5</v>
      </c>
      <c r="P115" s="134">
        <v>90</v>
      </c>
      <c r="Q115" s="134">
        <v>71</v>
      </c>
      <c r="R115" s="134">
        <v>49.5</v>
      </c>
    </row>
    <row r="116" spans="1:18">
      <c r="A116" s="10">
        <v>103</v>
      </c>
      <c r="B116" s="24">
        <v>1911103</v>
      </c>
      <c r="C116" s="23" t="s">
        <v>72</v>
      </c>
      <c r="D116" s="32">
        <v>90</v>
      </c>
      <c r="E116" s="32">
        <v>90</v>
      </c>
      <c r="F116" s="32">
        <v>97</v>
      </c>
      <c r="G116" s="32">
        <v>88</v>
      </c>
      <c r="H116" s="32">
        <v>93</v>
      </c>
      <c r="I116" s="33">
        <v>75</v>
      </c>
      <c r="J116" s="33">
        <v>45</v>
      </c>
      <c r="K116" s="33">
        <v>95</v>
      </c>
      <c r="L116" s="33">
        <v>75</v>
      </c>
      <c r="M116" s="33">
        <v>45</v>
      </c>
      <c r="N116" s="134">
        <v>82.5</v>
      </c>
      <c r="O116" s="134">
        <v>67.5</v>
      </c>
      <c r="P116" s="134">
        <v>96</v>
      </c>
      <c r="Q116" s="134">
        <v>81.5</v>
      </c>
      <c r="R116" s="134">
        <v>69</v>
      </c>
    </row>
    <row r="117" spans="1:18">
      <c r="A117" s="10">
        <v>104</v>
      </c>
      <c r="B117" s="24">
        <v>1911104</v>
      </c>
      <c r="C117" s="23" t="s">
        <v>59</v>
      </c>
      <c r="D117" s="32">
        <v>100</v>
      </c>
      <c r="E117" s="32">
        <v>80</v>
      </c>
      <c r="F117" s="32">
        <v>84</v>
      </c>
      <c r="G117" s="32">
        <v>91</v>
      </c>
      <c r="H117" s="32">
        <v>97</v>
      </c>
      <c r="I117" s="33">
        <v>100</v>
      </c>
      <c r="J117" s="33">
        <v>85</v>
      </c>
      <c r="K117" s="33">
        <v>100</v>
      </c>
      <c r="L117" s="33">
        <v>90</v>
      </c>
      <c r="M117" s="33">
        <v>65</v>
      </c>
      <c r="N117" s="134">
        <v>100</v>
      </c>
      <c r="O117" s="134">
        <v>82.5</v>
      </c>
      <c r="P117" s="134">
        <v>92</v>
      </c>
      <c r="Q117" s="134">
        <v>90.5</v>
      </c>
      <c r="R117" s="134">
        <v>81</v>
      </c>
    </row>
    <row r="118" spans="1:18">
      <c r="A118" s="10">
        <v>105</v>
      </c>
      <c r="B118" s="24">
        <v>1911105</v>
      </c>
      <c r="C118" s="23" t="s">
        <v>60</v>
      </c>
      <c r="D118" s="32">
        <v>85</v>
      </c>
      <c r="E118" s="32">
        <v>76</v>
      </c>
      <c r="F118" s="32">
        <v>89</v>
      </c>
      <c r="G118" s="32">
        <v>84</v>
      </c>
      <c r="H118" s="32">
        <v>79</v>
      </c>
      <c r="I118" s="33">
        <v>90</v>
      </c>
      <c r="J118" s="33">
        <v>65</v>
      </c>
      <c r="K118" s="33">
        <v>80</v>
      </c>
      <c r="L118" s="33">
        <v>75</v>
      </c>
      <c r="M118" s="33">
        <v>30</v>
      </c>
      <c r="N118" s="134">
        <v>87.5</v>
      </c>
      <c r="O118" s="134">
        <v>70.5</v>
      </c>
      <c r="P118" s="134">
        <v>84.5</v>
      </c>
      <c r="Q118" s="134">
        <v>79.5</v>
      </c>
      <c r="R118" s="134">
        <v>54.5</v>
      </c>
    </row>
    <row r="119" spans="1:18">
      <c r="A119" s="10">
        <v>106</v>
      </c>
      <c r="B119" s="24">
        <v>1911106</v>
      </c>
      <c r="C119" s="23" t="s">
        <v>150</v>
      </c>
      <c r="D119" s="32">
        <v>90</v>
      </c>
      <c r="E119" s="32">
        <v>83</v>
      </c>
      <c r="F119" s="32">
        <v>94</v>
      </c>
      <c r="G119" s="32">
        <v>83</v>
      </c>
      <c r="H119" s="32">
        <v>80</v>
      </c>
      <c r="I119" s="33">
        <v>85</v>
      </c>
      <c r="J119" s="33">
        <v>85</v>
      </c>
      <c r="K119" s="33">
        <v>85</v>
      </c>
      <c r="L119" s="33">
        <v>80</v>
      </c>
      <c r="M119" s="33">
        <v>65</v>
      </c>
      <c r="N119" s="134">
        <v>87.5</v>
      </c>
      <c r="O119" s="134">
        <v>84</v>
      </c>
      <c r="P119" s="134">
        <v>89.5</v>
      </c>
      <c r="Q119" s="134">
        <v>81.5</v>
      </c>
      <c r="R119" s="134">
        <v>72.5</v>
      </c>
    </row>
    <row r="120" spans="1:18">
      <c r="A120" s="10">
        <v>107</v>
      </c>
      <c r="B120" s="24">
        <v>1911107</v>
      </c>
      <c r="C120" s="23" t="s">
        <v>151</v>
      </c>
      <c r="D120" s="32">
        <v>79</v>
      </c>
      <c r="E120" s="32">
        <v>79</v>
      </c>
      <c r="F120" s="32">
        <v>77</v>
      </c>
      <c r="G120" s="32">
        <v>88</v>
      </c>
      <c r="H120" s="32">
        <v>83</v>
      </c>
      <c r="I120" s="33">
        <v>100</v>
      </c>
      <c r="J120" s="33">
        <v>35</v>
      </c>
      <c r="K120" s="33">
        <v>40</v>
      </c>
      <c r="L120" s="33">
        <v>75</v>
      </c>
      <c r="M120" s="33">
        <v>20</v>
      </c>
      <c r="N120" s="134">
        <v>89.5</v>
      </c>
      <c r="O120" s="134">
        <v>57</v>
      </c>
      <c r="P120" s="134">
        <v>58.5</v>
      </c>
      <c r="Q120" s="134">
        <v>81.5</v>
      </c>
      <c r="R120" s="134">
        <v>51.5</v>
      </c>
    </row>
    <row r="121" spans="1:18">
      <c r="A121" s="10">
        <v>108</v>
      </c>
      <c r="B121" s="24">
        <v>1911108</v>
      </c>
      <c r="C121" s="23" t="s">
        <v>152</v>
      </c>
      <c r="D121" s="32">
        <v>96</v>
      </c>
      <c r="E121" s="32">
        <v>63</v>
      </c>
      <c r="F121" s="32">
        <v>85</v>
      </c>
      <c r="G121" s="32">
        <v>82</v>
      </c>
      <c r="H121" s="32">
        <v>83</v>
      </c>
      <c r="I121" s="33">
        <v>95</v>
      </c>
      <c r="J121" s="33">
        <v>35</v>
      </c>
      <c r="K121" s="33">
        <v>90</v>
      </c>
      <c r="L121" s="33">
        <v>50</v>
      </c>
      <c r="M121" s="33">
        <v>50</v>
      </c>
      <c r="N121" s="134">
        <v>95.5</v>
      </c>
      <c r="O121" s="134">
        <v>49</v>
      </c>
      <c r="P121" s="134">
        <v>87.5</v>
      </c>
      <c r="Q121" s="134">
        <v>66</v>
      </c>
      <c r="R121" s="134">
        <v>66.5</v>
      </c>
    </row>
    <row r="122" spans="1:18">
      <c r="A122" s="10">
        <v>109</v>
      </c>
      <c r="B122" s="24">
        <v>1911109</v>
      </c>
      <c r="C122" s="23" t="s">
        <v>153</v>
      </c>
      <c r="D122" s="32">
        <v>85</v>
      </c>
      <c r="E122" s="32">
        <v>74</v>
      </c>
      <c r="F122" s="32">
        <v>98</v>
      </c>
      <c r="G122" s="32">
        <v>83</v>
      </c>
      <c r="H122" s="32">
        <v>85</v>
      </c>
      <c r="I122" s="33">
        <v>80</v>
      </c>
      <c r="J122" s="33">
        <v>70</v>
      </c>
      <c r="K122" s="33">
        <v>90</v>
      </c>
      <c r="L122" s="33">
        <v>75</v>
      </c>
      <c r="M122" s="33">
        <v>25</v>
      </c>
      <c r="N122" s="134">
        <v>82.5</v>
      </c>
      <c r="O122" s="134">
        <v>72</v>
      </c>
      <c r="P122" s="134">
        <v>94</v>
      </c>
      <c r="Q122" s="134">
        <v>79</v>
      </c>
      <c r="R122" s="134">
        <v>55</v>
      </c>
    </row>
    <row r="123" spans="1:18">
      <c r="A123" s="10">
        <v>110</v>
      </c>
      <c r="B123" s="24">
        <v>1911110</v>
      </c>
      <c r="C123" s="23" t="s">
        <v>154</v>
      </c>
      <c r="D123" s="32">
        <v>100</v>
      </c>
      <c r="E123" s="32">
        <v>85</v>
      </c>
      <c r="F123" s="32">
        <v>99</v>
      </c>
      <c r="G123" s="32">
        <v>88</v>
      </c>
      <c r="H123" s="32">
        <v>84</v>
      </c>
      <c r="I123" s="33">
        <v>100</v>
      </c>
      <c r="J123" s="33">
        <v>60</v>
      </c>
      <c r="K123" s="33">
        <v>100</v>
      </c>
      <c r="L123" s="33">
        <v>90</v>
      </c>
      <c r="M123" s="33">
        <v>65</v>
      </c>
      <c r="N123" s="134">
        <v>100</v>
      </c>
      <c r="O123" s="134">
        <v>72.5</v>
      </c>
      <c r="P123" s="134">
        <v>99.5</v>
      </c>
      <c r="Q123" s="134">
        <v>89</v>
      </c>
      <c r="R123" s="134">
        <v>74.5</v>
      </c>
    </row>
    <row r="124" spans="1:18">
      <c r="A124" s="10">
        <v>111</v>
      </c>
      <c r="B124" s="24">
        <v>1911111</v>
      </c>
      <c r="C124" s="23" t="s">
        <v>73</v>
      </c>
      <c r="D124" s="32">
        <v>93</v>
      </c>
      <c r="E124" s="32">
        <v>85</v>
      </c>
      <c r="F124" s="32">
        <v>98</v>
      </c>
      <c r="G124" s="32">
        <v>95</v>
      </c>
      <c r="H124" s="32">
        <v>91</v>
      </c>
      <c r="I124" s="33">
        <v>100</v>
      </c>
      <c r="J124" s="33">
        <v>80</v>
      </c>
      <c r="K124" s="33">
        <v>55</v>
      </c>
      <c r="L124" s="33">
        <v>90</v>
      </c>
      <c r="M124" s="33">
        <v>85</v>
      </c>
      <c r="N124" s="134">
        <v>96.5</v>
      </c>
      <c r="O124" s="134">
        <v>82.5</v>
      </c>
      <c r="P124" s="134">
        <v>76.5</v>
      </c>
      <c r="Q124" s="134">
        <v>92.5</v>
      </c>
      <c r="R124" s="134">
        <v>88</v>
      </c>
    </row>
    <row r="125" spans="1:18">
      <c r="A125" s="10">
        <v>112</v>
      </c>
      <c r="B125" s="24">
        <v>1911112</v>
      </c>
      <c r="C125" s="23" t="s">
        <v>155</v>
      </c>
      <c r="D125" s="32">
        <v>80</v>
      </c>
      <c r="E125" s="32">
        <v>67</v>
      </c>
      <c r="F125" s="32">
        <v>84</v>
      </c>
      <c r="G125" s="32">
        <v>88</v>
      </c>
      <c r="H125" s="32">
        <v>82</v>
      </c>
      <c r="I125" s="33">
        <v>90</v>
      </c>
      <c r="J125" s="33">
        <v>35</v>
      </c>
      <c r="K125" s="33">
        <v>95</v>
      </c>
      <c r="L125" s="33">
        <v>85</v>
      </c>
      <c r="M125" s="33">
        <v>40</v>
      </c>
      <c r="N125" s="134">
        <v>85</v>
      </c>
      <c r="O125" s="134">
        <v>51</v>
      </c>
      <c r="P125" s="134">
        <v>89.5</v>
      </c>
      <c r="Q125" s="134">
        <v>86.5</v>
      </c>
      <c r="R125" s="134">
        <v>61</v>
      </c>
    </row>
    <row r="126" spans="1:18">
      <c r="A126" s="10">
        <v>113</v>
      </c>
      <c r="B126" s="24">
        <v>1911113</v>
      </c>
      <c r="C126" s="23" t="s">
        <v>156</v>
      </c>
      <c r="D126" s="32">
        <v>87</v>
      </c>
      <c r="E126" s="32">
        <v>81</v>
      </c>
      <c r="F126" s="32">
        <v>98</v>
      </c>
      <c r="G126" s="32">
        <v>82</v>
      </c>
      <c r="H126" s="32">
        <v>77</v>
      </c>
      <c r="I126" s="33">
        <v>95</v>
      </c>
      <c r="J126" s="33">
        <v>70</v>
      </c>
      <c r="K126" s="33">
        <v>100</v>
      </c>
      <c r="L126" s="33">
        <v>85</v>
      </c>
      <c r="M126" s="33">
        <v>50</v>
      </c>
      <c r="N126" s="134">
        <v>91</v>
      </c>
      <c r="O126" s="134">
        <v>75.5</v>
      </c>
      <c r="P126" s="134">
        <v>99</v>
      </c>
      <c r="Q126" s="134">
        <v>83.5</v>
      </c>
      <c r="R126" s="134">
        <v>63.5</v>
      </c>
    </row>
    <row r="127" spans="1:18">
      <c r="A127" s="10">
        <v>114</v>
      </c>
      <c r="B127" s="24">
        <v>1911114</v>
      </c>
      <c r="C127" s="23" t="s">
        <v>157</v>
      </c>
      <c r="D127" s="32">
        <v>82</v>
      </c>
      <c r="E127" s="32">
        <v>70</v>
      </c>
      <c r="F127" s="32">
        <v>98</v>
      </c>
      <c r="G127" s="32">
        <v>73</v>
      </c>
      <c r="H127" s="32">
        <v>72</v>
      </c>
      <c r="I127" s="33">
        <v>95</v>
      </c>
      <c r="J127" s="33">
        <v>75</v>
      </c>
      <c r="K127" s="33">
        <v>95</v>
      </c>
      <c r="L127" s="33">
        <v>80</v>
      </c>
      <c r="M127" s="33">
        <v>50</v>
      </c>
      <c r="N127" s="134">
        <v>88.5</v>
      </c>
      <c r="O127" s="134">
        <v>72.5</v>
      </c>
      <c r="P127" s="134">
        <v>96.5</v>
      </c>
      <c r="Q127" s="134">
        <v>76.5</v>
      </c>
      <c r="R127" s="134">
        <v>61</v>
      </c>
    </row>
    <row r="128" spans="1:18">
      <c r="A128" s="10">
        <v>115</v>
      </c>
      <c r="B128" s="24">
        <v>1911115</v>
      </c>
      <c r="C128" s="23" t="s">
        <v>74</v>
      </c>
      <c r="D128" s="32">
        <v>95</v>
      </c>
      <c r="E128" s="32">
        <v>99</v>
      </c>
      <c r="F128" s="32">
        <v>97</v>
      </c>
      <c r="G128" s="32">
        <v>81</v>
      </c>
      <c r="H128" s="32">
        <v>77</v>
      </c>
      <c r="I128" s="33">
        <v>95</v>
      </c>
      <c r="J128" s="33">
        <v>75</v>
      </c>
      <c r="K128" s="33">
        <v>80</v>
      </c>
      <c r="L128" s="33">
        <v>90</v>
      </c>
      <c r="M128" s="33">
        <v>15</v>
      </c>
      <c r="N128" s="134">
        <v>95</v>
      </c>
      <c r="O128" s="134">
        <v>87</v>
      </c>
      <c r="P128" s="134">
        <v>88.5</v>
      </c>
      <c r="Q128" s="134">
        <v>85.5</v>
      </c>
      <c r="R128" s="134">
        <v>46</v>
      </c>
    </row>
    <row r="129" spans="1:18">
      <c r="A129" s="10">
        <v>116</v>
      </c>
      <c r="B129" s="24">
        <v>1911116</v>
      </c>
      <c r="C129" s="23" t="s">
        <v>158</v>
      </c>
      <c r="D129" s="32">
        <v>66</v>
      </c>
      <c r="E129" s="32">
        <v>50</v>
      </c>
      <c r="F129" s="32">
        <v>78</v>
      </c>
      <c r="G129" s="32">
        <v>71</v>
      </c>
      <c r="H129" s="32">
        <v>71</v>
      </c>
      <c r="I129" s="33">
        <v>60</v>
      </c>
      <c r="J129" s="33">
        <v>30</v>
      </c>
      <c r="K129" s="33">
        <v>40</v>
      </c>
      <c r="L129" s="33">
        <v>30</v>
      </c>
      <c r="M129" s="33">
        <v>40</v>
      </c>
      <c r="N129" s="134">
        <v>63</v>
      </c>
      <c r="O129" s="134">
        <v>40</v>
      </c>
      <c r="P129" s="134">
        <v>59</v>
      </c>
      <c r="Q129" s="134">
        <v>50.5</v>
      </c>
      <c r="R129" s="134">
        <v>55.5</v>
      </c>
    </row>
    <row r="130" spans="1:18">
      <c r="A130" s="10">
        <v>117</v>
      </c>
      <c r="B130" s="24">
        <v>1911117</v>
      </c>
      <c r="C130" s="23" t="s">
        <v>159</v>
      </c>
      <c r="D130" s="32">
        <v>68</v>
      </c>
      <c r="E130" s="32">
        <v>51</v>
      </c>
      <c r="F130" s="32">
        <v>80</v>
      </c>
      <c r="G130" s="32">
        <v>75</v>
      </c>
      <c r="H130" s="32">
        <v>77</v>
      </c>
      <c r="I130" s="33">
        <v>75</v>
      </c>
      <c r="J130" s="33">
        <v>20</v>
      </c>
      <c r="K130" s="33">
        <v>55</v>
      </c>
      <c r="L130" s="33">
        <v>60</v>
      </c>
      <c r="M130" s="33">
        <v>40</v>
      </c>
      <c r="N130" s="134">
        <v>71.5</v>
      </c>
      <c r="O130" s="134">
        <v>35.5</v>
      </c>
      <c r="P130" s="134">
        <v>67.5</v>
      </c>
      <c r="Q130" s="134">
        <v>67.5</v>
      </c>
      <c r="R130" s="134">
        <v>58.5</v>
      </c>
    </row>
    <row r="131" spans="1:18">
      <c r="A131" s="10">
        <v>118</v>
      </c>
      <c r="B131" s="24">
        <v>1911118</v>
      </c>
      <c r="C131" s="25" t="s">
        <v>160</v>
      </c>
      <c r="D131" s="32">
        <v>80</v>
      </c>
      <c r="E131" s="32">
        <v>47</v>
      </c>
      <c r="F131" s="32">
        <v>71</v>
      </c>
      <c r="G131" s="32">
        <v>75</v>
      </c>
      <c r="H131" s="32">
        <v>72</v>
      </c>
      <c r="I131" s="33">
        <v>70</v>
      </c>
      <c r="J131" s="33">
        <v>0</v>
      </c>
      <c r="K131" s="33">
        <v>55</v>
      </c>
      <c r="L131" s="33">
        <v>45</v>
      </c>
      <c r="M131" s="33">
        <v>30</v>
      </c>
      <c r="N131" s="134">
        <v>75</v>
      </c>
      <c r="O131" s="134">
        <v>23.5</v>
      </c>
      <c r="P131" s="134">
        <v>63</v>
      </c>
      <c r="Q131" s="134">
        <v>60</v>
      </c>
      <c r="R131" s="134">
        <v>51</v>
      </c>
    </row>
    <row r="132" spans="1:18">
      <c r="A132" s="10">
        <v>119</v>
      </c>
      <c r="B132" s="24">
        <v>1911119</v>
      </c>
      <c r="C132" s="23" t="s">
        <v>161</v>
      </c>
      <c r="D132" s="32">
        <v>71</v>
      </c>
      <c r="E132" s="32">
        <v>55</v>
      </c>
      <c r="F132" s="32">
        <v>86</v>
      </c>
      <c r="G132" s="32">
        <v>67</v>
      </c>
      <c r="H132" s="32">
        <v>76</v>
      </c>
      <c r="I132" s="33">
        <v>65</v>
      </c>
      <c r="J132" s="33">
        <v>5</v>
      </c>
      <c r="K132" s="33">
        <v>90</v>
      </c>
      <c r="L132" s="33">
        <v>50</v>
      </c>
      <c r="M132" s="33">
        <v>20</v>
      </c>
      <c r="N132" s="134">
        <v>68</v>
      </c>
      <c r="O132" s="134">
        <v>30</v>
      </c>
      <c r="P132" s="134">
        <v>88</v>
      </c>
      <c r="Q132" s="134">
        <v>58.5</v>
      </c>
      <c r="R132" s="134">
        <v>48</v>
      </c>
    </row>
    <row r="133" spans="1:18">
      <c r="A133" s="10">
        <v>120</v>
      </c>
      <c r="B133" s="24">
        <v>1911120</v>
      </c>
      <c r="C133" s="23" t="s">
        <v>162</v>
      </c>
      <c r="D133" s="129">
        <v>62</v>
      </c>
      <c r="E133" s="129">
        <v>64</v>
      </c>
      <c r="F133" s="129">
        <v>83</v>
      </c>
      <c r="G133" s="129">
        <v>64</v>
      </c>
      <c r="H133" s="129">
        <v>69</v>
      </c>
      <c r="I133" s="130">
        <v>95</v>
      </c>
      <c r="J133" s="130">
        <v>75</v>
      </c>
      <c r="K133" s="130">
        <v>50</v>
      </c>
      <c r="L133" s="130">
        <v>25</v>
      </c>
      <c r="M133" s="130">
        <v>30</v>
      </c>
      <c r="N133" s="135">
        <v>78.5</v>
      </c>
      <c r="O133" s="135">
        <v>69.5</v>
      </c>
      <c r="P133" s="135">
        <v>66.5</v>
      </c>
      <c r="Q133" s="135">
        <v>44.5</v>
      </c>
      <c r="R133" s="135">
        <v>49.5</v>
      </c>
    </row>
    <row r="134" spans="1:18">
      <c r="A134" s="21"/>
      <c r="B134" s="28"/>
      <c r="C134" s="29"/>
      <c r="D134" s="30"/>
      <c r="E134" s="30"/>
      <c r="F134" s="30"/>
      <c r="G134" s="30"/>
      <c r="H134" s="30"/>
      <c r="I134" s="520"/>
      <c r="J134" s="520"/>
      <c r="K134" s="520"/>
      <c r="L134" s="520"/>
      <c r="M134" s="520"/>
      <c r="N134" s="82"/>
      <c r="O134" s="82"/>
      <c r="P134" s="82"/>
      <c r="Q134" s="82"/>
      <c r="R134" s="82"/>
    </row>
    <row r="135" spans="1:18">
      <c r="A135" s="21"/>
      <c r="B135" s="28"/>
      <c r="C135" s="3"/>
      <c r="D135" s="3" t="s">
        <v>5</v>
      </c>
      <c r="E135" s="3" t="s">
        <v>6</v>
      </c>
      <c r="F135" s="3" t="s">
        <v>7</v>
      </c>
      <c r="G135" s="3" t="s">
        <v>8</v>
      </c>
      <c r="H135" s="78" t="s">
        <v>9</v>
      </c>
      <c r="I135" s="521"/>
      <c r="J135" s="521"/>
      <c r="K135" s="521"/>
      <c r="L135" s="521"/>
      <c r="M135" s="521"/>
      <c r="N135" s="82"/>
      <c r="O135" s="30"/>
      <c r="P135" s="30"/>
      <c r="Q135" s="30"/>
      <c r="R135" s="30"/>
    </row>
    <row r="136" spans="1:18">
      <c r="A136" s="21"/>
      <c r="B136" s="28"/>
      <c r="C136" s="3" t="s">
        <v>4</v>
      </c>
      <c r="D136" s="2">
        <v>55</v>
      </c>
      <c r="E136" s="2">
        <v>50</v>
      </c>
      <c r="F136" s="2">
        <v>55</v>
      </c>
      <c r="G136" s="2">
        <v>55</v>
      </c>
      <c r="H136" s="2">
        <v>50</v>
      </c>
      <c r="I136" s="523"/>
      <c r="J136" s="523"/>
      <c r="K136" s="523"/>
      <c r="L136" s="523"/>
      <c r="M136" s="523"/>
      <c r="N136" s="83"/>
      <c r="O136" s="84"/>
      <c r="P136" s="84"/>
      <c r="Q136" s="84"/>
      <c r="R136" s="84"/>
    </row>
    <row r="137" spans="1:18" ht="15" customHeight="1">
      <c r="A137" s="21"/>
      <c r="B137" s="28"/>
      <c r="C137" s="3" t="s">
        <v>28</v>
      </c>
      <c r="D137" s="136">
        <v>80</v>
      </c>
      <c r="E137" s="136">
        <v>80</v>
      </c>
      <c r="F137" s="136">
        <v>80</v>
      </c>
      <c r="G137" s="136">
        <v>80</v>
      </c>
      <c r="H137" s="136">
        <v>80</v>
      </c>
      <c r="I137" s="522"/>
      <c r="J137" s="522"/>
      <c r="K137" s="522"/>
      <c r="L137" s="522"/>
      <c r="M137" s="522"/>
      <c r="N137" s="85"/>
      <c r="O137" s="85"/>
      <c r="P137" s="85"/>
      <c r="Q137" s="85"/>
      <c r="R137" s="85"/>
    </row>
    <row r="138" spans="1:18">
      <c r="A138" s="21"/>
      <c r="B138" s="28"/>
      <c r="C138" s="3" t="s">
        <v>187</v>
      </c>
      <c r="D138" s="1">
        <f>COUNTIF(N14:N133,"&gt;="&amp;D136)</f>
        <v>116</v>
      </c>
      <c r="E138" s="1">
        <f t="shared" ref="E138:H138" si="0">COUNTIF(O14:O133,"&gt;="&amp;E136)</f>
        <v>87</v>
      </c>
      <c r="F138" s="1">
        <f t="shared" si="0"/>
        <v>115</v>
      </c>
      <c r="G138" s="1">
        <f t="shared" si="0"/>
        <v>96</v>
      </c>
      <c r="H138" s="1">
        <f t="shared" si="0"/>
        <v>96</v>
      </c>
      <c r="I138" s="521"/>
      <c r="J138" s="521"/>
      <c r="K138" s="521"/>
      <c r="L138" s="521"/>
      <c r="M138" s="521"/>
      <c r="N138" s="83"/>
      <c r="O138" s="83"/>
      <c r="P138" s="83"/>
      <c r="Q138" s="83"/>
      <c r="R138" s="83"/>
    </row>
    <row r="139" spans="1:18">
      <c r="C139" s="3" t="s">
        <v>29</v>
      </c>
      <c r="D139" s="137">
        <f>D138/120*100</f>
        <v>96.666666666666671</v>
      </c>
      <c r="E139" s="137">
        <f t="shared" ref="E139:H139" si="1">E138/120*100</f>
        <v>72.5</v>
      </c>
      <c r="F139" s="137">
        <f t="shared" si="1"/>
        <v>95.833333333333343</v>
      </c>
      <c r="G139" s="137">
        <f t="shared" si="1"/>
        <v>80</v>
      </c>
      <c r="H139" s="137">
        <f t="shared" si="1"/>
        <v>80</v>
      </c>
    </row>
    <row r="146" spans="3:19">
      <c r="C146" s="3" t="s">
        <v>26</v>
      </c>
      <c r="D146" s="3" t="s">
        <v>12</v>
      </c>
      <c r="E146" s="3" t="s">
        <v>13</v>
      </c>
      <c r="F146" s="3" t="s">
        <v>14</v>
      </c>
      <c r="G146" s="3" t="s">
        <v>15</v>
      </c>
      <c r="H146" s="3" t="s">
        <v>16</v>
      </c>
      <c r="I146" s="3" t="s">
        <v>17</v>
      </c>
      <c r="J146" s="3" t="s">
        <v>18</v>
      </c>
      <c r="K146" s="3" t="s">
        <v>19</v>
      </c>
      <c r="L146" s="3" t="s">
        <v>20</v>
      </c>
      <c r="M146" s="3" t="s">
        <v>21</v>
      </c>
      <c r="N146" s="3" t="s">
        <v>22</v>
      </c>
      <c r="O146" s="3" t="s">
        <v>23</v>
      </c>
      <c r="P146" s="3" t="s">
        <v>24</v>
      </c>
      <c r="Q146" s="3" t="s">
        <v>25</v>
      </c>
      <c r="R146" s="3" t="s">
        <v>38</v>
      </c>
      <c r="S146" s="3" t="s">
        <v>33</v>
      </c>
    </row>
    <row r="147" spans="3:19" ht="15.5">
      <c r="C147" s="3" t="s">
        <v>5</v>
      </c>
      <c r="D147" s="102"/>
      <c r="E147" s="102"/>
      <c r="F147" s="102"/>
      <c r="G147" s="103"/>
      <c r="H147" s="102"/>
      <c r="I147" s="104"/>
      <c r="J147" s="102"/>
      <c r="K147" s="102"/>
      <c r="L147" s="2"/>
      <c r="M147" s="2"/>
      <c r="N147" s="102"/>
      <c r="O147" s="102"/>
      <c r="P147" s="2"/>
      <c r="Q147" s="2"/>
      <c r="R147" s="2"/>
      <c r="S147" s="9">
        <v>0.97</v>
      </c>
    </row>
    <row r="148" spans="3:19" ht="15.5">
      <c r="C148" s="3" t="s">
        <v>6</v>
      </c>
      <c r="D148" s="102"/>
      <c r="E148" s="102"/>
      <c r="F148" s="102"/>
      <c r="G148" s="103"/>
      <c r="H148" s="102"/>
      <c r="I148" s="104"/>
      <c r="J148" s="102"/>
      <c r="K148" s="102"/>
      <c r="L148" s="2"/>
      <c r="M148" s="2"/>
      <c r="N148" s="102"/>
      <c r="O148" s="102"/>
      <c r="P148" s="2"/>
      <c r="Q148" s="2"/>
      <c r="R148" s="2"/>
      <c r="S148" s="9">
        <v>0.73</v>
      </c>
    </row>
    <row r="149" spans="3:19" ht="15.5">
      <c r="C149" s="3" t="s">
        <v>7</v>
      </c>
      <c r="D149" s="102"/>
      <c r="E149" s="102"/>
      <c r="F149" s="102"/>
      <c r="G149" s="103"/>
      <c r="H149" s="102"/>
      <c r="I149" s="104"/>
      <c r="J149" s="102"/>
      <c r="K149" s="102"/>
      <c r="L149" s="2"/>
      <c r="M149" s="2"/>
      <c r="N149" s="102"/>
      <c r="O149" s="102"/>
      <c r="P149" s="2"/>
      <c r="Q149" s="2"/>
      <c r="R149" s="2"/>
      <c r="S149" s="9">
        <v>0.96</v>
      </c>
    </row>
    <row r="150" spans="3:19" ht="15.5">
      <c r="C150" s="3" t="s">
        <v>8</v>
      </c>
      <c r="D150" s="102"/>
      <c r="E150" s="102"/>
      <c r="F150" s="102"/>
      <c r="G150" s="103"/>
      <c r="H150" s="102"/>
      <c r="I150" s="104"/>
      <c r="J150" s="102"/>
      <c r="K150" s="102"/>
      <c r="L150" s="2"/>
      <c r="M150" s="2"/>
      <c r="N150" s="102"/>
      <c r="O150" s="102"/>
      <c r="P150" s="2"/>
      <c r="Q150" s="2"/>
      <c r="R150" s="2"/>
      <c r="S150" s="9">
        <v>0.8</v>
      </c>
    </row>
    <row r="151" spans="3:19" ht="15.5">
      <c r="C151" s="3" t="s">
        <v>9</v>
      </c>
      <c r="D151" s="102"/>
      <c r="E151" s="102"/>
      <c r="F151" s="102"/>
      <c r="G151" s="103"/>
      <c r="H151" s="102"/>
      <c r="I151" s="104"/>
      <c r="J151" s="102"/>
      <c r="K151" s="102"/>
      <c r="L151" s="2"/>
      <c r="M151" s="2"/>
      <c r="N151" s="102"/>
      <c r="O151" s="102"/>
      <c r="P151" s="2"/>
      <c r="Q151" s="2"/>
      <c r="R151" s="2"/>
      <c r="S151" s="9">
        <v>0.8</v>
      </c>
    </row>
    <row r="152" spans="3:19">
      <c r="C152" s="3" t="s">
        <v>30</v>
      </c>
      <c r="D152" s="1">
        <f t="shared" ref="D152:R152" si="2">COUNTIF(D147:D151,"=3")</f>
        <v>0</v>
      </c>
      <c r="E152" s="1">
        <f t="shared" si="2"/>
        <v>0</v>
      </c>
      <c r="F152" s="1">
        <f t="shared" si="2"/>
        <v>0</v>
      </c>
      <c r="G152" s="1">
        <f t="shared" si="2"/>
        <v>0</v>
      </c>
      <c r="H152" s="1">
        <f t="shared" si="2"/>
        <v>0</v>
      </c>
      <c r="I152" s="1">
        <f t="shared" si="2"/>
        <v>0</v>
      </c>
      <c r="J152" s="1">
        <f t="shared" si="2"/>
        <v>0</v>
      </c>
      <c r="K152" s="1">
        <f t="shared" si="2"/>
        <v>0</v>
      </c>
      <c r="L152" s="1">
        <f t="shared" si="2"/>
        <v>0</v>
      </c>
      <c r="M152" s="1">
        <f t="shared" si="2"/>
        <v>0</v>
      </c>
      <c r="N152" s="1">
        <f t="shared" si="2"/>
        <v>0</v>
      </c>
      <c r="O152" s="1">
        <f t="shared" si="2"/>
        <v>0</v>
      </c>
      <c r="P152" s="1">
        <f t="shared" si="2"/>
        <v>0</v>
      </c>
      <c r="Q152" s="1">
        <f t="shared" si="2"/>
        <v>0</v>
      </c>
      <c r="R152" s="1">
        <f t="shared" si="2"/>
        <v>0</v>
      </c>
    </row>
    <row r="153" spans="3:19">
      <c r="C153" s="3" t="s">
        <v>31</v>
      </c>
      <c r="D153" s="1">
        <f t="shared" ref="D153:R153" si="3">COUNTIF(D147:D151,"=2")</f>
        <v>0</v>
      </c>
      <c r="E153" s="1">
        <f t="shared" si="3"/>
        <v>0</v>
      </c>
      <c r="F153" s="1">
        <f t="shared" si="3"/>
        <v>0</v>
      </c>
      <c r="G153" s="1">
        <f t="shared" si="3"/>
        <v>0</v>
      </c>
      <c r="H153" s="1">
        <f t="shared" si="3"/>
        <v>0</v>
      </c>
      <c r="I153" s="1">
        <f t="shared" si="3"/>
        <v>0</v>
      </c>
      <c r="J153" s="1">
        <f t="shared" si="3"/>
        <v>0</v>
      </c>
      <c r="K153" s="1">
        <f t="shared" si="3"/>
        <v>0</v>
      </c>
      <c r="L153" s="1">
        <f t="shared" si="3"/>
        <v>0</v>
      </c>
      <c r="M153" s="1">
        <f t="shared" si="3"/>
        <v>0</v>
      </c>
      <c r="N153" s="1">
        <f t="shared" si="3"/>
        <v>0</v>
      </c>
      <c r="O153" s="1">
        <f t="shared" si="3"/>
        <v>0</v>
      </c>
      <c r="P153" s="1">
        <f t="shared" si="3"/>
        <v>0</v>
      </c>
      <c r="Q153" s="1">
        <f t="shared" si="3"/>
        <v>0</v>
      </c>
      <c r="R153" s="1">
        <f t="shared" si="3"/>
        <v>0</v>
      </c>
    </row>
    <row r="154" spans="3:19">
      <c r="C154" s="3" t="s">
        <v>32</v>
      </c>
      <c r="D154" s="1">
        <f t="shared" ref="D154:R154" si="4">COUNTIF(D147:D151,"=1")</f>
        <v>0</v>
      </c>
      <c r="E154" s="1">
        <f t="shared" si="4"/>
        <v>0</v>
      </c>
      <c r="F154" s="1">
        <f t="shared" si="4"/>
        <v>0</v>
      </c>
      <c r="G154" s="1">
        <f t="shared" si="4"/>
        <v>0</v>
      </c>
      <c r="H154" s="1">
        <f t="shared" si="4"/>
        <v>0</v>
      </c>
      <c r="I154" s="1">
        <f t="shared" si="4"/>
        <v>0</v>
      </c>
      <c r="J154" s="1">
        <f t="shared" si="4"/>
        <v>0</v>
      </c>
      <c r="K154" s="1">
        <f t="shared" si="4"/>
        <v>0</v>
      </c>
      <c r="L154" s="1">
        <f t="shared" si="4"/>
        <v>0</v>
      </c>
      <c r="M154" s="1">
        <f t="shared" si="4"/>
        <v>0</v>
      </c>
      <c r="N154" s="1">
        <f t="shared" si="4"/>
        <v>0</v>
      </c>
      <c r="O154" s="1">
        <f t="shared" si="4"/>
        <v>0</v>
      </c>
      <c r="P154" s="1">
        <f t="shared" si="4"/>
        <v>0</v>
      </c>
      <c r="Q154" s="1">
        <f t="shared" si="4"/>
        <v>0</v>
      </c>
      <c r="R154" s="1">
        <f t="shared" si="4"/>
        <v>0</v>
      </c>
    </row>
    <row r="155" spans="3:19">
      <c r="C155" s="3" t="s">
        <v>34</v>
      </c>
      <c r="D155" s="6">
        <f t="shared" ref="D155:R155" si="5">3/3*IF(D152=0,0,(ROUND(AVERAGEIF(D147:D151,"=3",$S$147:$S$151),2)))</f>
        <v>0</v>
      </c>
      <c r="E155" s="6">
        <f t="shared" si="5"/>
        <v>0</v>
      </c>
      <c r="F155" s="6">
        <f t="shared" si="5"/>
        <v>0</v>
      </c>
      <c r="G155" s="6">
        <f t="shared" si="5"/>
        <v>0</v>
      </c>
      <c r="H155" s="6">
        <f t="shared" si="5"/>
        <v>0</v>
      </c>
      <c r="I155" s="6">
        <f t="shared" si="5"/>
        <v>0</v>
      </c>
      <c r="J155" s="6">
        <f t="shared" si="5"/>
        <v>0</v>
      </c>
      <c r="K155" s="6">
        <f t="shared" si="5"/>
        <v>0</v>
      </c>
      <c r="L155" s="6">
        <f t="shared" si="5"/>
        <v>0</v>
      </c>
      <c r="M155" s="6">
        <f t="shared" si="5"/>
        <v>0</v>
      </c>
      <c r="N155" s="6">
        <f t="shared" si="5"/>
        <v>0</v>
      </c>
      <c r="O155" s="6">
        <f t="shared" si="5"/>
        <v>0</v>
      </c>
      <c r="P155" s="6">
        <f t="shared" si="5"/>
        <v>0</v>
      </c>
      <c r="Q155" s="6">
        <f t="shared" si="5"/>
        <v>0</v>
      </c>
      <c r="R155" s="6">
        <f t="shared" si="5"/>
        <v>0</v>
      </c>
    </row>
    <row r="156" spans="3:19">
      <c r="C156" s="3" t="s">
        <v>35</v>
      </c>
      <c r="D156" s="6">
        <f t="shared" ref="D156:R156" si="6">2/3*IF(D153=0,0,(ROUND(AVERAGEIF(D147:D151,"=2",$S$147:$S$151),2)))</f>
        <v>0</v>
      </c>
      <c r="E156" s="6">
        <f t="shared" si="6"/>
        <v>0</v>
      </c>
      <c r="F156" s="6">
        <f t="shared" si="6"/>
        <v>0</v>
      </c>
      <c r="G156" s="6">
        <f t="shared" si="6"/>
        <v>0</v>
      </c>
      <c r="H156" s="6">
        <f t="shared" si="6"/>
        <v>0</v>
      </c>
      <c r="I156" s="6">
        <f t="shared" si="6"/>
        <v>0</v>
      </c>
      <c r="J156" s="6">
        <f t="shared" si="6"/>
        <v>0</v>
      </c>
      <c r="K156" s="6">
        <f t="shared" si="6"/>
        <v>0</v>
      </c>
      <c r="L156" s="6">
        <f t="shared" si="6"/>
        <v>0</v>
      </c>
      <c r="M156" s="6">
        <f t="shared" si="6"/>
        <v>0</v>
      </c>
      <c r="N156" s="6">
        <f t="shared" si="6"/>
        <v>0</v>
      </c>
      <c r="O156" s="6">
        <f t="shared" si="6"/>
        <v>0</v>
      </c>
      <c r="P156" s="6">
        <f t="shared" si="6"/>
        <v>0</v>
      </c>
      <c r="Q156" s="6">
        <f t="shared" si="6"/>
        <v>0</v>
      </c>
      <c r="R156" s="6">
        <f t="shared" si="6"/>
        <v>0</v>
      </c>
    </row>
    <row r="157" spans="3:19">
      <c r="C157" s="3" t="s">
        <v>36</v>
      </c>
      <c r="D157" s="6">
        <f t="shared" ref="D157:R157" si="7">1/3*IF(D154=0,0,(ROUND(AVERAGEIF(D147:D151,"=1",$S$147:$S$151),2)))</f>
        <v>0</v>
      </c>
      <c r="E157" s="6">
        <f t="shared" si="7"/>
        <v>0</v>
      </c>
      <c r="F157" s="6">
        <f t="shared" si="7"/>
        <v>0</v>
      </c>
      <c r="G157" s="6">
        <f t="shared" si="7"/>
        <v>0</v>
      </c>
      <c r="H157" s="6">
        <f t="shared" si="7"/>
        <v>0</v>
      </c>
      <c r="I157" s="6">
        <f t="shared" si="7"/>
        <v>0</v>
      </c>
      <c r="J157" s="6">
        <f t="shared" si="7"/>
        <v>0</v>
      </c>
      <c r="K157" s="6">
        <f t="shared" si="7"/>
        <v>0</v>
      </c>
      <c r="L157" s="6">
        <f t="shared" si="7"/>
        <v>0</v>
      </c>
      <c r="M157" s="6">
        <f t="shared" si="7"/>
        <v>0</v>
      </c>
      <c r="N157" s="6">
        <f t="shared" si="7"/>
        <v>0</v>
      </c>
      <c r="O157" s="6">
        <f t="shared" si="7"/>
        <v>0</v>
      </c>
      <c r="P157" s="6">
        <f t="shared" si="7"/>
        <v>0</v>
      </c>
      <c r="Q157" s="6">
        <f t="shared" si="7"/>
        <v>0</v>
      </c>
      <c r="R157" s="6">
        <f t="shared" si="7"/>
        <v>0</v>
      </c>
    </row>
    <row r="160" spans="3:19" ht="17.5">
      <c r="C160" s="7" t="s">
        <v>37</v>
      </c>
      <c r="D160" s="8">
        <f t="shared" ref="D160:Q160" si="8">SUM(D155:D157)</f>
        <v>0</v>
      </c>
      <c r="E160" s="8">
        <f t="shared" si="8"/>
        <v>0</v>
      </c>
      <c r="F160" s="8">
        <f t="shared" si="8"/>
        <v>0</v>
      </c>
      <c r="G160" s="8">
        <f t="shared" si="8"/>
        <v>0</v>
      </c>
      <c r="H160" s="8">
        <f t="shared" si="8"/>
        <v>0</v>
      </c>
      <c r="I160" s="8">
        <f t="shared" si="8"/>
        <v>0</v>
      </c>
      <c r="J160" s="8">
        <f t="shared" si="8"/>
        <v>0</v>
      </c>
      <c r="K160" s="8">
        <f t="shared" si="8"/>
        <v>0</v>
      </c>
      <c r="L160" s="8">
        <f t="shared" si="8"/>
        <v>0</v>
      </c>
      <c r="M160" s="8">
        <f t="shared" si="8"/>
        <v>0</v>
      </c>
      <c r="N160" s="8">
        <f t="shared" si="8"/>
        <v>0</v>
      </c>
      <c r="O160" s="8">
        <f t="shared" si="8"/>
        <v>0</v>
      </c>
      <c r="P160" s="8">
        <f t="shared" si="8"/>
        <v>0</v>
      </c>
      <c r="Q160" s="8">
        <f t="shared" si="8"/>
        <v>0</v>
      </c>
      <c r="R160" s="8">
        <f>SUM(R155:R157)</f>
        <v>0</v>
      </c>
    </row>
    <row r="163" spans="2:18">
      <c r="B163" s="491" t="s">
        <v>179</v>
      </c>
      <c r="C163" s="491"/>
      <c r="D163" s="491"/>
      <c r="E163" s="491"/>
      <c r="F163" s="491"/>
      <c r="G163" s="491"/>
      <c r="H163" s="491"/>
      <c r="I163" s="98"/>
      <c r="J163" s="98"/>
      <c r="K163" s="98"/>
      <c r="L163" s="98"/>
      <c r="M163" s="98"/>
      <c r="N163" s="98"/>
      <c r="O163" s="98"/>
    </row>
    <row r="165" spans="2:18" ht="15">
      <c r="D165" s="99" t="s">
        <v>26</v>
      </c>
      <c r="E165" s="99" t="s">
        <v>12</v>
      </c>
      <c r="F165" s="99" t="s">
        <v>13</v>
      </c>
      <c r="G165" s="99" t="s">
        <v>14</v>
      </c>
      <c r="H165" s="100" t="s">
        <v>15</v>
      </c>
      <c r="I165" s="99" t="s">
        <v>16</v>
      </c>
      <c r="J165" s="101" t="s">
        <v>17</v>
      </c>
      <c r="K165" s="99" t="s">
        <v>18</v>
      </c>
      <c r="L165" s="99" t="s">
        <v>19</v>
      </c>
      <c r="M165" s="99" t="s">
        <v>20</v>
      </c>
      <c r="N165" s="99" t="s">
        <v>21</v>
      </c>
      <c r="O165" s="99" t="s">
        <v>22</v>
      </c>
      <c r="P165" s="99" t="s">
        <v>23</v>
      </c>
      <c r="Q165" s="92" t="s">
        <v>24</v>
      </c>
      <c r="R165" s="92" t="s">
        <v>25</v>
      </c>
    </row>
    <row r="166" spans="2:18" ht="15.5">
      <c r="D166" s="99" t="s">
        <v>5</v>
      </c>
      <c r="E166" s="102">
        <v>3</v>
      </c>
      <c r="F166" s="102">
        <v>3</v>
      </c>
      <c r="G166" s="102">
        <v>1</v>
      </c>
      <c r="H166" s="103">
        <v>1</v>
      </c>
      <c r="I166" s="102"/>
      <c r="J166" s="104"/>
      <c r="K166" s="102"/>
      <c r="L166" s="102"/>
      <c r="M166" s="2">
        <v>1</v>
      </c>
      <c r="N166" s="2"/>
      <c r="O166" s="102">
        <v>2</v>
      </c>
      <c r="P166" s="102"/>
      <c r="Q166" s="2">
        <v>2</v>
      </c>
      <c r="R166" s="2">
        <v>2</v>
      </c>
    </row>
    <row r="167" spans="2:18" ht="15.5">
      <c r="D167" s="99" t="s">
        <v>6</v>
      </c>
      <c r="E167" s="102">
        <v>3</v>
      </c>
      <c r="F167" s="102">
        <v>3</v>
      </c>
      <c r="G167" s="102"/>
      <c r="H167" s="103"/>
      <c r="I167" s="102"/>
      <c r="J167" s="104"/>
      <c r="K167" s="102"/>
      <c r="L167" s="102"/>
      <c r="M167" s="2">
        <v>1</v>
      </c>
      <c r="N167" s="2"/>
      <c r="O167" s="102">
        <v>2</v>
      </c>
      <c r="P167" s="102"/>
      <c r="Q167" s="2">
        <v>2</v>
      </c>
      <c r="R167" s="2">
        <v>2</v>
      </c>
    </row>
    <row r="168" spans="2:18" ht="15.5">
      <c r="D168" s="99" t="s">
        <v>7</v>
      </c>
      <c r="E168" s="102">
        <v>3</v>
      </c>
      <c r="F168" s="102">
        <v>3</v>
      </c>
      <c r="G168" s="102">
        <v>1</v>
      </c>
      <c r="H168" s="103">
        <v>1</v>
      </c>
      <c r="I168" s="102"/>
      <c r="J168" s="104">
        <v>1</v>
      </c>
      <c r="K168" s="102"/>
      <c r="L168" s="102"/>
      <c r="M168" s="2">
        <v>1</v>
      </c>
      <c r="N168" s="2">
        <v>1</v>
      </c>
      <c r="O168" s="102">
        <v>2</v>
      </c>
      <c r="P168" s="102"/>
      <c r="Q168" s="2">
        <v>2</v>
      </c>
      <c r="R168" s="2">
        <v>2</v>
      </c>
    </row>
    <row r="169" spans="2:18" ht="15.5">
      <c r="D169" s="99" t="s">
        <v>8</v>
      </c>
      <c r="E169" s="102">
        <v>3</v>
      </c>
      <c r="F169" s="102">
        <v>3</v>
      </c>
      <c r="G169" s="102">
        <v>1</v>
      </c>
      <c r="H169" s="103">
        <v>1</v>
      </c>
      <c r="I169" s="102">
        <v>1</v>
      </c>
      <c r="J169" s="104"/>
      <c r="K169" s="102"/>
      <c r="L169" s="102"/>
      <c r="M169" s="2">
        <v>1</v>
      </c>
      <c r="N169" s="2">
        <v>1</v>
      </c>
      <c r="O169" s="102">
        <v>2</v>
      </c>
      <c r="P169" s="102">
        <v>1</v>
      </c>
      <c r="Q169" s="2">
        <v>2</v>
      </c>
      <c r="R169" s="2">
        <v>2</v>
      </c>
    </row>
    <row r="170" spans="2:18" ht="15.5">
      <c r="D170" s="99" t="s">
        <v>9</v>
      </c>
      <c r="E170" s="102">
        <v>3</v>
      </c>
      <c r="F170" s="102">
        <v>3</v>
      </c>
      <c r="G170" s="102">
        <v>1</v>
      </c>
      <c r="H170" s="103">
        <v>1</v>
      </c>
      <c r="I170" s="102"/>
      <c r="J170" s="104"/>
      <c r="K170" s="102"/>
      <c r="L170" s="102"/>
      <c r="M170" s="2">
        <v>1</v>
      </c>
      <c r="N170" s="2">
        <v>1</v>
      </c>
      <c r="O170" s="102">
        <v>2</v>
      </c>
      <c r="P170" s="102">
        <v>1</v>
      </c>
      <c r="Q170" s="2">
        <v>2</v>
      </c>
      <c r="R170" s="2">
        <v>2</v>
      </c>
    </row>
    <row r="171" spans="2:18" ht="15.5">
      <c r="C171" s="105"/>
      <c r="D171" s="106" t="s">
        <v>180</v>
      </c>
      <c r="E171" s="107">
        <v>3</v>
      </c>
      <c r="F171" s="107">
        <v>3</v>
      </c>
      <c r="G171" s="108"/>
      <c r="H171" s="108"/>
      <c r="I171" s="108"/>
      <c r="J171" s="108"/>
      <c r="K171" s="108"/>
      <c r="L171" s="108"/>
      <c r="M171" s="109"/>
      <c r="N171" s="109"/>
      <c r="O171" s="138">
        <v>2</v>
      </c>
      <c r="P171" s="108"/>
      <c r="Q171" s="1">
        <v>2</v>
      </c>
      <c r="R171" s="1">
        <v>2</v>
      </c>
    </row>
    <row r="172" spans="2:18" ht="15.5">
      <c r="C172" s="110"/>
      <c r="D172" s="111"/>
      <c r="E172" s="111"/>
      <c r="F172" s="112"/>
      <c r="G172" s="112"/>
      <c r="H172" s="112"/>
      <c r="I172" s="112"/>
      <c r="J172" s="112"/>
      <c r="K172" s="112"/>
      <c r="L172" s="113"/>
      <c r="M172" s="113"/>
      <c r="N172" s="112"/>
      <c r="O172" s="112"/>
    </row>
    <row r="173" spans="2:18" ht="15.5">
      <c r="B173" s="110"/>
      <c r="C173" s="111"/>
      <c r="D173" s="111"/>
      <c r="E173" s="112"/>
      <c r="F173" s="112"/>
      <c r="G173" s="112"/>
      <c r="H173" s="112"/>
      <c r="I173" s="112"/>
      <c r="J173" s="112"/>
      <c r="K173" s="113"/>
      <c r="L173" s="113"/>
      <c r="M173" s="112"/>
      <c r="N173" s="112"/>
    </row>
    <row r="174" spans="2:18" ht="15.5">
      <c r="B174" s="110"/>
      <c r="C174" s="111"/>
      <c r="D174" s="111"/>
      <c r="E174" s="114" t="s">
        <v>5</v>
      </c>
      <c r="F174" s="114" t="s">
        <v>6</v>
      </c>
      <c r="G174" s="114" t="s">
        <v>7</v>
      </c>
      <c r="H174" s="114" t="s">
        <v>8</v>
      </c>
      <c r="I174" s="114" t="s">
        <v>9</v>
      </c>
      <c r="J174" s="112"/>
      <c r="K174" s="113"/>
      <c r="L174" s="113"/>
      <c r="M174" s="112"/>
      <c r="N174" s="112"/>
    </row>
    <row r="175" spans="2:18" ht="15.5">
      <c r="B175" s="88"/>
      <c r="C175" s="93"/>
      <c r="D175" s="94"/>
      <c r="E175" s="115">
        <v>96.666666666666671</v>
      </c>
      <c r="F175" s="115">
        <v>72.5</v>
      </c>
      <c r="G175" s="115">
        <v>95.833333333333343</v>
      </c>
      <c r="H175" s="115">
        <v>80</v>
      </c>
      <c r="I175" s="115">
        <v>80</v>
      </c>
      <c r="J175" s="95"/>
      <c r="K175" s="95"/>
      <c r="L175" s="95"/>
      <c r="M175" s="95"/>
      <c r="N175" s="95"/>
      <c r="O175" s="95"/>
      <c r="P175" s="95"/>
      <c r="Q175" s="95"/>
    </row>
    <row r="176" spans="2:18" ht="15.5">
      <c r="B176" s="88"/>
      <c r="C176" s="93"/>
      <c r="D176" s="94"/>
      <c r="E176" s="116"/>
      <c r="F176" s="116"/>
      <c r="G176" s="116"/>
      <c r="H176" s="116"/>
      <c r="I176" s="116"/>
      <c r="J176" s="95"/>
      <c r="K176" s="95"/>
      <c r="L176" s="95"/>
      <c r="M176" s="95"/>
      <c r="N176" s="95"/>
      <c r="O176" s="95"/>
      <c r="P176" s="95"/>
      <c r="Q176" s="95"/>
    </row>
    <row r="177" spans="2:18">
      <c r="B177" s="491" t="s">
        <v>181</v>
      </c>
      <c r="C177" s="491"/>
      <c r="D177" s="491"/>
      <c r="E177" s="491"/>
      <c r="F177" s="491"/>
      <c r="G177" s="491"/>
      <c r="H177" s="98"/>
      <c r="I177" s="98"/>
      <c r="J177" s="98"/>
      <c r="K177" s="98"/>
      <c r="L177" s="98"/>
      <c r="M177" s="98"/>
      <c r="N177" s="98"/>
      <c r="O177" s="98"/>
    </row>
    <row r="179" spans="2:18" ht="15">
      <c r="D179" s="99" t="s">
        <v>26</v>
      </c>
      <c r="E179" s="99" t="s">
        <v>12</v>
      </c>
      <c r="F179" s="99" t="s">
        <v>13</v>
      </c>
      <c r="G179" s="99" t="s">
        <v>14</v>
      </c>
      <c r="H179" s="100" t="s">
        <v>15</v>
      </c>
      <c r="I179" s="99" t="s">
        <v>16</v>
      </c>
      <c r="J179" s="101" t="s">
        <v>17</v>
      </c>
      <c r="K179" s="99" t="s">
        <v>18</v>
      </c>
      <c r="L179" s="99" t="s">
        <v>19</v>
      </c>
      <c r="M179" s="99" t="s">
        <v>20</v>
      </c>
      <c r="N179" s="99" t="s">
        <v>21</v>
      </c>
      <c r="O179" s="99" t="s">
        <v>22</v>
      </c>
      <c r="P179" s="99" t="s">
        <v>23</v>
      </c>
      <c r="Q179" s="92" t="s">
        <v>24</v>
      </c>
      <c r="R179" s="92" t="s">
        <v>25</v>
      </c>
    </row>
    <row r="180" spans="2:18" ht="15.5">
      <c r="D180" s="99" t="s">
        <v>5</v>
      </c>
      <c r="E180" s="167">
        <f>PRODUCT(E166,E175)/100</f>
        <v>2.9</v>
      </c>
      <c r="F180" s="102">
        <v>2.9</v>
      </c>
      <c r="G180" s="102"/>
      <c r="H180" s="103"/>
      <c r="I180" s="102"/>
      <c r="J180" s="104"/>
      <c r="K180" s="102"/>
      <c r="L180" s="102"/>
      <c r="M180" s="117"/>
      <c r="N180" s="117"/>
      <c r="O180" s="102">
        <f>PRODUCT(O166,E175)/100</f>
        <v>1.9333333333333333</v>
      </c>
      <c r="P180" s="102"/>
      <c r="Q180" s="2">
        <v>1.9333333333333333</v>
      </c>
      <c r="R180" s="2">
        <v>1.9333333333333333</v>
      </c>
    </row>
    <row r="181" spans="2:18" ht="15.5">
      <c r="D181" s="99" t="s">
        <v>6</v>
      </c>
      <c r="E181" s="167">
        <f>PRODUCT(E167,F175)/100</f>
        <v>2.1749999999999998</v>
      </c>
      <c r="F181" s="102">
        <v>2.1749999999999998</v>
      </c>
      <c r="G181" s="102"/>
      <c r="H181" s="103"/>
      <c r="I181" s="102"/>
      <c r="J181" s="104"/>
      <c r="K181" s="102"/>
      <c r="L181" s="102"/>
      <c r="M181" s="117"/>
      <c r="N181" s="117"/>
      <c r="O181" s="102">
        <f>PRODUCT(O167,F175)/100</f>
        <v>1.45</v>
      </c>
      <c r="P181" s="102"/>
      <c r="Q181" s="2">
        <v>1.45</v>
      </c>
      <c r="R181" s="2">
        <v>1.45</v>
      </c>
    </row>
    <row r="182" spans="2:18" ht="15.5">
      <c r="D182" s="99" t="s">
        <v>7</v>
      </c>
      <c r="E182" s="167">
        <f>PRODUCT(E168,G175)/100</f>
        <v>2.875</v>
      </c>
      <c r="F182" s="102">
        <v>2.875</v>
      </c>
      <c r="G182" s="102"/>
      <c r="H182" s="103"/>
      <c r="I182" s="102"/>
      <c r="J182" s="104"/>
      <c r="K182" s="102"/>
      <c r="L182" s="102"/>
      <c r="M182" s="117"/>
      <c r="N182" s="117"/>
      <c r="O182" s="102">
        <f>PRODUCT(O168,G175)/100</f>
        <v>1.916666666666667</v>
      </c>
      <c r="P182" s="102"/>
      <c r="Q182" s="2">
        <v>1.916666666666667</v>
      </c>
      <c r="R182" s="2">
        <v>1.916666666666667</v>
      </c>
    </row>
    <row r="183" spans="2:18" ht="15.5">
      <c r="D183" s="99" t="s">
        <v>8</v>
      </c>
      <c r="E183" s="167">
        <f>PRODUCT(E169,H175)/100</f>
        <v>2.4</v>
      </c>
      <c r="F183" s="102">
        <v>2.4</v>
      </c>
      <c r="G183" s="102"/>
      <c r="H183" s="103"/>
      <c r="I183" s="102"/>
      <c r="J183" s="104"/>
      <c r="K183" s="102"/>
      <c r="L183" s="102"/>
      <c r="M183" s="117"/>
      <c r="N183" s="117"/>
      <c r="O183" s="102">
        <f>PRODUCT(O169,H175)/100</f>
        <v>1.6</v>
      </c>
      <c r="P183" s="102"/>
      <c r="Q183" s="2">
        <v>1.6</v>
      </c>
      <c r="R183" s="2">
        <v>1.6</v>
      </c>
    </row>
    <row r="184" spans="2:18" ht="15.5">
      <c r="D184" s="99" t="s">
        <v>9</v>
      </c>
      <c r="E184" s="167">
        <f>PRODUCT(E170,I175)/100</f>
        <v>2.4</v>
      </c>
      <c r="F184" s="102">
        <v>2.4</v>
      </c>
      <c r="G184" s="102"/>
      <c r="H184" s="103"/>
      <c r="I184" s="102"/>
      <c r="J184" s="104"/>
      <c r="K184" s="102"/>
      <c r="L184" s="102"/>
      <c r="M184" s="117"/>
      <c r="N184" s="117"/>
      <c r="O184" s="102">
        <f>PRODUCT(O170,I175)/100</f>
        <v>1.6</v>
      </c>
      <c r="P184" s="102"/>
      <c r="Q184" s="2">
        <v>1.6</v>
      </c>
      <c r="R184" s="2">
        <v>1.6</v>
      </c>
    </row>
    <row r="185" spans="2:18" ht="15.5">
      <c r="D185" s="106" t="s">
        <v>180</v>
      </c>
      <c r="E185" s="168">
        <v>2.5499999999999998</v>
      </c>
      <c r="F185" s="138">
        <v>2.5499999999999998</v>
      </c>
      <c r="G185" s="108"/>
      <c r="H185" s="108"/>
      <c r="I185" s="108"/>
      <c r="J185" s="108"/>
      <c r="K185" s="108"/>
      <c r="L185" s="108"/>
      <c r="M185" s="144"/>
      <c r="N185" s="119"/>
      <c r="O185" s="120">
        <v>1.7</v>
      </c>
      <c r="P185" s="108"/>
      <c r="Q185" s="1">
        <v>1.7</v>
      </c>
      <c r="R185" s="1">
        <v>1.7</v>
      </c>
    </row>
  </sheetData>
  <mergeCells count="22">
    <mergeCell ref="B163:H163"/>
    <mergeCell ref="B177:G177"/>
    <mergeCell ref="N12:R12"/>
    <mergeCell ref="I134:M134"/>
    <mergeCell ref="I138:M138"/>
    <mergeCell ref="I137:M137"/>
    <mergeCell ref="I136:M136"/>
    <mergeCell ref="I135:M135"/>
    <mergeCell ref="A9:M9"/>
    <mergeCell ref="A10:M10"/>
    <mergeCell ref="A11:M11"/>
    <mergeCell ref="A12:A13"/>
    <mergeCell ref="B12:B13"/>
    <mergeCell ref="C12:C13"/>
    <mergeCell ref="D12:G12"/>
    <mergeCell ref="I12:L12"/>
    <mergeCell ref="A8:M8"/>
    <mergeCell ref="A1:M1"/>
    <mergeCell ref="A2:M2"/>
    <mergeCell ref="A3:M3"/>
    <mergeCell ref="A4:M4"/>
    <mergeCell ref="A7:M7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opLeftCell="A19" workbookViewId="0">
      <selection activeCell="N8" sqref="N8"/>
    </sheetView>
  </sheetViews>
  <sheetFormatPr defaultRowHeight="14.5"/>
  <cols>
    <col min="1" max="1" width="5.81640625" customWidth="1"/>
    <col min="2" max="2" width="15.81640625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390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76</v>
      </c>
      <c r="B5" s="266"/>
      <c r="C5" s="266" t="s">
        <v>391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75</v>
      </c>
      <c r="B6" s="266"/>
      <c r="C6" s="266" t="s">
        <v>392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393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394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395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396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397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1">
        <v>67</v>
      </c>
      <c r="E14" s="1">
        <v>76</v>
      </c>
      <c r="F14" s="1">
        <v>80</v>
      </c>
      <c r="G14" s="1">
        <v>79</v>
      </c>
      <c r="H14" s="1">
        <v>80</v>
      </c>
      <c r="I14" s="1">
        <v>63</v>
      </c>
      <c r="J14" s="1">
        <v>75</v>
      </c>
      <c r="K14" s="2">
        <v>56</v>
      </c>
      <c r="L14" s="2">
        <v>69</v>
      </c>
      <c r="M14" s="2">
        <v>63</v>
      </c>
      <c r="N14" s="1">
        <f>ROUND(D14*$H$12+I14*$M$12,0)</f>
        <v>65</v>
      </c>
      <c r="O14" s="1">
        <f t="shared" ref="O14:R77" si="0">ROUND(E14*$H$12+J14*$M$12,0)</f>
        <v>76</v>
      </c>
      <c r="P14" s="1">
        <f t="shared" si="0"/>
        <v>68</v>
      </c>
      <c r="Q14" s="1">
        <f t="shared" si="0"/>
        <v>74</v>
      </c>
      <c r="R14" s="1">
        <f t="shared" si="0"/>
        <v>72</v>
      </c>
    </row>
    <row r="15" spans="1:18">
      <c r="A15" s="10">
        <v>2</v>
      </c>
      <c r="B15" s="270">
        <v>1911002</v>
      </c>
      <c r="C15" s="271" t="s">
        <v>80</v>
      </c>
      <c r="D15" s="1">
        <v>80</v>
      </c>
      <c r="E15" s="1">
        <v>83</v>
      </c>
      <c r="F15" s="1">
        <v>66</v>
      </c>
      <c r="G15" s="1">
        <v>87</v>
      </c>
      <c r="H15" s="1">
        <v>88</v>
      </c>
      <c r="I15" s="1">
        <v>94</v>
      </c>
      <c r="J15" s="1">
        <v>94</v>
      </c>
      <c r="K15" s="2">
        <v>81</v>
      </c>
      <c r="L15" s="2">
        <v>88</v>
      </c>
      <c r="M15" s="2">
        <v>94</v>
      </c>
      <c r="N15" s="1">
        <f t="shared" ref="N15:Q78" si="1">ROUND(D15*$H$12+I15*$M$12,0)</f>
        <v>87</v>
      </c>
      <c r="O15" s="1">
        <f t="shared" si="0"/>
        <v>89</v>
      </c>
      <c r="P15" s="1">
        <f t="shared" si="0"/>
        <v>74</v>
      </c>
      <c r="Q15" s="1">
        <f t="shared" si="0"/>
        <v>88</v>
      </c>
      <c r="R15" s="1">
        <f t="shared" si="0"/>
        <v>91</v>
      </c>
    </row>
    <row r="16" spans="1:18">
      <c r="A16" s="10">
        <v>3</v>
      </c>
      <c r="B16" s="270">
        <v>1911003</v>
      </c>
      <c r="C16" s="271" t="s">
        <v>81</v>
      </c>
      <c r="D16" s="1">
        <v>93</v>
      </c>
      <c r="E16" s="1">
        <v>98</v>
      </c>
      <c r="F16" s="1">
        <v>91</v>
      </c>
      <c r="G16" s="1">
        <v>92</v>
      </c>
      <c r="H16" s="1">
        <v>96</v>
      </c>
      <c r="I16" s="1">
        <v>100</v>
      </c>
      <c r="J16" s="1">
        <v>88</v>
      </c>
      <c r="K16" s="2">
        <v>38</v>
      </c>
      <c r="L16" s="2">
        <v>88</v>
      </c>
      <c r="M16" s="2">
        <v>69</v>
      </c>
      <c r="N16" s="1">
        <f t="shared" si="1"/>
        <v>97</v>
      </c>
      <c r="O16" s="1">
        <f t="shared" si="0"/>
        <v>93</v>
      </c>
      <c r="P16" s="1">
        <f t="shared" si="0"/>
        <v>65</v>
      </c>
      <c r="Q16" s="1">
        <f t="shared" si="0"/>
        <v>90</v>
      </c>
      <c r="R16" s="1">
        <f t="shared" si="0"/>
        <v>83</v>
      </c>
    </row>
    <row r="17" spans="1:18">
      <c r="A17" s="10">
        <v>4</v>
      </c>
      <c r="B17" s="267">
        <v>1911004</v>
      </c>
      <c r="C17" s="268" t="s">
        <v>39</v>
      </c>
      <c r="D17" s="1">
        <v>86</v>
      </c>
      <c r="E17" s="1">
        <v>84</v>
      </c>
      <c r="F17" s="1">
        <v>80</v>
      </c>
      <c r="G17" s="1">
        <v>87</v>
      </c>
      <c r="H17" s="1">
        <v>63</v>
      </c>
      <c r="I17" s="1">
        <v>69</v>
      </c>
      <c r="J17" s="1">
        <v>88</v>
      </c>
      <c r="K17" s="2">
        <v>38</v>
      </c>
      <c r="L17" s="2">
        <v>88</v>
      </c>
      <c r="M17" s="2">
        <v>88</v>
      </c>
      <c r="N17" s="1">
        <f t="shared" si="1"/>
        <v>78</v>
      </c>
      <c r="O17" s="1">
        <f t="shared" si="0"/>
        <v>86</v>
      </c>
      <c r="P17" s="1">
        <f t="shared" si="0"/>
        <v>59</v>
      </c>
      <c r="Q17" s="1">
        <f t="shared" si="0"/>
        <v>88</v>
      </c>
      <c r="R17" s="1">
        <f t="shared" si="0"/>
        <v>76</v>
      </c>
    </row>
    <row r="18" spans="1:18">
      <c r="A18" s="10">
        <v>5</v>
      </c>
      <c r="B18" s="267">
        <v>1911005</v>
      </c>
      <c r="C18" s="268" t="s">
        <v>302</v>
      </c>
      <c r="D18" s="1">
        <v>67</v>
      </c>
      <c r="E18" s="1">
        <v>81</v>
      </c>
      <c r="F18" s="1">
        <v>60</v>
      </c>
      <c r="G18" s="1">
        <v>66</v>
      </c>
      <c r="H18" s="1">
        <v>61</v>
      </c>
      <c r="I18" s="1">
        <v>94</v>
      </c>
      <c r="J18" s="1">
        <v>88</v>
      </c>
      <c r="K18" s="2">
        <v>81</v>
      </c>
      <c r="L18" s="2">
        <v>94</v>
      </c>
      <c r="M18" s="2">
        <v>88</v>
      </c>
      <c r="N18" s="1">
        <f t="shared" si="1"/>
        <v>81</v>
      </c>
      <c r="O18" s="1">
        <f t="shared" si="0"/>
        <v>85</v>
      </c>
      <c r="P18" s="1">
        <f t="shared" si="0"/>
        <v>71</v>
      </c>
      <c r="Q18" s="1">
        <f t="shared" si="0"/>
        <v>80</v>
      </c>
      <c r="R18" s="1">
        <f t="shared" si="0"/>
        <v>75</v>
      </c>
    </row>
    <row r="19" spans="1:18">
      <c r="A19" s="10">
        <v>6</v>
      </c>
      <c r="B19" s="267">
        <v>1911006</v>
      </c>
      <c r="C19" s="268" t="s">
        <v>303</v>
      </c>
      <c r="D19" s="1">
        <v>75</v>
      </c>
      <c r="E19" s="1">
        <v>88</v>
      </c>
      <c r="F19" s="1">
        <v>87</v>
      </c>
      <c r="G19" s="1">
        <v>78</v>
      </c>
      <c r="H19" s="1">
        <v>79</v>
      </c>
      <c r="I19" s="1">
        <v>94</v>
      </c>
      <c r="J19" s="1">
        <v>94</v>
      </c>
      <c r="K19" s="2">
        <v>88</v>
      </c>
      <c r="L19" s="2">
        <v>94</v>
      </c>
      <c r="M19" s="2">
        <v>94</v>
      </c>
      <c r="N19" s="1">
        <f t="shared" si="1"/>
        <v>85</v>
      </c>
      <c r="O19" s="1">
        <f t="shared" si="0"/>
        <v>91</v>
      </c>
      <c r="P19" s="1">
        <f t="shared" si="0"/>
        <v>88</v>
      </c>
      <c r="Q19" s="1">
        <f t="shared" si="0"/>
        <v>86</v>
      </c>
      <c r="R19" s="1">
        <f t="shared" si="0"/>
        <v>87</v>
      </c>
    </row>
    <row r="20" spans="1:18">
      <c r="A20" s="10">
        <v>7</v>
      </c>
      <c r="B20" s="270">
        <v>1911007</v>
      </c>
      <c r="C20" s="271" t="s">
        <v>83</v>
      </c>
      <c r="D20" s="1">
        <v>83</v>
      </c>
      <c r="E20" s="1">
        <v>87</v>
      </c>
      <c r="F20" s="1">
        <v>92</v>
      </c>
      <c r="G20" s="1">
        <v>89</v>
      </c>
      <c r="H20" s="1">
        <v>86</v>
      </c>
      <c r="I20" s="1">
        <v>88</v>
      </c>
      <c r="J20" s="1">
        <v>88</v>
      </c>
      <c r="K20" s="2">
        <v>44</v>
      </c>
      <c r="L20" s="2">
        <v>94</v>
      </c>
      <c r="M20" s="2">
        <v>88</v>
      </c>
      <c r="N20" s="1">
        <f t="shared" si="1"/>
        <v>86</v>
      </c>
      <c r="O20" s="1">
        <f t="shared" si="0"/>
        <v>88</v>
      </c>
      <c r="P20" s="1">
        <f t="shared" si="0"/>
        <v>68</v>
      </c>
      <c r="Q20" s="1">
        <f t="shared" si="0"/>
        <v>92</v>
      </c>
      <c r="R20" s="1">
        <f t="shared" si="0"/>
        <v>87</v>
      </c>
    </row>
    <row r="21" spans="1:18">
      <c r="A21" s="10">
        <v>8</v>
      </c>
      <c r="B21" s="272">
        <v>1911008</v>
      </c>
      <c r="C21" s="273" t="s">
        <v>304</v>
      </c>
      <c r="D21" s="1">
        <v>72</v>
      </c>
      <c r="E21" s="1">
        <v>65</v>
      </c>
      <c r="F21" s="1">
        <v>95</v>
      </c>
      <c r="G21" s="1">
        <v>79</v>
      </c>
      <c r="H21" s="1">
        <v>73</v>
      </c>
      <c r="I21" s="1">
        <v>94</v>
      </c>
      <c r="J21" s="1">
        <v>75</v>
      </c>
      <c r="K21" s="2">
        <v>38</v>
      </c>
      <c r="L21" s="2">
        <v>75</v>
      </c>
      <c r="M21" s="2">
        <v>44</v>
      </c>
      <c r="N21" s="1">
        <f t="shared" si="1"/>
        <v>83</v>
      </c>
      <c r="O21" s="1">
        <f t="shared" si="0"/>
        <v>70</v>
      </c>
      <c r="P21" s="1">
        <f t="shared" si="0"/>
        <v>67</v>
      </c>
      <c r="Q21" s="1">
        <f t="shared" si="0"/>
        <v>77</v>
      </c>
      <c r="R21" s="1">
        <f t="shared" si="0"/>
        <v>59</v>
      </c>
    </row>
    <row r="22" spans="1:18">
      <c r="A22" s="10">
        <v>9</v>
      </c>
      <c r="B22" s="272">
        <v>1911009</v>
      </c>
      <c r="C22" s="273" t="s">
        <v>85</v>
      </c>
      <c r="D22" s="1">
        <v>75</v>
      </c>
      <c r="E22" s="1">
        <v>78</v>
      </c>
      <c r="F22" s="1">
        <v>74</v>
      </c>
      <c r="G22" s="1">
        <v>55</v>
      </c>
      <c r="H22" s="1">
        <v>86</v>
      </c>
      <c r="I22" s="1">
        <v>94</v>
      </c>
      <c r="J22" s="1">
        <v>88</v>
      </c>
      <c r="K22" s="2">
        <v>94</v>
      </c>
      <c r="L22" s="2">
        <v>100</v>
      </c>
      <c r="M22" s="2">
        <v>81</v>
      </c>
      <c r="N22" s="1">
        <f t="shared" si="1"/>
        <v>85</v>
      </c>
      <c r="O22" s="1">
        <f t="shared" si="0"/>
        <v>83</v>
      </c>
      <c r="P22" s="1">
        <f t="shared" si="0"/>
        <v>84</v>
      </c>
      <c r="Q22" s="1">
        <f t="shared" si="0"/>
        <v>78</v>
      </c>
      <c r="R22" s="1">
        <f t="shared" si="0"/>
        <v>84</v>
      </c>
    </row>
    <row r="23" spans="1:18">
      <c r="A23" s="10">
        <v>10</v>
      </c>
      <c r="B23" s="272">
        <v>1911010</v>
      </c>
      <c r="C23" s="273" t="s">
        <v>305</v>
      </c>
      <c r="D23" s="1">
        <v>88</v>
      </c>
      <c r="E23" s="1">
        <v>90</v>
      </c>
      <c r="F23" s="1">
        <v>92</v>
      </c>
      <c r="G23" s="1">
        <v>82</v>
      </c>
      <c r="H23" s="1">
        <v>77</v>
      </c>
      <c r="I23" s="1">
        <v>94</v>
      </c>
      <c r="J23" s="1">
        <v>88</v>
      </c>
      <c r="K23" s="2">
        <v>81</v>
      </c>
      <c r="L23" s="2">
        <v>94</v>
      </c>
      <c r="M23" s="2">
        <v>81</v>
      </c>
      <c r="N23" s="1">
        <f t="shared" si="1"/>
        <v>91</v>
      </c>
      <c r="O23" s="1">
        <f t="shared" si="0"/>
        <v>89</v>
      </c>
      <c r="P23" s="1">
        <f t="shared" si="0"/>
        <v>87</v>
      </c>
      <c r="Q23" s="1">
        <f t="shared" si="0"/>
        <v>88</v>
      </c>
      <c r="R23" s="1">
        <f t="shared" si="0"/>
        <v>79</v>
      </c>
    </row>
    <row r="24" spans="1:18">
      <c r="A24" s="10">
        <v>11</v>
      </c>
      <c r="B24" s="272">
        <v>1911011</v>
      </c>
      <c r="C24" s="273" t="s">
        <v>87</v>
      </c>
      <c r="D24" s="1">
        <v>87</v>
      </c>
      <c r="E24" s="1">
        <v>91</v>
      </c>
      <c r="F24" s="1">
        <v>95</v>
      </c>
      <c r="G24" s="1">
        <v>66</v>
      </c>
      <c r="H24" s="1">
        <v>66</v>
      </c>
      <c r="I24" s="1">
        <v>75</v>
      </c>
      <c r="J24" s="1">
        <v>88</v>
      </c>
      <c r="K24" s="2">
        <v>69</v>
      </c>
      <c r="L24" s="2">
        <v>94</v>
      </c>
      <c r="M24" s="2">
        <v>94</v>
      </c>
      <c r="N24" s="1">
        <f t="shared" si="1"/>
        <v>81</v>
      </c>
      <c r="O24" s="1">
        <f t="shared" si="0"/>
        <v>90</v>
      </c>
      <c r="P24" s="1">
        <f t="shared" si="0"/>
        <v>82</v>
      </c>
      <c r="Q24" s="1">
        <f t="shared" si="0"/>
        <v>80</v>
      </c>
      <c r="R24" s="1">
        <f t="shared" si="0"/>
        <v>80</v>
      </c>
    </row>
    <row r="25" spans="1:18">
      <c r="A25" s="10">
        <v>12</v>
      </c>
      <c r="B25" s="267">
        <v>1911012</v>
      </c>
      <c r="C25" s="268" t="s">
        <v>306</v>
      </c>
      <c r="D25" s="1">
        <v>89</v>
      </c>
      <c r="E25" s="1">
        <v>85</v>
      </c>
      <c r="F25" s="1">
        <v>96</v>
      </c>
      <c r="G25" s="1">
        <v>96</v>
      </c>
      <c r="H25" s="1">
        <v>65</v>
      </c>
      <c r="I25" s="1">
        <v>94</v>
      </c>
      <c r="J25" s="1">
        <v>88</v>
      </c>
      <c r="K25" s="2">
        <v>75</v>
      </c>
      <c r="L25" s="2">
        <v>94</v>
      </c>
      <c r="M25" s="2">
        <v>94</v>
      </c>
      <c r="N25" s="1">
        <f t="shared" si="1"/>
        <v>92</v>
      </c>
      <c r="O25" s="1">
        <f t="shared" si="0"/>
        <v>87</v>
      </c>
      <c r="P25" s="1">
        <f t="shared" si="0"/>
        <v>86</v>
      </c>
      <c r="Q25" s="1">
        <f t="shared" si="0"/>
        <v>95</v>
      </c>
      <c r="R25" s="1">
        <f t="shared" si="0"/>
        <v>80</v>
      </c>
    </row>
    <row r="26" spans="1:18">
      <c r="A26" s="10">
        <v>13</v>
      </c>
      <c r="B26" s="267">
        <v>1911013</v>
      </c>
      <c r="C26" s="268" t="s">
        <v>89</v>
      </c>
      <c r="D26" s="1">
        <v>76</v>
      </c>
      <c r="E26" s="1">
        <v>79</v>
      </c>
      <c r="F26" s="1">
        <v>93</v>
      </c>
      <c r="G26" s="1">
        <v>94</v>
      </c>
      <c r="H26" s="1">
        <v>94</v>
      </c>
      <c r="I26" s="1">
        <v>75</v>
      </c>
      <c r="J26" s="1">
        <v>0</v>
      </c>
      <c r="K26" s="2">
        <v>88</v>
      </c>
      <c r="L26" s="2">
        <v>81</v>
      </c>
      <c r="M26" s="2">
        <v>88</v>
      </c>
      <c r="N26" s="1">
        <f t="shared" si="1"/>
        <v>76</v>
      </c>
      <c r="O26" s="1">
        <f t="shared" si="0"/>
        <v>40</v>
      </c>
      <c r="P26" s="1">
        <f t="shared" si="0"/>
        <v>91</v>
      </c>
      <c r="Q26" s="1">
        <f t="shared" si="0"/>
        <v>88</v>
      </c>
      <c r="R26" s="1">
        <f t="shared" si="0"/>
        <v>91</v>
      </c>
    </row>
    <row r="27" spans="1:18">
      <c r="A27" s="10">
        <v>14</v>
      </c>
      <c r="B27" s="272">
        <v>1911014</v>
      </c>
      <c r="C27" s="273" t="s">
        <v>90</v>
      </c>
      <c r="D27" s="1">
        <v>73</v>
      </c>
      <c r="E27" s="1">
        <v>90</v>
      </c>
      <c r="F27" s="1">
        <v>89</v>
      </c>
      <c r="G27" s="1">
        <v>80</v>
      </c>
      <c r="H27" s="1">
        <v>48</v>
      </c>
      <c r="I27" s="1">
        <v>88</v>
      </c>
      <c r="J27" s="1">
        <v>94</v>
      </c>
      <c r="K27" s="2">
        <v>94</v>
      </c>
      <c r="L27" s="2">
        <v>88</v>
      </c>
      <c r="M27" s="2">
        <v>81</v>
      </c>
      <c r="N27" s="1">
        <f t="shared" si="1"/>
        <v>81</v>
      </c>
      <c r="O27" s="1">
        <f t="shared" si="0"/>
        <v>92</v>
      </c>
      <c r="P27" s="1">
        <f t="shared" si="0"/>
        <v>92</v>
      </c>
      <c r="Q27" s="1">
        <f t="shared" si="0"/>
        <v>84</v>
      </c>
      <c r="R27" s="1">
        <f t="shared" si="0"/>
        <v>65</v>
      </c>
    </row>
    <row r="28" spans="1:18">
      <c r="A28" s="10">
        <v>15</v>
      </c>
      <c r="B28" s="272">
        <v>1911015</v>
      </c>
      <c r="C28" s="273" t="s">
        <v>307</v>
      </c>
      <c r="D28" s="1">
        <v>92</v>
      </c>
      <c r="E28" s="1">
        <v>98</v>
      </c>
      <c r="F28" s="1">
        <v>95</v>
      </c>
      <c r="G28" s="1">
        <v>88</v>
      </c>
      <c r="H28" s="1">
        <v>79</v>
      </c>
      <c r="I28" s="1">
        <v>75</v>
      </c>
      <c r="J28" s="1">
        <v>88</v>
      </c>
      <c r="K28" s="2">
        <v>81</v>
      </c>
      <c r="L28" s="2">
        <v>88</v>
      </c>
      <c r="M28" s="2">
        <v>88</v>
      </c>
      <c r="N28" s="1">
        <f t="shared" si="1"/>
        <v>84</v>
      </c>
      <c r="O28" s="1">
        <f t="shared" si="0"/>
        <v>93</v>
      </c>
      <c r="P28" s="1">
        <f t="shared" si="0"/>
        <v>88</v>
      </c>
      <c r="Q28" s="1">
        <f t="shared" si="0"/>
        <v>88</v>
      </c>
      <c r="R28" s="1">
        <f t="shared" si="0"/>
        <v>84</v>
      </c>
    </row>
    <row r="29" spans="1:18">
      <c r="A29" s="10">
        <v>16</v>
      </c>
      <c r="B29" s="270">
        <v>1911016</v>
      </c>
      <c r="C29" s="271" t="s">
        <v>308</v>
      </c>
      <c r="D29" s="1">
        <v>79</v>
      </c>
      <c r="E29" s="1">
        <v>72</v>
      </c>
      <c r="F29" s="1">
        <v>71</v>
      </c>
      <c r="G29" s="1">
        <v>74</v>
      </c>
      <c r="H29" s="1">
        <v>63</v>
      </c>
      <c r="I29" s="1">
        <v>81</v>
      </c>
      <c r="J29" s="1">
        <v>88</v>
      </c>
      <c r="K29" s="2">
        <v>69</v>
      </c>
      <c r="L29" s="2">
        <v>81</v>
      </c>
      <c r="M29" s="2">
        <v>94</v>
      </c>
      <c r="N29" s="1">
        <f t="shared" si="1"/>
        <v>80</v>
      </c>
      <c r="O29" s="1">
        <f t="shared" si="0"/>
        <v>80</v>
      </c>
      <c r="P29" s="1">
        <f t="shared" si="0"/>
        <v>70</v>
      </c>
      <c r="Q29" s="1">
        <f t="shared" si="0"/>
        <v>78</v>
      </c>
      <c r="R29" s="1">
        <f t="shared" si="0"/>
        <v>79</v>
      </c>
    </row>
    <row r="30" spans="1:18">
      <c r="A30" s="10">
        <v>17</v>
      </c>
      <c r="B30" s="267">
        <v>1911017</v>
      </c>
      <c r="C30" s="268" t="s">
        <v>92</v>
      </c>
      <c r="D30" s="1">
        <v>55</v>
      </c>
      <c r="E30" s="1">
        <v>49</v>
      </c>
      <c r="F30" s="1">
        <v>73</v>
      </c>
      <c r="G30" s="1">
        <v>89</v>
      </c>
      <c r="H30" s="1">
        <v>83</v>
      </c>
      <c r="I30" s="1">
        <v>81</v>
      </c>
      <c r="J30" s="1">
        <v>88</v>
      </c>
      <c r="K30" s="2">
        <v>81</v>
      </c>
      <c r="L30" s="2">
        <v>69</v>
      </c>
      <c r="M30" s="2">
        <v>94</v>
      </c>
      <c r="N30" s="1">
        <f t="shared" si="1"/>
        <v>68</v>
      </c>
      <c r="O30" s="1">
        <f t="shared" si="0"/>
        <v>69</v>
      </c>
      <c r="P30" s="1">
        <f t="shared" si="0"/>
        <v>77</v>
      </c>
      <c r="Q30" s="1">
        <f t="shared" si="0"/>
        <v>79</v>
      </c>
      <c r="R30" s="1">
        <f t="shared" si="0"/>
        <v>89</v>
      </c>
    </row>
    <row r="31" spans="1:18">
      <c r="A31" s="10">
        <v>18</v>
      </c>
      <c r="B31" s="267">
        <v>1911018</v>
      </c>
      <c r="C31" s="268" t="s">
        <v>42</v>
      </c>
      <c r="D31" s="1">
        <v>88</v>
      </c>
      <c r="E31" s="1">
        <v>73</v>
      </c>
      <c r="F31" s="1">
        <v>91</v>
      </c>
      <c r="G31" s="1">
        <v>95</v>
      </c>
      <c r="H31" s="1">
        <v>94</v>
      </c>
      <c r="I31" s="1">
        <v>88</v>
      </c>
      <c r="J31" s="1">
        <v>88</v>
      </c>
      <c r="K31" s="2">
        <v>88</v>
      </c>
      <c r="L31" s="2">
        <v>94</v>
      </c>
      <c r="M31" s="2">
        <v>88</v>
      </c>
      <c r="N31" s="1">
        <f t="shared" si="1"/>
        <v>88</v>
      </c>
      <c r="O31" s="1">
        <f t="shared" si="0"/>
        <v>81</v>
      </c>
      <c r="P31" s="1">
        <f t="shared" si="0"/>
        <v>90</v>
      </c>
      <c r="Q31" s="1">
        <f t="shared" si="0"/>
        <v>95</v>
      </c>
      <c r="R31" s="1">
        <f t="shared" si="0"/>
        <v>91</v>
      </c>
    </row>
    <row r="32" spans="1:18">
      <c r="A32" s="10">
        <v>19</v>
      </c>
      <c r="B32" s="267">
        <v>1911019</v>
      </c>
      <c r="C32" s="268" t="s">
        <v>309</v>
      </c>
      <c r="D32" s="1">
        <v>89</v>
      </c>
      <c r="E32" s="1">
        <v>91</v>
      </c>
      <c r="F32" s="1">
        <v>92</v>
      </c>
      <c r="G32" s="1">
        <v>88</v>
      </c>
      <c r="H32" s="1">
        <v>90</v>
      </c>
      <c r="I32" s="1">
        <v>75</v>
      </c>
      <c r="J32" s="1">
        <v>88</v>
      </c>
      <c r="K32" s="2">
        <v>75</v>
      </c>
      <c r="L32" s="2">
        <v>100</v>
      </c>
      <c r="M32" s="2">
        <v>88</v>
      </c>
      <c r="N32" s="1">
        <f t="shared" si="1"/>
        <v>82</v>
      </c>
      <c r="O32" s="1">
        <f t="shared" si="0"/>
        <v>90</v>
      </c>
      <c r="P32" s="1">
        <f t="shared" si="0"/>
        <v>84</v>
      </c>
      <c r="Q32" s="1">
        <f t="shared" si="0"/>
        <v>94</v>
      </c>
      <c r="R32" s="1">
        <f t="shared" si="0"/>
        <v>89</v>
      </c>
    </row>
    <row r="33" spans="1:18">
      <c r="A33" s="10">
        <v>20</v>
      </c>
      <c r="B33" s="272">
        <v>1911020</v>
      </c>
      <c r="C33" s="273" t="s">
        <v>310</v>
      </c>
      <c r="D33" s="1">
        <v>58</v>
      </c>
      <c r="E33" s="1">
        <v>80</v>
      </c>
      <c r="F33" s="1">
        <v>89</v>
      </c>
      <c r="G33" s="1">
        <v>78</v>
      </c>
      <c r="H33" s="1">
        <v>41</v>
      </c>
      <c r="I33" s="1">
        <v>88</v>
      </c>
      <c r="J33" s="1">
        <v>88</v>
      </c>
      <c r="K33" s="2">
        <v>81</v>
      </c>
      <c r="L33" s="2">
        <v>81</v>
      </c>
      <c r="M33" s="2">
        <v>88</v>
      </c>
      <c r="N33" s="1">
        <f t="shared" si="1"/>
        <v>73</v>
      </c>
      <c r="O33" s="1">
        <f t="shared" si="0"/>
        <v>84</v>
      </c>
      <c r="P33" s="1">
        <f t="shared" si="0"/>
        <v>85</v>
      </c>
      <c r="Q33" s="1">
        <f t="shared" si="0"/>
        <v>80</v>
      </c>
      <c r="R33" s="1">
        <f t="shared" si="0"/>
        <v>65</v>
      </c>
    </row>
    <row r="34" spans="1:18">
      <c r="A34" s="10">
        <v>21</v>
      </c>
      <c r="B34" s="267">
        <v>1911021</v>
      </c>
      <c r="C34" s="268" t="s">
        <v>311</v>
      </c>
      <c r="D34" s="1">
        <v>74</v>
      </c>
      <c r="E34" s="1">
        <v>83</v>
      </c>
      <c r="F34" s="1">
        <v>83</v>
      </c>
      <c r="G34" s="1">
        <v>70</v>
      </c>
      <c r="H34" s="1">
        <v>94</v>
      </c>
      <c r="I34" s="1">
        <v>94</v>
      </c>
      <c r="J34" s="1">
        <v>100</v>
      </c>
      <c r="K34" s="2">
        <v>88</v>
      </c>
      <c r="L34" s="2">
        <v>94</v>
      </c>
      <c r="M34" s="2">
        <v>44</v>
      </c>
      <c r="N34" s="1">
        <f t="shared" si="1"/>
        <v>84</v>
      </c>
      <c r="O34" s="1">
        <f t="shared" si="0"/>
        <v>92</v>
      </c>
      <c r="P34" s="1">
        <f t="shared" si="0"/>
        <v>86</v>
      </c>
      <c r="Q34" s="1">
        <f t="shared" si="0"/>
        <v>82</v>
      </c>
      <c r="R34" s="1">
        <f t="shared" si="0"/>
        <v>69</v>
      </c>
    </row>
    <row r="35" spans="1:18">
      <c r="A35" s="10">
        <v>22</v>
      </c>
      <c r="B35" s="272">
        <v>1911022</v>
      </c>
      <c r="C35" s="273" t="s">
        <v>95</v>
      </c>
      <c r="D35" s="1">
        <v>63</v>
      </c>
      <c r="E35" s="1">
        <v>59</v>
      </c>
      <c r="F35" s="1">
        <v>92</v>
      </c>
      <c r="G35" s="1">
        <v>85</v>
      </c>
      <c r="H35" s="1">
        <v>82</v>
      </c>
      <c r="I35" s="1">
        <v>94</v>
      </c>
      <c r="J35" s="1">
        <v>88</v>
      </c>
      <c r="K35" s="2">
        <v>81</v>
      </c>
      <c r="L35" s="2">
        <v>100</v>
      </c>
      <c r="M35" s="2">
        <v>75</v>
      </c>
      <c r="N35" s="1">
        <f t="shared" si="1"/>
        <v>79</v>
      </c>
      <c r="O35" s="1">
        <f t="shared" si="0"/>
        <v>74</v>
      </c>
      <c r="P35" s="1">
        <f t="shared" si="0"/>
        <v>87</v>
      </c>
      <c r="Q35" s="1">
        <f t="shared" si="0"/>
        <v>93</v>
      </c>
      <c r="R35" s="1">
        <f t="shared" si="0"/>
        <v>79</v>
      </c>
    </row>
    <row r="36" spans="1:18">
      <c r="A36" s="10">
        <v>23</v>
      </c>
      <c r="B36" s="267">
        <v>1911023</v>
      </c>
      <c r="C36" s="268" t="s">
        <v>312</v>
      </c>
      <c r="D36" s="1">
        <v>71</v>
      </c>
      <c r="E36" s="1">
        <v>78</v>
      </c>
      <c r="F36" s="1">
        <v>78</v>
      </c>
      <c r="G36" s="1">
        <v>73</v>
      </c>
      <c r="H36" s="1">
        <v>61</v>
      </c>
      <c r="I36" s="1">
        <v>75</v>
      </c>
      <c r="J36" s="1">
        <v>88</v>
      </c>
      <c r="K36" s="2">
        <v>75</v>
      </c>
      <c r="L36" s="2">
        <v>69</v>
      </c>
      <c r="M36" s="2">
        <v>94</v>
      </c>
      <c r="N36" s="1">
        <f t="shared" si="1"/>
        <v>73</v>
      </c>
      <c r="O36" s="1">
        <f t="shared" si="0"/>
        <v>83</v>
      </c>
      <c r="P36" s="1">
        <f t="shared" si="0"/>
        <v>77</v>
      </c>
      <c r="Q36" s="1">
        <f t="shared" si="0"/>
        <v>71</v>
      </c>
      <c r="R36" s="1">
        <f t="shared" si="0"/>
        <v>78</v>
      </c>
    </row>
    <row r="37" spans="1:18">
      <c r="A37" s="10">
        <v>24</v>
      </c>
      <c r="B37" s="267">
        <v>1911024</v>
      </c>
      <c r="C37" s="268" t="s">
        <v>45</v>
      </c>
      <c r="D37" s="1">
        <v>70</v>
      </c>
      <c r="E37" s="1">
        <v>83</v>
      </c>
      <c r="F37" s="1">
        <v>81</v>
      </c>
      <c r="G37" s="1">
        <v>67</v>
      </c>
      <c r="H37" s="1">
        <v>60</v>
      </c>
      <c r="I37" s="1">
        <v>94</v>
      </c>
      <c r="J37" s="1">
        <v>88</v>
      </c>
      <c r="K37" s="2">
        <v>88</v>
      </c>
      <c r="L37" s="2">
        <v>88</v>
      </c>
      <c r="M37" s="2">
        <v>88</v>
      </c>
      <c r="N37" s="1">
        <f t="shared" si="1"/>
        <v>82</v>
      </c>
      <c r="O37" s="1">
        <f t="shared" si="0"/>
        <v>86</v>
      </c>
      <c r="P37" s="1">
        <f t="shared" si="0"/>
        <v>85</v>
      </c>
      <c r="Q37" s="1">
        <f t="shared" si="0"/>
        <v>78</v>
      </c>
      <c r="R37" s="1">
        <f t="shared" si="0"/>
        <v>74</v>
      </c>
    </row>
    <row r="38" spans="1:18">
      <c r="A38" s="10">
        <v>25</v>
      </c>
      <c r="B38" s="272">
        <v>1911025</v>
      </c>
      <c r="C38" s="273" t="s">
        <v>96</v>
      </c>
      <c r="D38" s="1">
        <v>58</v>
      </c>
      <c r="E38" s="1">
        <v>83</v>
      </c>
      <c r="F38" s="1">
        <v>95</v>
      </c>
      <c r="G38" s="1">
        <v>79</v>
      </c>
      <c r="H38" s="1">
        <v>66</v>
      </c>
      <c r="I38" s="1">
        <v>100</v>
      </c>
      <c r="J38" s="1">
        <v>69</v>
      </c>
      <c r="K38" s="2">
        <v>88</v>
      </c>
      <c r="L38" s="2">
        <v>81</v>
      </c>
      <c r="M38" s="2">
        <v>88</v>
      </c>
      <c r="N38" s="1">
        <f t="shared" si="1"/>
        <v>79</v>
      </c>
      <c r="O38" s="1">
        <f t="shared" si="0"/>
        <v>76</v>
      </c>
      <c r="P38" s="1">
        <f t="shared" si="0"/>
        <v>92</v>
      </c>
      <c r="Q38" s="1">
        <f t="shared" si="0"/>
        <v>80</v>
      </c>
      <c r="R38" s="1">
        <f t="shared" si="0"/>
        <v>77</v>
      </c>
    </row>
    <row r="39" spans="1:18">
      <c r="A39" s="10">
        <v>26</v>
      </c>
      <c r="B39" s="272">
        <v>1911026</v>
      </c>
      <c r="C39" s="273" t="s">
        <v>313</v>
      </c>
      <c r="D39" s="1">
        <v>80</v>
      </c>
      <c r="E39" s="1">
        <v>90</v>
      </c>
      <c r="F39" s="1">
        <v>94</v>
      </c>
      <c r="G39" s="1">
        <v>97</v>
      </c>
      <c r="H39" s="1">
        <v>66</v>
      </c>
      <c r="I39" s="1">
        <v>94</v>
      </c>
      <c r="J39" s="1">
        <v>94</v>
      </c>
      <c r="K39" s="2">
        <v>81</v>
      </c>
      <c r="L39" s="2">
        <v>81</v>
      </c>
      <c r="M39" s="2">
        <v>88</v>
      </c>
      <c r="N39" s="1">
        <f t="shared" si="1"/>
        <v>87</v>
      </c>
      <c r="O39" s="1">
        <f t="shared" si="0"/>
        <v>92</v>
      </c>
      <c r="P39" s="1">
        <f t="shared" si="0"/>
        <v>88</v>
      </c>
      <c r="Q39" s="1">
        <f t="shared" si="0"/>
        <v>89</v>
      </c>
      <c r="R39" s="1">
        <f t="shared" si="0"/>
        <v>77</v>
      </c>
    </row>
    <row r="40" spans="1:18">
      <c r="A40" s="10">
        <v>27</v>
      </c>
      <c r="B40" s="272">
        <v>1911027</v>
      </c>
      <c r="C40" s="273" t="s">
        <v>314</v>
      </c>
      <c r="D40" s="1">
        <v>71</v>
      </c>
      <c r="E40" s="1">
        <v>75</v>
      </c>
      <c r="F40" s="1">
        <v>77</v>
      </c>
      <c r="G40" s="1">
        <v>67</v>
      </c>
      <c r="H40" s="1">
        <v>69</v>
      </c>
      <c r="I40" s="1">
        <v>75</v>
      </c>
      <c r="J40" s="1">
        <v>81</v>
      </c>
      <c r="K40" s="2">
        <v>94</v>
      </c>
      <c r="L40" s="2">
        <v>44</v>
      </c>
      <c r="M40" s="2">
        <v>63</v>
      </c>
      <c r="N40" s="1">
        <f t="shared" si="1"/>
        <v>73</v>
      </c>
      <c r="O40" s="1">
        <f t="shared" si="0"/>
        <v>78</v>
      </c>
      <c r="P40" s="1">
        <f t="shared" si="0"/>
        <v>86</v>
      </c>
      <c r="Q40" s="1">
        <f t="shared" si="0"/>
        <v>56</v>
      </c>
      <c r="R40" s="1">
        <f t="shared" si="0"/>
        <v>66</v>
      </c>
    </row>
    <row r="41" spans="1:18">
      <c r="A41" s="10">
        <v>28</v>
      </c>
      <c r="B41" s="270">
        <v>1911028</v>
      </c>
      <c r="C41" s="271" t="s">
        <v>315</v>
      </c>
      <c r="D41" s="1">
        <v>70</v>
      </c>
      <c r="E41" s="1">
        <v>88</v>
      </c>
      <c r="F41" s="1">
        <v>86</v>
      </c>
      <c r="G41" s="1">
        <v>68</v>
      </c>
      <c r="H41" s="1">
        <v>92</v>
      </c>
      <c r="I41" s="1">
        <v>75</v>
      </c>
      <c r="J41" s="1">
        <v>81</v>
      </c>
      <c r="K41" s="2">
        <v>38</v>
      </c>
      <c r="L41" s="2">
        <v>75</v>
      </c>
      <c r="M41" s="2">
        <v>44</v>
      </c>
      <c r="N41" s="1">
        <f t="shared" si="1"/>
        <v>73</v>
      </c>
      <c r="O41" s="1">
        <f t="shared" si="0"/>
        <v>85</v>
      </c>
      <c r="P41" s="1">
        <f t="shared" si="0"/>
        <v>62</v>
      </c>
      <c r="Q41" s="1">
        <f t="shared" si="0"/>
        <v>72</v>
      </c>
      <c r="R41" s="1">
        <f t="shared" si="0"/>
        <v>68</v>
      </c>
    </row>
    <row r="42" spans="1:18">
      <c r="A42" s="10">
        <v>29</v>
      </c>
      <c r="B42" s="272">
        <v>1911029</v>
      </c>
      <c r="C42" s="273" t="s">
        <v>316</v>
      </c>
      <c r="D42" s="1">
        <v>89</v>
      </c>
      <c r="E42" s="1">
        <v>88</v>
      </c>
      <c r="F42" s="1">
        <v>93</v>
      </c>
      <c r="G42" s="1">
        <v>81</v>
      </c>
      <c r="H42" s="1">
        <v>96</v>
      </c>
      <c r="I42" s="1">
        <v>63</v>
      </c>
      <c r="J42" s="1">
        <v>81</v>
      </c>
      <c r="K42" s="2">
        <v>75</v>
      </c>
      <c r="L42" s="2">
        <v>69</v>
      </c>
      <c r="M42" s="2">
        <v>75</v>
      </c>
      <c r="N42" s="1">
        <f t="shared" si="1"/>
        <v>76</v>
      </c>
      <c r="O42" s="1">
        <f t="shared" si="0"/>
        <v>85</v>
      </c>
      <c r="P42" s="1">
        <f t="shared" si="0"/>
        <v>84</v>
      </c>
      <c r="Q42" s="1">
        <f t="shared" si="0"/>
        <v>75</v>
      </c>
      <c r="R42" s="1">
        <f t="shared" si="0"/>
        <v>86</v>
      </c>
    </row>
    <row r="43" spans="1:18">
      <c r="A43" s="10">
        <v>30</v>
      </c>
      <c r="B43" s="270">
        <v>1911030</v>
      </c>
      <c r="C43" s="271" t="s">
        <v>100</v>
      </c>
      <c r="D43" s="1">
        <v>72</v>
      </c>
      <c r="E43" s="1">
        <v>70</v>
      </c>
      <c r="F43" s="1">
        <v>96</v>
      </c>
      <c r="G43" s="1">
        <v>43</v>
      </c>
      <c r="H43" s="1">
        <v>43</v>
      </c>
      <c r="I43" s="1">
        <v>69</v>
      </c>
      <c r="J43" s="1">
        <v>81</v>
      </c>
      <c r="K43" s="2">
        <v>75</v>
      </c>
      <c r="L43" s="2">
        <v>94</v>
      </c>
      <c r="M43" s="2">
        <v>88</v>
      </c>
      <c r="N43" s="1">
        <f t="shared" si="1"/>
        <v>71</v>
      </c>
      <c r="O43" s="1">
        <f t="shared" si="0"/>
        <v>76</v>
      </c>
      <c r="P43" s="1">
        <f t="shared" si="0"/>
        <v>86</v>
      </c>
      <c r="Q43" s="1">
        <f t="shared" si="0"/>
        <v>69</v>
      </c>
      <c r="R43" s="1">
        <f t="shared" si="0"/>
        <v>66</v>
      </c>
    </row>
    <row r="44" spans="1:18">
      <c r="A44" s="10">
        <v>31</v>
      </c>
      <c r="B44" s="267">
        <v>1911031</v>
      </c>
      <c r="C44" s="268" t="s">
        <v>317</v>
      </c>
      <c r="D44" s="1">
        <v>85</v>
      </c>
      <c r="E44" s="1">
        <v>78</v>
      </c>
      <c r="F44" s="1">
        <v>86</v>
      </c>
      <c r="G44" s="1">
        <v>96</v>
      </c>
      <c r="H44" s="1">
        <v>81</v>
      </c>
      <c r="I44" s="1">
        <v>88</v>
      </c>
      <c r="J44" s="1">
        <v>88</v>
      </c>
      <c r="K44" s="2">
        <v>88</v>
      </c>
      <c r="L44" s="2">
        <v>88</v>
      </c>
      <c r="M44" s="2">
        <v>81</v>
      </c>
      <c r="N44" s="1">
        <f t="shared" si="1"/>
        <v>87</v>
      </c>
      <c r="O44" s="1">
        <f t="shared" si="0"/>
        <v>83</v>
      </c>
      <c r="P44" s="1">
        <f t="shared" si="0"/>
        <v>87</v>
      </c>
      <c r="Q44" s="1">
        <f t="shared" si="0"/>
        <v>92</v>
      </c>
      <c r="R44" s="1">
        <f t="shared" si="0"/>
        <v>81</v>
      </c>
    </row>
    <row r="45" spans="1:18">
      <c r="A45" s="10">
        <v>32</v>
      </c>
      <c r="B45" s="272">
        <v>1911032</v>
      </c>
      <c r="C45" s="273" t="s">
        <v>102</v>
      </c>
      <c r="D45" s="1">
        <v>90</v>
      </c>
      <c r="E45" s="1">
        <v>80</v>
      </c>
      <c r="F45" s="1">
        <v>96</v>
      </c>
      <c r="G45" s="1">
        <v>88</v>
      </c>
      <c r="H45" s="1">
        <v>95</v>
      </c>
      <c r="I45" s="1">
        <v>81</v>
      </c>
      <c r="J45" s="1">
        <v>94</v>
      </c>
      <c r="K45" s="2">
        <v>81</v>
      </c>
      <c r="L45" s="2">
        <v>31</v>
      </c>
      <c r="M45" s="2">
        <v>81</v>
      </c>
      <c r="N45" s="1">
        <f t="shared" si="1"/>
        <v>86</v>
      </c>
      <c r="O45" s="1">
        <f t="shared" si="0"/>
        <v>87</v>
      </c>
      <c r="P45" s="1">
        <f t="shared" si="0"/>
        <v>89</v>
      </c>
      <c r="Q45" s="1">
        <f t="shared" si="0"/>
        <v>60</v>
      </c>
      <c r="R45" s="1">
        <f t="shared" si="0"/>
        <v>88</v>
      </c>
    </row>
    <row r="46" spans="1:18">
      <c r="A46" s="10">
        <v>33</v>
      </c>
      <c r="B46" s="272">
        <v>1911033</v>
      </c>
      <c r="C46" s="273" t="s">
        <v>61</v>
      </c>
      <c r="D46" s="1">
        <v>71</v>
      </c>
      <c r="E46" s="1">
        <v>73</v>
      </c>
      <c r="F46" s="1">
        <v>65</v>
      </c>
      <c r="G46" s="1">
        <v>67</v>
      </c>
      <c r="H46" s="1">
        <v>62</v>
      </c>
      <c r="I46" s="1">
        <v>88</v>
      </c>
      <c r="J46" s="1">
        <v>88</v>
      </c>
      <c r="K46" s="2">
        <v>56</v>
      </c>
      <c r="L46" s="2">
        <v>88</v>
      </c>
      <c r="M46" s="2">
        <v>94</v>
      </c>
      <c r="N46" s="1">
        <f t="shared" si="1"/>
        <v>80</v>
      </c>
      <c r="O46" s="1">
        <f t="shared" si="0"/>
        <v>81</v>
      </c>
      <c r="P46" s="1">
        <f t="shared" si="0"/>
        <v>61</v>
      </c>
      <c r="Q46" s="1">
        <f t="shared" si="0"/>
        <v>78</v>
      </c>
      <c r="R46" s="1">
        <f t="shared" si="0"/>
        <v>78</v>
      </c>
    </row>
    <row r="47" spans="1:18">
      <c r="A47" s="10">
        <v>34</v>
      </c>
      <c r="B47" s="270">
        <v>1911034</v>
      </c>
      <c r="C47" s="271" t="s">
        <v>318</v>
      </c>
      <c r="D47" s="1">
        <v>90</v>
      </c>
      <c r="E47" s="1">
        <v>69</v>
      </c>
      <c r="F47" s="1">
        <v>95</v>
      </c>
      <c r="G47" s="1">
        <v>95</v>
      </c>
      <c r="H47" s="1">
        <v>96</v>
      </c>
      <c r="I47" s="1">
        <v>75</v>
      </c>
      <c r="J47" s="1">
        <v>88</v>
      </c>
      <c r="K47" s="2">
        <v>94</v>
      </c>
      <c r="L47" s="2">
        <v>88</v>
      </c>
      <c r="M47" s="2">
        <v>75</v>
      </c>
      <c r="N47" s="1">
        <f t="shared" si="1"/>
        <v>83</v>
      </c>
      <c r="O47" s="1">
        <f t="shared" si="0"/>
        <v>79</v>
      </c>
      <c r="P47" s="1">
        <f t="shared" si="0"/>
        <v>95</v>
      </c>
      <c r="Q47" s="1">
        <f t="shared" si="0"/>
        <v>92</v>
      </c>
      <c r="R47" s="1">
        <f t="shared" si="0"/>
        <v>86</v>
      </c>
    </row>
    <row r="48" spans="1:18">
      <c r="A48" s="10">
        <v>35</v>
      </c>
      <c r="B48" s="267">
        <v>1911035</v>
      </c>
      <c r="C48" s="268" t="s">
        <v>47</v>
      </c>
      <c r="D48" s="1">
        <v>70</v>
      </c>
      <c r="E48" s="1">
        <v>76</v>
      </c>
      <c r="F48" s="1">
        <v>67</v>
      </c>
      <c r="G48" s="1">
        <v>66</v>
      </c>
      <c r="H48" s="1">
        <v>72</v>
      </c>
      <c r="I48" s="1">
        <v>88</v>
      </c>
      <c r="J48" s="1">
        <v>88</v>
      </c>
      <c r="K48" s="2">
        <v>81</v>
      </c>
      <c r="L48" s="2">
        <v>88</v>
      </c>
      <c r="M48" s="2">
        <v>94</v>
      </c>
      <c r="N48" s="1">
        <f t="shared" si="1"/>
        <v>79</v>
      </c>
      <c r="O48" s="1">
        <f t="shared" si="0"/>
        <v>82</v>
      </c>
      <c r="P48" s="1">
        <f t="shared" si="0"/>
        <v>74</v>
      </c>
      <c r="Q48" s="1">
        <f t="shared" si="0"/>
        <v>77</v>
      </c>
      <c r="R48" s="1">
        <f t="shared" si="0"/>
        <v>83</v>
      </c>
    </row>
    <row r="49" spans="1:18">
      <c r="A49" s="10">
        <v>36</v>
      </c>
      <c r="B49" s="272">
        <v>1911036</v>
      </c>
      <c r="C49" s="273" t="s">
        <v>319</v>
      </c>
      <c r="D49" s="1">
        <v>83</v>
      </c>
      <c r="E49" s="1">
        <v>83</v>
      </c>
      <c r="F49" s="1">
        <v>87</v>
      </c>
      <c r="G49" s="1">
        <v>81</v>
      </c>
      <c r="H49" s="1">
        <v>61</v>
      </c>
      <c r="I49" s="1">
        <v>75</v>
      </c>
      <c r="J49" s="1">
        <v>88</v>
      </c>
      <c r="K49" s="2">
        <v>63</v>
      </c>
      <c r="L49" s="2">
        <v>88</v>
      </c>
      <c r="M49" s="2">
        <v>88</v>
      </c>
      <c r="N49" s="1">
        <f t="shared" si="1"/>
        <v>79</v>
      </c>
      <c r="O49" s="1">
        <f t="shared" si="0"/>
        <v>86</v>
      </c>
      <c r="P49" s="1">
        <f t="shared" si="0"/>
        <v>75</v>
      </c>
      <c r="Q49" s="1">
        <f t="shared" si="0"/>
        <v>85</v>
      </c>
      <c r="R49" s="1">
        <f t="shared" si="0"/>
        <v>75</v>
      </c>
    </row>
    <row r="50" spans="1:18">
      <c r="A50" s="10">
        <v>37</v>
      </c>
      <c r="B50" s="270">
        <v>1911037</v>
      </c>
      <c r="C50" s="271" t="s">
        <v>320</v>
      </c>
      <c r="D50" s="1">
        <v>82</v>
      </c>
      <c r="E50" s="1">
        <v>86</v>
      </c>
      <c r="F50" s="1">
        <v>94</v>
      </c>
      <c r="G50" s="1">
        <v>87</v>
      </c>
      <c r="H50" s="1">
        <v>93</v>
      </c>
      <c r="I50" s="1">
        <v>75</v>
      </c>
      <c r="J50" s="1">
        <v>88</v>
      </c>
      <c r="K50" s="2">
        <v>88</v>
      </c>
      <c r="L50" s="2">
        <v>75</v>
      </c>
      <c r="M50" s="2">
        <v>100</v>
      </c>
      <c r="N50" s="1">
        <f t="shared" si="1"/>
        <v>79</v>
      </c>
      <c r="O50" s="1">
        <f t="shared" si="0"/>
        <v>87</v>
      </c>
      <c r="P50" s="1">
        <f t="shared" si="0"/>
        <v>91</v>
      </c>
      <c r="Q50" s="1">
        <f t="shared" si="0"/>
        <v>81</v>
      </c>
      <c r="R50" s="1">
        <f t="shared" si="0"/>
        <v>97</v>
      </c>
    </row>
    <row r="51" spans="1:18">
      <c r="A51" s="10">
        <v>38</v>
      </c>
      <c r="B51" s="270">
        <v>1911038</v>
      </c>
      <c r="C51" s="271" t="s">
        <v>48</v>
      </c>
      <c r="D51" s="1">
        <v>81</v>
      </c>
      <c r="E51" s="1">
        <v>85</v>
      </c>
      <c r="F51" s="1">
        <v>65</v>
      </c>
      <c r="G51" s="1">
        <v>80</v>
      </c>
      <c r="H51" s="1">
        <v>81</v>
      </c>
      <c r="I51" s="1">
        <v>81</v>
      </c>
      <c r="J51" s="1">
        <v>81</v>
      </c>
      <c r="K51" s="2">
        <v>88</v>
      </c>
      <c r="L51" s="2">
        <v>94</v>
      </c>
      <c r="M51" s="2">
        <v>38</v>
      </c>
      <c r="N51" s="1">
        <f t="shared" si="1"/>
        <v>81</v>
      </c>
      <c r="O51" s="1">
        <f t="shared" si="0"/>
        <v>83</v>
      </c>
      <c r="P51" s="1">
        <f t="shared" si="0"/>
        <v>77</v>
      </c>
      <c r="Q51" s="1">
        <f t="shared" si="0"/>
        <v>87</v>
      </c>
      <c r="R51" s="1">
        <f t="shared" si="0"/>
        <v>60</v>
      </c>
    </row>
    <row r="52" spans="1:18">
      <c r="A52" s="10">
        <v>39</v>
      </c>
      <c r="B52" s="267">
        <v>1911039</v>
      </c>
      <c r="C52" s="268" t="s">
        <v>321</v>
      </c>
      <c r="D52" s="1">
        <v>84</v>
      </c>
      <c r="E52" s="1">
        <v>86</v>
      </c>
      <c r="F52" s="1">
        <v>86</v>
      </c>
      <c r="G52" s="1">
        <v>71</v>
      </c>
      <c r="H52" s="1">
        <v>85</v>
      </c>
      <c r="I52" s="1">
        <v>69</v>
      </c>
      <c r="J52" s="1">
        <v>75</v>
      </c>
      <c r="K52" s="2">
        <v>75</v>
      </c>
      <c r="L52" s="2">
        <v>44</v>
      </c>
      <c r="M52" s="2">
        <v>81</v>
      </c>
      <c r="N52" s="1">
        <f t="shared" si="1"/>
        <v>77</v>
      </c>
      <c r="O52" s="1">
        <f t="shared" si="0"/>
        <v>81</v>
      </c>
      <c r="P52" s="1">
        <f t="shared" si="0"/>
        <v>81</v>
      </c>
      <c r="Q52" s="1">
        <f t="shared" si="0"/>
        <v>58</v>
      </c>
      <c r="R52" s="1">
        <f t="shared" si="0"/>
        <v>83</v>
      </c>
    </row>
    <row r="53" spans="1:18">
      <c r="A53" s="10">
        <v>40</v>
      </c>
      <c r="B53" s="272">
        <v>1911040</v>
      </c>
      <c r="C53" s="273" t="s">
        <v>106</v>
      </c>
      <c r="D53" s="1">
        <v>82</v>
      </c>
      <c r="E53" s="1">
        <v>75</v>
      </c>
      <c r="F53" s="1">
        <v>88</v>
      </c>
      <c r="G53" s="1">
        <v>94</v>
      </c>
      <c r="H53" s="1">
        <v>79</v>
      </c>
      <c r="I53" s="1">
        <v>88</v>
      </c>
      <c r="J53" s="1">
        <v>88</v>
      </c>
      <c r="K53" s="2">
        <v>44</v>
      </c>
      <c r="L53" s="2">
        <v>100</v>
      </c>
      <c r="M53" s="2">
        <v>94</v>
      </c>
      <c r="N53" s="1">
        <f t="shared" si="1"/>
        <v>85</v>
      </c>
      <c r="O53" s="1">
        <f t="shared" si="0"/>
        <v>82</v>
      </c>
      <c r="P53" s="1">
        <f t="shared" si="0"/>
        <v>66</v>
      </c>
      <c r="Q53" s="1">
        <f t="shared" si="0"/>
        <v>97</v>
      </c>
      <c r="R53" s="1">
        <f t="shared" si="0"/>
        <v>87</v>
      </c>
    </row>
    <row r="54" spans="1:18">
      <c r="A54" s="10">
        <v>41</v>
      </c>
      <c r="B54" s="272">
        <v>1911041</v>
      </c>
      <c r="C54" s="273" t="s">
        <v>63</v>
      </c>
      <c r="D54" s="1">
        <v>70</v>
      </c>
      <c r="E54" s="1">
        <v>90</v>
      </c>
      <c r="F54" s="1">
        <v>79</v>
      </c>
      <c r="G54" s="1">
        <v>68</v>
      </c>
      <c r="H54" s="1">
        <v>81</v>
      </c>
      <c r="I54" s="1">
        <v>81</v>
      </c>
      <c r="J54" s="1">
        <v>88</v>
      </c>
      <c r="K54" s="2">
        <v>88</v>
      </c>
      <c r="L54" s="2">
        <v>88</v>
      </c>
      <c r="M54" s="2">
        <v>81</v>
      </c>
      <c r="N54" s="1">
        <f t="shared" si="1"/>
        <v>76</v>
      </c>
      <c r="O54" s="1">
        <f t="shared" si="0"/>
        <v>89</v>
      </c>
      <c r="P54" s="1">
        <f t="shared" si="0"/>
        <v>84</v>
      </c>
      <c r="Q54" s="1">
        <f t="shared" si="0"/>
        <v>78</v>
      </c>
      <c r="R54" s="1">
        <f t="shared" si="0"/>
        <v>81</v>
      </c>
    </row>
    <row r="55" spans="1:18">
      <c r="A55" s="10">
        <v>42</v>
      </c>
      <c r="B55" s="272">
        <v>1911042</v>
      </c>
      <c r="C55" s="273" t="s">
        <v>322</v>
      </c>
      <c r="D55" s="1">
        <v>83</v>
      </c>
      <c r="E55" s="1">
        <v>78</v>
      </c>
      <c r="F55" s="1">
        <v>89</v>
      </c>
      <c r="G55" s="1">
        <v>88</v>
      </c>
      <c r="H55" s="1">
        <v>86</v>
      </c>
      <c r="I55" s="1">
        <v>81</v>
      </c>
      <c r="J55" s="1">
        <v>75</v>
      </c>
      <c r="K55" s="2">
        <v>81</v>
      </c>
      <c r="L55" s="2">
        <v>94</v>
      </c>
      <c r="M55" s="2">
        <v>94</v>
      </c>
      <c r="N55" s="1">
        <f t="shared" si="1"/>
        <v>82</v>
      </c>
      <c r="O55" s="1">
        <f t="shared" si="0"/>
        <v>77</v>
      </c>
      <c r="P55" s="1">
        <f t="shared" si="0"/>
        <v>85</v>
      </c>
      <c r="Q55" s="1">
        <f t="shared" si="0"/>
        <v>91</v>
      </c>
      <c r="R55" s="1">
        <f t="shared" si="0"/>
        <v>90</v>
      </c>
    </row>
    <row r="56" spans="1:18">
      <c r="A56" s="10">
        <v>43</v>
      </c>
      <c r="B56" s="272">
        <v>1911043</v>
      </c>
      <c r="C56" s="273" t="s">
        <v>323</v>
      </c>
      <c r="D56" s="1">
        <v>90</v>
      </c>
      <c r="E56" s="1">
        <v>90</v>
      </c>
      <c r="F56" s="1">
        <v>77</v>
      </c>
      <c r="G56" s="1">
        <v>68</v>
      </c>
      <c r="H56" s="1">
        <v>80</v>
      </c>
      <c r="I56" s="1">
        <v>88</v>
      </c>
      <c r="J56" s="1">
        <v>94</v>
      </c>
      <c r="K56" s="2">
        <v>94</v>
      </c>
      <c r="L56" s="2">
        <v>88</v>
      </c>
      <c r="M56" s="2">
        <v>19</v>
      </c>
      <c r="N56" s="1">
        <f t="shared" si="1"/>
        <v>89</v>
      </c>
      <c r="O56" s="1">
        <f t="shared" si="0"/>
        <v>92</v>
      </c>
      <c r="P56" s="1">
        <f t="shared" si="0"/>
        <v>86</v>
      </c>
      <c r="Q56" s="1">
        <f t="shared" si="0"/>
        <v>78</v>
      </c>
      <c r="R56" s="1">
        <f t="shared" si="0"/>
        <v>50</v>
      </c>
    </row>
    <row r="57" spans="1:18">
      <c r="A57" s="10">
        <v>44</v>
      </c>
      <c r="B57" s="270">
        <v>1911044</v>
      </c>
      <c r="C57" s="271" t="s">
        <v>324</v>
      </c>
      <c r="D57" s="1">
        <v>74</v>
      </c>
      <c r="E57" s="1">
        <v>76</v>
      </c>
      <c r="F57" s="1">
        <v>92</v>
      </c>
      <c r="G57" s="1">
        <v>70</v>
      </c>
      <c r="H57" s="1">
        <v>82</v>
      </c>
      <c r="I57" s="1">
        <v>94</v>
      </c>
      <c r="J57" s="1">
        <v>88</v>
      </c>
      <c r="K57" s="2">
        <v>75</v>
      </c>
      <c r="L57" s="2">
        <v>94</v>
      </c>
      <c r="M57" s="2">
        <v>81</v>
      </c>
      <c r="N57" s="1">
        <f t="shared" si="1"/>
        <v>84</v>
      </c>
      <c r="O57" s="1">
        <f t="shared" si="0"/>
        <v>82</v>
      </c>
      <c r="P57" s="1">
        <f t="shared" si="0"/>
        <v>84</v>
      </c>
      <c r="Q57" s="1">
        <f t="shared" si="0"/>
        <v>82</v>
      </c>
      <c r="R57" s="1">
        <f t="shared" si="0"/>
        <v>82</v>
      </c>
    </row>
    <row r="58" spans="1:18">
      <c r="A58" s="10">
        <v>45</v>
      </c>
      <c r="B58" s="272">
        <v>1911045</v>
      </c>
      <c r="C58" s="273" t="s">
        <v>109</v>
      </c>
      <c r="D58" s="1">
        <v>82</v>
      </c>
      <c r="E58" s="1">
        <v>81</v>
      </c>
      <c r="F58" s="1">
        <v>73</v>
      </c>
      <c r="G58" s="1">
        <v>35</v>
      </c>
      <c r="H58" s="1">
        <v>65</v>
      </c>
      <c r="I58" s="1">
        <v>94</v>
      </c>
      <c r="J58" s="1">
        <v>75</v>
      </c>
      <c r="K58" s="2">
        <v>56</v>
      </c>
      <c r="L58" s="2">
        <v>94</v>
      </c>
      <c r="M58" s="2">
        <v>69</v>
      </c>
      <c r="N58" s="1">
        <f t="shared" si="1"/>
        <v>88</v>
      </c>
      <c r="O58" s="1">
        <f t="shared" si="0"/>
        <v>78</v>
      </c>
      <c r="P58" s="1">
        <f t="shared" si="0"/>
        <v>65</v>
      </c>
      <c r="Q58" s="1">
        <f t="shared" si="0"/>
        <v>65</v>
      </c>
      <c r="R58" s="1">
        <f t="shared" si="0"/>
        <v>67</v>
      </c>
    </row>
    <row r="59" spans="1:18">
      <c r="A59" s="10">
        <v>46</v>
      </c>
      <c r="B59" s="272">
        <v>1911046</v>
      </c>
      <c r="C59" s="273" t="s">
        <v>325</v>
      </c>
      <c r="D59" s="1">
        <v>90</v>
      </c>
      <c r="E59" s="1">
        <v>91</v>
      </c>
      <c r="F59" s="1">
        <v>92</v>
      </c>
      <c r="G59" s="1">
        <v>84</v>
      </c>
      <c r="H59" s="1">
        <v>87</v>
      </c>
      <c r="I59" s="1">
        <v>88</v>
      </c>
      <c r="J59" s="1">
        <v>94</v>
      </c>
      <c r="K59" s="2">
        <v>88</v>
      </c>
      <c r="L59" s="2">
        <v>88</v>
      </c>
      <c r="M59" s="2">
        <v>81</v>
      </c>
      <c r="N59" s="1">
        <f t="shared" si="1"/>
        <v>89</v>
      </c>
      <c r="O59" s="1">
        <f t="shared" si="0"/>
        <v>93</v>
      </c>
      <c r="P59" s="1">
        <f t="shared" si="0"/>
        <v>90</v>
      </c>
      <c r="Q59" s="1">
        <f t="shared" si="0"/>
        <v>86</v>
      </c>
      <c r="R59" s="1">
        <f t="shared" si="0"/>
        <v>84</v>
      </c>
    </row>
    <row r="60" spans="1:18">
      <c r="A60" s="10">
        <v>47</v>
      </c>
      <c r="B60" s="267">
        <v>1911047</v>
      </c>
      <c r="C60" s="268" t="s">
        <v>111</v>
      </c>
      <c r="D60" s="1">
        <v>96</v>
      </c>
      <c r="E60" s="1">
        <v>89</v>
      </c>
      <c r="F60" s="1">
        <v>94</v>
      </c>
      <c r="G60" s="1">
        <v>88</v>
      </c>
      <c r="H60" s="1">
        <v>72</v>
      </c>
      <c r="I60" s="1">
        <v>81</v>
      </c>
      <c r="J60" s="1">
        <v>69</v>
      </c>
      <c r="K60" s="2">
        <v>75</v>
      </c>
      <c r="L60" s="2">
        <v>56</v>
      </c>
      <c r="M60" s="2">
        <v>69</v>
      </c>
      <c r="N60" s="1">
        <f t="shared" si="1"/>
        <v>89</v>
      </c>
      <c r="O60" s="1">
        <f t="shared" si="0"/>
        <v>79</v>
      </c>
      <c r="P60" s="1">
        <f t="shared" si="0"/>
        <v>85</v>
      </c>
      <c r="Q60" s="1">
        <f t="shared" si="0"/>
        <v>72</v>
      </c>
      <c r="R60" s="1">
        <f t="shared" si="0"/>
        <v>71</v>
      </c>
    </row>
    <row r="61" spans="1:18">
      <c r="A61" s="10">
        <v>48</v>
      </c>
      <c r="B61" s="272">
        <v>1911048</v>
      </c>
      <c r="C61" s="273" t="s">
        <v>64</v>
      </c>
      <c r="D61" s="1">
        <v>64</v>
      </c>
      <c r="E61" s="1">
        <v>75</v>
      </c>
      <c r="F61" s="1">
        <v>80</v>
      </c>
      <c r="G61" s="1">
        <v>62</v>
      </c>
      <c r="H61" s="1">
        <v>66</v>
      </c>
      <c r="I61" s="1">
        <v>94</v>
      </c>
      <c r="J61" s="1">
        <v>81</v>
      </c>
      <c r="K61" s="2">
        <v>88</v>
      </c>
      <c r="L61" s="2">
        <v>94</v>
      </c>
      <c r="M61" s="2">
        <v>88</v>
      </c>
      <c r="N61" s="1">
        <f t="shared" si="1"/>
        <v>79</v>
      </c>
      <c r="O61" s="1">
        <f t="shared" si="0"/>
        <v>78</v>
      </c>
      <c r="P61" s="1">
        <f t="shared" si="0"/>
        <v>84</v>
      </c>
      <c r="Q61" s="1">
        <f t="shared" si="0"/>
        <v>78</v>
      </c>
      <c r="R61" s="1">
        <f t="shared" si="0"/>
        <v>77</v>
      </c>
    </row>
    <row r="62" spans="1:18">
      <c r="A62" s="10">
        <v>49</v>
      </c>
      <c r="B62" s="272">
        <v>1911049</v>
      </c>
      <c r="C62" s="273" t="s">
        <v>326</v>
      </c>
      <c r="D62" s="1">
        <v>88</v>
      </c>
      <c r="E62" s="1">
        <v>96</v>
      </c>
      <c r="F62" s="1">
        <v>95</v>
      </c>
      <c r="G62" s="1">
        <v>89</v>
      </c>
      <c r="H62" s="1">
        <v>73</v>
      </c>
      <c r="I62" s="1">
        <v>81</v>
      </c>
      <c r="J62" s="1">
        <v>81</v>
      </c>
      <c r="K62" s="2">
        <v>88</v>
      </c>
      <c r="L62" s="2">
        <v>94</v>
      </c>
      <c r="M62" s="2">
        <v>88</v>
      </c>
      <c r="N62" s="1">
        <f t="shared" si="1"/>
        <v>85</v>
      </c>
      <c r="O62" s="1">
        <f t="shared" si="0"/>
        <v>89</v>
      </c>
      <c r="P62" s="1">
        <f t="shared" si="0"/>
        <v>92</v>
      </c>
      <c r="Q62" s="1">
        <f t="shared" si="0"/>
        <v>92</v>
      </c>
      <c r="R62" s="1">
        <f t="shared" si="0"/>
        <v>81</v>
      </c>
    </row>
    <row r="63" spans="1:18">
      <c r="A63" s="10">
        <v>50</v>
      </c>
      <c r="B63" s="272">
        <v>1911050</v>
      </c>
      <c r="C63" s="273" t="s">
        <v>327</v>
      </c>
      <c r="D63" s="1">
        <v>76</v>
      </c>
      <c r="E63" s="1">
        <v>85</v>
      </c>
      <c r="F63" s="1">
        <v>94</v>
      </c>
      <c r="G63" s="1">
        <v>81</v>
      </c>
      <c r="H63" s="1">
        <v>65</v>
      </c>
      <c r="I63" s="1">
        <v>81</v>
      </c>
      <c r="J63" s="1">
        <v>81</v>
      </c>
      <c r="K63" s="2">
        <v>69</v>
      </c>
      <c r="L63" s="2">
        <v>94</v>
      </c>
      <c r="M63" s="2">
        <v>94</v>
      </c>
      <c r="N63" s="1">
        <f t="shared" si="1"/>
        <v>79</v>
      </c>
      <c r="O63" s="1">
        <f t="shared" si="0"/>
        <v>83</v>
      </c>
      <c r="P63" s="1">
        <f t="shared" si="0"/>
        <v>82</v>
      </c>
      <c r="Q63" s="1">
        <f t="shared" si="0"/>
        <v>88</v>
      </c>
      <c r="R63" s="1">
        <f t="shared" si="0"/>
        <v>80</v>
      </c>
    </row>
    <row r="64" spans="1:18">
      <c r="A64" s="10">
        <v>51</v>
      </c>
      <c r="B64" s="272">
        <v>1911051</v>
      </c>
      <c r="C64" s="273" t="s">
        <v>328</v>
      </c>
      <c r="D64" s="1">
        <v>62</v>
      </c>
      <c r="E64" s="1">
        <v>65</v>
      </c>
      <c r="F64" s="1">
        <v>92</v>
      </c>
      <c r="G64" s="1">
        <v>85</v>
      </c>
      <c r="H64" s="1">
        <v>84</v>
      </c>
      <c r="I64" s="1">
        <v>69</v>
      </c>
      <c r="J64" s="1">
        <v>94</v>
      </c>
      <c r="K64" s="2">
        <v>63</v>
      </c>
      <c r="L64" s="2">
        <v>81</v>
      </c>
      <c r="M64" s="2">
        <v>94</v>
      </c>
      <c r="N64" s="1">
        <f t="shared" si="1"/>
        <v>66</v>
      </c>
      <c r="O64" s="1">
        <f t="shared" si="0"/>
        <v>80</v>
      </c>
      <c r="P64" s="1">
        <f t="shared" si="0"/>
        <v>78</v>
      </c>
      <c r="Q64" s="1">
        <f t="shared" si="0"/>
        <v>83</v>
      </c>
      <c r="R64" s="1">
        <f t="shared" si="0"/>
        <v>89</v>
      </c>
    </row>
    <row r="65" spans="1:18">
      <c r="A65" s="10">
        <v>52</v>
      </c>
      <c r="B65" s="267">
        <v>1911052</v>
      </c>
      <c r="C65" s="268" t="s">
        <v>115</v>
      </c>
      <c r="D65" s="1">
        <v>85</v>
      </c>
      <c r="E65" s="1">
        <v>90</v>
      </c>
      <c r="F65" s="1">
        <v>70</v>
      </c>
      <c r="G65" s="1">
        <v>86</v>
      </c>
      <c r="H65" s="1">
        <v>76</v>
      </c>
      <c r="I65" s="1">
        <v>94</v>
      </c>
      <c r="J65" s="1">
        <v>94</v>
      </c>
      <c r="K65" s="2">
        <v>50</v>
      </c>
      <c r="L65" s="2">
        <v>94</v>
      </c>
      <c r="M65" s="2">
        <v>75</v>
      </c>
      <c r="N65" s="1">
        <f t="shared" si="1"/>
        <v>90</v>
      </c>
      <c r="O65" s="1">
        <f t="shared" si="0"/>
        <v>92</v>
      </c>
      <c r="P65" s="1">
        <f t="shared" si="0"/>
        <v>60</v>
      </c>
      <c r="Q65" s="1">
        <f t="shared" si="0"/>
        <v>90</v>
      </c>
      <c r="R65" s="1">
        <f t="shared" si="0"/>
        <v>76</v>
      </c>
    </row>
    <row r="66" spans="1:18">
      <c r="A66" s="10">
        <v>53</v>
      </c>
      <c r="B66" s="267">
        <v>1911053</v>
      </c>
      <c r="C66" s="268" t="s">
        <v>50</v>
      </c>
      <c r="D66" s="1">
        <v>91</v>
      </c>
      <c r="E66" s="1">
        <v>90</v>
      </c>
      <c r="F66" s="1">
        <v>90</v>
      </c>
      <c r="G66" s="1">
        <v>95</v>
      </c>
      <c r="H66" s="1">
        <v>64</v>
      </c>
      <c r="I66" s="1">
        <v>75</v>
      </c>
      <c r="J66" s="1">
        <v>81</v>
      </c>
      <c r="K66" s="2">
        <v>44</v>
      </c>
      <c r="L66" s="2">
        <v>81</v>
      </c>
      <c r="M66" s="2">
        <v>94</v>
      </c>
      <c r="N66" s="1">
        <f t="shared" si="1"/>
        <v>83</v>
      </c>
      <c r="O66" s="1">
        <f t="shared" si="0"/>
        <v>86</v>
      </c>
      <c r="P66" s="1">
        <f t="shared" si="0"/>
        <v>67</v>
      </c>
      <c r="Q66" s="1">
        <f t="shared" si="0"/>
        <v>88</v>
      </c>
      <c r="R66" s="1">
        <f t="shared" si="0"/>
        <v>79</v>
      </c>
    </row>
    <row r="67" spans="1:18">
      <c r="A67" s="10">
        <v>54</v>
      </c>
      <c r="B67" s="270">
        <v>1911054</v>
      </c>
      <c r="C67" s="271" t="s">
        <v>329</v>
      </c>
      <c r="D67" s="1">
        <v>66</v>
      </c>
      <c r="E67" s="1">
        <v>78</v>
      </c>
      <c r="F67" s="1">
        <v>78</v>
      </c>
      <c r="G67" s="1">
        <v>79</v>
      </c>
      <c r="H67" s="1">
        <v>82</v>
      </c>
      <c r="I67" s="1">
        <v>88</v>
      </c>
      <c r="J67" s="1">
        <v>81</v>
      </c>
      <c r="K67" s="2">
        <v>81</v>
      </c>
      <c r="L67" s="2">
        <v>94</v>
      </c>
      <c r="M67" s="2">
        <v>88</v>
      </c>
      <c r="N67" s="1">
        <f t="shared" si="1"/>
        <v>77</v>
      </c>
      <c r="O67" s="1">
        <f t="shared" si="0"/>
        <v>80</v>
      </c>
      <c r="P67" s="1">
        <f t="shared" si="0"/>
        <v>80</v>
      </c>
      <c r="Q67" s="1">
        <f t="shared" si="0"/>
        <v>87</v>
      </c>
      <c r="R67" s="1">
        <f t="shared" si="0"/>
        <v>85</v>
      </c>
    </row>
    <row r="68" spans="1:18">
      <c r="A68" s="10">
        <v>55</v>
      </c>
      <c r="B68" s="270">
        <v>1911055</v>
      </c>
      <c r="C68" s="271" t="s">
        <v>117</v>
      </c>
      <c r="D68" s="1">
        <v>80</v>
      </c>
      <c r="E68" s="1">
        <v>85</v>
      </c>
      <c r="F68" s="1">
        <v>78</v>
      </c>
      <c r="G68" s="1">
        <v>80</v>
      </c>
      <c r="H68" s="1">
        <v>83</v>
      </c>
      <c r="I68" s="1">
        <v>75</v>
      </c>
      <c r="J68" s="1">
        <v>75</v>
      </c>
      <c r="K68" s="2">
        <v>81</v>
      </c>
      <c r="L68" s="2">
        <v>44</v>
      </c>
      <c r="M68" s="2">
        <v>88</v>
      </c>
      <c r="N68" s="1">
        <f t="shared" si="1"/>
        <v>78</v>
      </c>
      <c r="O68" s="1">
        <f t="shared" si="0"/>
        <v>80</v>
      </c>
      <c r="P68" s="1">
        <f t="shared" si="0"/>
        <v>80</v>
      </c>
      <c r="Q68" s="1">
        <f t="shared" si="0"/>
        <v>62</v>
      </c>
      <c r="R68" s="1">
        <f t="shared" si="0"/>
        <v>86</v>
      </c>
    </row>
    <row r="69" spans="1:18">
      <c r="A69" s="10">
        <v>56</v>
      </c>
      <c r="B69" s="272">
        <v>1911056</v>
      </c>
      <c r="C69" s="273" t="s">
        <v>330</v>
      </c>
      <c r="D69" s="1">
        <v>89</v>
      </c>
      <c r="E69" s="1">
        <v>93</v>
      </c>
      <c r="F69" s="1">
        <v>92</v>
      </c>
      <c r="G69" s="1">
        <v>86</v>
      </c>
      <c r="H69" s="1">
        <v>87</v>
      </c>
      <c r="I69" s="1">
        <v>75</v>
      </c>
      <c r="J69" s="1">
        <v>81</v>
      </c>
      <c r="K69" s="2">
        <v>75</v>
      </c>
      <c r="L69" s="2">
        <v>88</v>
      </c>
      <c r="M69" s="2">
        <v>75</v>
      </c>
      <c r="N69" s="1">
        <f t="shared" si="1"/>
        <v>82</v>
      </c>
      <c r="O69" s="1">
        <f t="shared" si="0"/>
        <v>87</v>
      </c>
      <c r="P69" s="1">
        <f t="shared" si="0"/>
        <v>84</v>
      </c>
      <c r="Q69" s="1">
        <f t="shared" si="0"/>
        <v>87</v>
      </c>
      <c r="R69" s="1">
        <f t="shared" si="0"/>
        <v>81</v>
      </c>
    </row>
    <row r="70" spans="1:18">
      <c r="A70" s="10">
        <v>57</v>
      </c>
      <c r="B70" s="267">
        <v>1911057</v>
      </c>
      <c r="C70" s="268" t="s">
        <v>331</v>
      </c>
      <c r="D70" s="1">
        <v>76</v>
      </c>
      <c r="E70" s="1">
        <v>80</v>
      </c>
      <c r="F70" s="1">
        <v>71</v>
      </c>
      <c r="G70" s="1">
        <v>77</v>
      </c>
      <c r="H70" s="1">
        <v>76</v>
      </c>
      <c r="I70" s="1">
        <v>81</v>
      </c>
      <c r="J70" s="1">
        <v>88</v>
      </c>
      <c r="K70" s="2">
        <v>69</v>
      </c>
      <c r="L70" s="2">
        <v>88</v>
      </c>
      <c r="M70" s="2">
        <v>81</v>
      </c>
      <c r="N70" s="1">
        <f t="shared" si="1"/>
        <v>79</v>
      </c>
      <c r="O70" s="1">
        <f t="shared" si="0"/>
        <v>84</v>
      </c>
      <c r="P70" s="1">
        <f t="shared" si="0"/>
        <v>70</v>
      </c>
      <c r="Q70" s="1">
        <f t="shared" si="0"/>
        <v>83</v>
      </c>
      <c r="R70" s="1">
        <f t="shared" si="0"/>
        <v>79</v>
      </c>
    </row>
    <row r="71" spans="1:18">
      <c r="A71" s="10">
        <v>58</v>
      </c>
      <c r="B71" s="267">
        <v>1911058</v>
      </c>
      <c r="C71" s="268" t="s">
        <v>332</v>
      </c>
      <c r="D71" s="1">
        <v>91</v>
      </c>
      <c r="E71" s="1">
        <v>91</v>
      </c>
      <c r="F71" s="1">
        <v>72</v>
      </c>
      <c r="G71" s="1">
        <v>89</v>
      </c>
      <c r="H71" s="1">
        <v>90</v>
      </c>
      <c r="I71" s="1">
        <v>81</v>
      </c>
      <c r="J71" s="1">
        <v>88</v>
      </c>
      <c r="K71" s="2">
        <v>88</v>
      </c>
      <c r="L71" s="2">
        <v>88</v>
      </c>
      <c r="M71" s="2">
        <v>94</v>
      </c>
      <c r="N71" s="1">
        <f t="shared" si="1"/>
        <v>86</v>
      </c>
      <c r="O71" s="1">
        <f t="shared" si="0"/>
        <v>90</v>
      </c>
      <c r="P71" s="1">
        <f t="shared" si="0"/>
        <v>80</v>
      </c>
      <c r="Q71" s="1">
        <f t="shared" si="0"/>
        <v>89</v>
      </c>
      <c r="R71" s="1">
        <f t="shared" si="0"/>
        <v>92</v>
      </c>
    </row>
    <row r="72" spans="1:18">
      <c r="A72" s="10">
        <v>59</v>
      </c>
      <c r="B72" s="272">
        <v>1911059</v>
      </c>
      <c r="C72" s="273" t="s">
        <v>65</v>
      </c>
      <c r="D72" s="1">
        <v>74</v>
      </c>
      <c r="E72" s="1">
        <v>90</v>
      </c>
      <c r="F72" s="1">
        <v>81</v>
      </c>
      <c r="G72" s="1">
        <v>69</v>
      </c>
      <c r="H72" s="1">
        <v>81</v>
      </c>
      <c r="I72" s="1">
        <v>81</v>
      </c>
      <c r="J72" s="1">
        <v>88</v>
      </c>
      <c r="K72" s="2">
        <v>69</v>
      </c>
      <c r="L72" s="2">
        <v>63</v>
      </c>
      <c r="M72" s="2">
        <v>50</v>
      </c>
      <c r="N72" s="1">
        <f t="shared" si="1"/>
        <v>78</v>
      </c>
      <c r="O72" s="1">
        <f t="shared" si="0"/>
        <v>89</v>
      </c>
      <c r="P72" s="1">
        <f t="shared" si="0"/>
        <v>75</v>
      </c>
      <c r="Q72" s="1">
        <f t="shared" si="0"/>
        <v>66</v>
      </c>
      <c r="R72" s="1">
        <f t="shared" si="0"/>
        <v>66</v>
      </c>
    </row>
    <row r="73" spans="1:18">
      <c r="A73" s="10">
        <v>60</v>
      </c>
      <c r="B73" s="272">
        <v>1911060</v>
      </c>
      <c r="C73" s="273" t="s">
        <v>121</v>
      </c>
      <c r="D73" s="1">
        <v>84</v>
      </c>
      <c r="E73" s="1">
        <v>84</v>
      </c>
      <c r="F73" s="1">
        <v>64</v>
      </c>
      <c r="G73" s="1">
        <v>81</v>
      </c>
      <c r="H73" s="1">
        <v>83</v>
      </c>
      <c r="I73" s="1">
        <v>94</v>
      </c>
      <c r="J73" s="1">
        <v>25</v>
      </c>
      <c r="K73" s="2">
        <v>63</v>
      </c>
      <c r="L73" s="2">
        <v>38</v>
      </c>
      <c r="M73" s="2">
        <v>63</v>
      </c>
      <c r="N73" s="1">
        <f t="shared" si="1"/>
        <v>89</v>
      </c>
      <c r="O73" s="1">
        <f t="shared" si="0"/>
        <v>55</v>
      </c>
      <c r="P73" s="1">
        <f t="shared" si="0"/>
        <v>64</v>
      </c>
      <c r="Q73" s="1">
        <f t="shared" si="0"/>
        <v>60</v>
      </c>
      <c r="R73" s="1">
        <f t="shared" si="0"/>
        <v>73</v>
      </c>
    </row>
    <row r="74" spans="1:18">
      <c r="A74" s="10">
        <v>61</v>
      </c>
      <c r="B74" s="275">
        <v>1911061</v>
      </c>
      <c r="C74" s="271" t="s">
        <v>122</v>
      </c>
      <c r="D74" s="1">
        <v>91</v>
      </c>
      <c r="E74" s="1">
        <v>77</v>
      </c>
      <c r="F74" s="1">
        <v>88</v>
      </c>
      <c r="G74" s="1">
        <v>88</v>
      </c>
      <c r="H74" s="1">
        <v>88</v>
      </c>
      <c r="I74" s="1">
        <v>88</v>
      </c>
      <c r="J74" s="1">
        <v>75</v>
      </c>
      <c r="K74" s="2">
        <v>81</v>
      </c>
      <c r="L74" s="2">
        <v>50</v>
      </c>
      <c r="M74" s="2">
        <v>63</v>
      </c>
      <c r="N74" s="1">
        <f t="shared" si="1"/>
        <v>90</v>
      </c>
      <c r="O74" s="1">
        <f t="shared" si="0"/>
        <v>76</v>
      </c>
      <c r="P74" s="1">
        <f t="shared" si="0"/>
        <v>85</v>
      </c>
      <c r="Q74" s="1">
        <f t="shared" si="0"/>
        <v>69</v>
      </c>
      <c r="R74" s="1">
        <f t="shared" si="0"/>
        <v>76</v>
      </c>
    </row>
    <row r="75" spans="1:18">
      <c r="A75" s="10">
        <v>62</v>
      </c>
      <c r="B75" s="275">
        <v>1911062</v>
      </c>
      <c r="C75" s="271" t="s">
        <v>333</v>
      </c>
      <c r="D75" s="1">
        <v>86</v>
      </c>
      <c r="E75" s="1">
        <v>79</v>
      </c>
      <c r="F75" s="1">
        <v>96</v>
      </c>
      <c r="G75" s="1">
        <v>95</v>
      </c>
      <c r="H75" s="1">
        <v>95</v>
      </c>
      <c r="I75" s="1">
        <v>94</v>
      </c>
      <c r="J75" s="1">
        <v>94</v>
      </c>
      <c r="K75" s="2">
        <v>44</v>
      </c>
      <c r="L75" s="2">
        <v>94</v>
      </c>
      <c r="M75" s="2">
        <v>69</v>
      </c>
      <c r="N75" s="1">
        <f t="shared" si="1"/>
        <v>90</v>
      </c>
      <c r="O75" s="1">
        <f t="shared" si="0"/>
        <v>87</v>
      </c>
      <c r="P75" s="1">
        <f t="shared" si="0"/>
        <v>70</v>
      </c>
      <c r="Q75" s="1">
        <f t="shared" si="0"/>
        <v>95</v>
      </c>
      <c r="R75" s="1">
        <f t="shared" si="0"/>
        <v>82</v>
      </c>
    </row>
    <row r="76" spans="1:18">
      <c r="A76" s="10">
        <v>63</v>
      </c>
      <c r="B76" s="275">
        <v>1911063</v>
      </c>
      <c r="C76" s="271" t="s">
        <v>51</v>
      </c>
      <c r="D76" s="1">
        <v>74</v>
      </c>
      <c r="E76" s="1">
        <v>81</v>
      </c>
      <c r="F76" s="1">
        <v>86</v>
      </c>
      <c r="G76" s="1">
        <v>63</v>
      </c>
      <c r="H76" s="1">
        <v>94</v>
      </c>
      <c r="I76" s="1">
        <v>81</v>
      </c>
      <c r="J76" s="1">
        <v>56</v>
      </c>
      <c r="K76" s="2">
        <v>44</v>
      </c>
      <c r="L76" s="2">
        <v>88</v>
      </c>
      <c r="M76" s="2">
        <v>69</v>
      </c>
      <c r="N76" s="1">
        <f t="shared" si="1"/>
        <v>78</v>
      </c>
      <c r="O76" s="1">
        <f t="shared" si="0"/>
        <v>69</v>
      </c>
      <c r="P76" s="1">
        <f t="shared" si="0"/>
        <v>65</v>
      </c>
      <c r="Q76" s="1">
        <f t="shared" si="0"/>
        <v>76</v>
      </c>
      <c r="R76" s="1">
        <f t="shared" si="0"/>
        <v>82</v>
      </c>
    </row>
    <row r="77" spans="1:18">
      <c r="A77" s="10">
        <v>64</v>
      </c>
      <c r="B77" s="276">
        <v>1911064</v>
      </c>
      <c r="C77" s="273" t="s">
        <v>124</v>
      </c>
      <c r="D77" s="1">
        <v>95</v>
      </c>
      <c r="E77" s="1">
        <v>95</v>
      </c>
      <c r="F77" s="1">
        <v>95</v>
      </c>
      <c r="G77" s="1">
        <v>87</v>
      </c>
      <c r="H77" s="1">
        <v>80</v>
      </c>
      <c r="I77" s="1">
        <v>88</v>
      </c>
      <c r="J77" s="1">
        <v>44</v>
      </c>
      <c r="K77" s="2">
        <v>50</v>
      </c>
      <c r="L77" s="2">
        <v>38</v>
      </c>
      <c r="M77" s="2">
        <v>75</v>
      </c>
      <c r="N77" s="1">
        <f t="shared" si="1"/>
        <v>92</v>
      </c>
      <c r="O77" s="1">
        <f t="shared" si="0"/>
        <v>70</v>
      </c>
      <c r="P77" s="1">
        <f t="shared" si="0"/>
        <v>73</v>
      </c>
      <c r="Q77" s="1">
        <f t="shared" si="0"/>
        <v>63</v>
      </c>
      <c r="R77" s="1">
        <f t="shared" ref="R77:R140" si="2">ROUND(H77*$H$12+M77*$M$12,0)</f>
        <v>78</v>
      </c>
    </row>
    <row r="78" spans="1:18">
      <c r="A78" s="10">
        <v>65</v>
      </c>
      <c r="B78" s="275">
        <v>1911065</v>
      </c>
      <c r="C78" s="271" t="s">
        <v>334</v>
      </c>
      <c r="D78" s="1">
        <v>64</v>
      </c>
      <c r="E78" s="1">
        <v>85</v>
      </c>
      <c r="F78" s="1">
        <v>71</v>
      </c>
      <c r="G78" s="1">
        <v>64</v>
      </c>
      <c r="H78" s="1">
        <v>76</v>
      </c>
      <c r="I78" s="1">
        <v>81</v>
      </c>
      <c r="J78" s="1">
        <v>81</v>
      </c>
      <c r="K78" s="2">
        <v>88</v>
      </c>
      <c r="L78" s="2">
        <v>94</v>
      </c>
      <c r="M78" s="2">
        <v>94</v>
      </c>
      <c r="N78" s="1">
        <f t="shared" si="1"/>
        <v>73</v>
      </c>
      <c r="O78" s="1">
        <f t="shared" si="1"/>
        <v>83</v>
      </c>
      <c r="P78" s="1">
        <f t="shared" si="1"/>
        <v>80</v>
      </c>
      <c r="Q78" s="1">
        <f t="shared" si="1"/>
        <v>79</v>
      </c>
      <c r="R78" s="1">
        <f t="shared" si="2"/>
        <v>85</v>
      </c>
    </row>
    <row r="79" spans="1:18">
      <c r="A79" s="10">
        <v>66</v>
      </c>
      <c r="B79" s="272">
        <v>1911066</v>
      </c>
      <c r="C79" s="273" t="s">
        <v>66</v>
      </c>
      <c r="D79" s="1">
        <v>87</v>
      </c>
      <c r="E79" s="1">
        <v>90</v>
      </c>
      <c r="F79" s="1">
        <v>87</v>
      </c>
      <c r="G79" s="1">
        <v>86</v>
      </c>
      <c r="H79" s="1">
        <v>91</v>
      </c>
      <c r="I79" s="1">
        <v>88</v>
      </c>
      <c r="J79" s="1">
        <v>88</v>
      </c>
      <c r="K79" s="2">
        <v>88</v>
      </c>
      <c r="L79" s="2">
        <v>88</v>
      </c>
      <c r="M79" s="2">
        <v>81</v>
      </c>
      <c r="N79" s="1">
        <f t="shared" ref="N79:Q122" si="3">ROUND(D79*$H$12+I79*$M$12,0)</f>
        <v>88</v>
      </c>
      <c r="O79" s="1">
        <f t="shared" si="3"/>
        <v>89</v>
      </c>
      <c r="P79" s="1">
        <f t="shared" si="3"/>
        <v>88</v>
      </c>
      <c r="Q79" s="1">
        <f t="shared" si="3"/>
        <v>87</v>
      </c>
      <c r="R79" s="1">
        <f t="shared" si="2"/>
        <v>86</v>
      </c>
    </row>
    <row r="80" spans="1:18">
      <c r="A80" s="10">
        <v>67</v>
      </c>
      <c r="B80" s="270">
        <v>1911067</v>
      </c>
      <c r="C80" s="271" t="s">
        <v>335</v>
      </c>
      <c r="D80" s="1">
        <v>87</v>
      </c>
      <c r="E80" s="1">
        <v>81</v>
      </c>
      <c r="F80" s="1">
        <v>95</v>
      </c>
      <c r="G80" s="1">
        <v>88</v>
      </c>
      <c r="H80" s="1">
        <v>95</v>
      </c>
      <c r="I80" s="1">
        <v>88</v>
      </c>
      <c r="J80" s="1">
        <v>88</v>
      </c>
      <c r="K80" s="2">
        <v>81</v>
      </c>
      <c r="L80" s="2">
        <v>94</v>
      </c>
      <c r="M80" s="2">
        <v>88</v>
      </c>
      <c r="N80" s="1">
        <f t="shared" si="3"/>
        <v>88</v>
      </c>
      <c r="O80" s="1">
        <f t="shared" si="3"/>
        <v>85</v>
      </c>
      <c r="P80" s="1">
        <f t="shared" si="3"/>
        <v>88</v>
      </c>
      <c r="Q80" s="1">
        <f t="shared" si="3"/>
        <v>91</v>
      </c>
      <c r="R80" s="1">
        <f t="shared" si="2"/>
        <v>92</v>
      </c>
    </row>
    <row r="81" spans="1:18">
      <c r="A81" s="10">
        <v>68</v>
      </c>
      <c r="B81" s="272">
        <v>1911068</v>
      </c>
      <c r="C81" s="273" t="s">
        <v>336</v>
      </c>
      <c r="D81" s="1">
        <v>84</v>
      </c>
      <c r="E81" s="1">
        <v>86</v>
      </c>
      <c r="F81" s="1">
        <v>71</v>
      </c>
      <c r="G81" s="1">
        <v>68</v>
      </c>
      <c r="H81" s="1">
        <v>77</v>
      </c>
      <c r="I81" s="1">
        <v>44</v>
      </c>
      <c r="J81" s="1">
        <v>75</v>
      </c>
      <c r="K81" s="2">
        <v>38</v>
      </c>
      <c r="L81" s="2">
        <v>94</v>
      </c>
      <c r="M81" s="2">
        <v>88</v>
      </c>
      <c r="N81" s="1">
        <f t="shared" si="3"/>
        <v>64</v>
      </c>
      <c r="O81" s="1">
        <f t="shared" si="3"/>
        <v>81</v>
      </c>
      <c r="P81" s="1">
        <f t="shared" si="3"/>
        <v>55</v>
      </c>
      <c r="Q81" s="1">
        <f t="shared" si="3"/>
        <v>81</v>
      </c>
      <c r="R81" s="1">
        <f t="shared" si="2"/>
        <v>83</v>
      </c>
    </row>
    <row r="82" spans="1:18">
      <c r="A82" s="10">
        <v>69</v>
      </c>
      <c r="B82" s="272">
        <v>1911069</v>
      </c>
      <c r="C82" s="273" t="s">
        <v>337</v>
      </c>
      <c r="D82" s="1">
        <v>64</v>
      </c>
      <c r="E82" s="1">
        <v>72</v>
      </c>
      <c r="F82" s="1">
        <v>94</v>
      </c>
      <c r="G82" s="1">
        <v>62</v>
      </c>
      <c r="H82" s="1">
        <v>67</v>
      </c>
      <c r="I82" s="1">
        <v>63</v>
      </c>
      <c r="J82" s="1">
        <v>56</v>
      </c>
      <c r="K82" s="2">
        <v>75</v>
      </c>
      <c r="L82" s="2">
        <v>94</v>
      </c>
      <c r="M82" s="2">
        <v>88</v>
      </c>
      <c r="N82" s="1">
        <f t="shared" si="3"/>
        <v>64</v>
      </c>
      <c r="O82" s="1">
        <f t="shared" si="3"/>
        <v>64</v>
      </c>
      <c r="P82" s="1">
        <f t="shared" si="3"/>
        <v>85</v>
      </c>
      <c r="Q82" s="1">
        <f t="shared" si="3"/>
        <v>78</v>
      </c>
      <c r="R82" s="1">
        <f t="shared" si="2"/>
        <v>78</v>
      </c>
    </row>
    <row r="83" spans="1:18">
      <c r="A83" s="10">
        <v>70</v>
      </c>
      <c r="B83" s="267">
        <v>1911070</v>
      </c>
      <c r="C83" s="268" t="s">
        <v>127</v>
      </c>
      <c r="D83" s="1">
        <v>70</v>
      </c>
      <c r="E83" s="1">
        <v>86</v>
      </c>
      <c r="F83" s="1">
        <v>67</v>
      </c>
      <c r="G83" s="1">
        <v>63</v>
      </c>
      <c r="H83" s="1">
        <v>63</v>
      </c>
      <c r="I83" s="1">
        <v>81</v>
      </c>
      <c r="J83" s="1">
        <v>88</v>
      </c>
      <c r="K83" s="2">
        <v>81</v>
      </c>
      <c r="L83" s="2">
        <v>94</v>
      </c>
      <c r="M83" s="2">
        <v>81</v>
      </c>
      <c r="N83" s="1">
        <f t="shared" si="3"/>
        <v>76</v>
      </c>
      <c r="O83" s="1">
        <f t="shared" si="3"/>
        <v>87</v>
      </c>
      <c r="P83" s="1">
        <f t="shared" si="3"/>
        <v>74</v>
      </c>
      <c r="Q83" s="1">
        <f t="shared" si="3"/>
        <v>79</v>
      </c>
      <c r="R83" s="1">
        <f t="shared" si="2"/>
        <v>72</v>
      </c>
    </row>
    <row r="84" spans="1:18">
      <c r="A84" s="10">
        <v>71</v>
      </c>
      <c r="B84" s="272">
        <v>1911071</v>
      </c>
      <c r="C84" s="273" t="s">
        <v>128</v>
      </c>
      <c r="D84" s="1">
        <v>93</v>
      </c>
      <c r="E84" s="1">
        <v>90</v>
      </c>
      <c r="F84" s="1">
        <v>80</v>
      </c>
      <c r="G84" s="1">
        <v>82</v>
      </c>
      <c r="H84" s="1">
        <v>86</v>
      </c>
      <c r="I84" s="1">
        <v>88</v>
      </c>
      <c r="J84" s="1">
        <v>81</v>
      </c>
      <c r="K84" s="2">
        <v>88</v>
      </c>
      <c r="L84" s="2">
        <v>0</v>
      </c>
      <c r="M84" s="2">
        <v>56</v>
      </c>
      <c r="N84" s="1">
        <f t="shared" si="3"/>
        <v>91</v>
      </c>
      <c r="O84" s="1">
        <f t="shared" si="3"/>
        <v>86</v>
      </c>
      <c r="P84" s="1">
        <f t="shared" si="3"/>
        <v>84</v>
      </c>
      <c r="Q84" s="1">
        <f t="shared" si="3"/>
        <v>41</v>
      </c>
      <c r="R84" s="1">
        <f t="shared" si="2"/>
        <v>71</v>
      </c>
    </row>
    <row r="85" spans="1:18">
      <c r="A85" s="10">
        <v>72</v>
      </c>
      <c r="B85" s="270">
        <v>1911072</v>
      </c>
      <c r="C85" s="271" t="s">
        <v>338</v>
      </c>
      <c r="D85" s="1">
        <v>72</v>
      </c>
      <c r="E85" s="1">
        <v>74</v>
      </c>
      <c r="F85" s="1">
        <v>71</v>
      </c>
      <c r="G85" s="1">
        <v>69</v>
      </c>
      <c r="H85" s="1">
        <v>64</v>
      </c>
      <c r="I85" s="1">
        <v>75</v>
      </c>
      <c r="J85" s="1">
        <v>81</v>
      </c>
      <c r="K85" s="2">
        <v>75</v>
      </c>
      <c r="L85" s="2">
        <v>31</v>
      </c>
      <c r="M85" s="2">
        <v>81</v>
      </c>
      <c r="N85" s="1">
        <f t="shared" si="3"/>
        <v>74</v>
      </c>
      <c r="O85" s="1">
        <f t="shared" si="3"/>
        <v>78</v>
      </c>
      <c r="P85" s="1">
        <f t="shared" si="3"/>
        <v>73</v>
      </c>
      <c r="Q85" s="1">
        <f t="shared" si="3"/>
        <v>50</v>
      </c>
      <c r="R85" s="1">
        <f t="shared" si="2"/>
        <v>73</v>
      </c>
    </row>
    <row r="86" spans="1:18">
      <c r="A86" s="10">
        <v>73</v>
      </c>
      <c r="B86" s="267">
        <v>1911073</v>
      </c>
      <c r="C86" s="268" t="s">
        <v>339</v>
      </c>
      <c r="D86" s="1">
        <v>90</v>
      </c>
      <c r="E86" s="1">
        <v>95</v>
      </c>
      <c r="F86" s="1">
        <v>94</v>
      </c>
      <c r="G86" s="1">
        <v>92</v>
      </c>
      <c r="H86" s="1">
        <v>91</v>
      </c>
      <c r="I86" s="1">
        <v>81</v>
      </c>
      <c r="J86" s="1">
        <v>81</v>
      </c>
      <c r="K86" s="2">
        <v>81</v>
      </c>
      <c r="L86" s="2">
        <v>94</v>
      </c>
      <c r="M86" s="2">
        <v>88</v>
      </c>
      <c r="N86" s="1">
        <f t="shared" si="3"/>
        <v>86</v>
      </c>
      <c r="O86" s="1">
        <f t="shared" si="3"/>
        <v>88</v>
      </c>
      <c r="P86" s="1">
        <f t="shared" si="3"/>
        <v>88</v>
      </c>
      <c r="Q86" s="1">
        <f t="shared" si="3"/>
        <v>93</v>
      </c>
      <c r="R86" s="1">
        <f t="shared" si="2"/>
        <v>90</v>
      </c>
    </row>
    <row r="87" spans="1:18">
      <c r="A87" s="10">
        <v>74</v>
      </c>
      <c r="B87" s="272">
        <v>1911074</v>
      </c>
      <c r="C87" s="273" t="s">
        <v>68</v>
      </c>
      <c r="D87" s="1">
        <v>81</v>
      </c>
      <c r="E87" s="1">
        <v>85</v>
      </c>
      <c r="F87" s="1">
        <v>87</v>
      </c>
      <c r="G87" s="1">
        <v>82</v>
      </c>
      <c r="H87" s="1">
        <v>74</v>
      </c>
      <c r="I87" s="1">
        <v>81</v>
      </c>
      <c r="J87" s="1">
        <v>94</v>
      </c>
      <c r="K87" s="2">
        <v>63</v>
      </c>
      <c r="L87" s="2">
        <v>94</v>
      </c>
      <c r="M87" s="2">
        <v>81</v>
      </c>
      <c r="N87" s="1">
        <f t="shared" si="3"/>
        <v>81</v>
      </c>
      <c r="O87" s="1">
        <f t="shared" si="3"/>
        <v>90</v>
      </c>
      <c r="P87" s="1">
        <f t="shared" si="3"/>
        <v>75</v>
      </c>
      <c r="Q87" s="1">
        <f t="shared" si="3"/>
        <v>88</v>
      </c>
      <c r="R87" s="1">
        <f t="shared" si="2"/>
        <v>78</v>
      </c>
    </row>
    <row r="88" spans="1:18">
      <c r="A88" s="10">
        <v>75</v>
      </c>
      <c r="B88" s="270">
        <v>1911075</v>
      </c>
      <c r="C88" s="271" t="s">
        <v>340</v>
      </c>
      <c r="D88" s="1">
        <v>80</v>
      </c>
      <c r="E88" s="1">
        <v>72</v>
      </c>
      <c r="F88" s="1">
        <v>72</v>
      </c>
      <c r="G88" s="1">
        <v>80</v>
      </c>
      <c r="H88" s="1">
        <v>80</v>
      </c>
      <c r="I88" s="1">
        <v>69</v>
      </c>
      <c r="J88" s="1">
        <v>88</v>
      </c>
      <c r="K88" s="2">
        <v>75</v>
      </c>
      <c r="L88" s="2">
        <v>94</v>
      </c>
      <c r="M88" s="2">
        <v>88</v>
      </c>
      <c r="N88" s="1">
        <f t="shared" si="3"/>
        <v>75</v>
      </c>
      <c r="O88" s="1">
        <f t="shared" si="3"/>
        <v>80</v>
      </c>
      <c r="P88" s="1">
        <f t="shared" si="3"/>
        <v>74</v>
      </c>
      <c r="Q88" s="1">
        <f t="shared" si="3"/>
        <v>87</v>
      </c>
      <c r="R88" s="1">
        <f t="shared" si="2"/>
        <v>84</v>
      </c>
    </row>
    <row r="89" spans="1:18">
      <c r="A89" s="10">
        <v>76</v>
      </c>
      <c r="B89" s="267">
        <v>1911076</v>
      </c>
      <c r="C89" s="268" t="s">
        <v>341</v>
      </c>
      <c r="D89" s="1">
        <v>75</v>
      </c>
      <c r="E89" s="1">
        <v>83</v>
      </c>
      <c r="F89" s="1">
        <v>71</v>
      </c>
      <c r="G89" s="1">
        <v>82</v>
      </c>
      <c r="H89" s="1">
        <v>82</v>
      </c>
      <c r="I89" s="1">
        <v>88</v>
      </c>
      <c r="J89" s="1">
        <v>94</v>
      </c>
      <c r="K89" s="2">
        <v>75</v>
      </c>
      <c r="L89" s="2">
        <v>94</v>
      </c>
      <c r="M89" s="2">
        <v>94</v>
      </c>
      <c r="N89" s="1">
        <f t="shared" si="3"/>
        <v>82</v>
      </c>
      <c r="O89" s="1">
        <f t="shared" si="3"/>
        <v>89</v>
      </c>
      <c r="P89" s="1">
        <f t="shared" si="3"/>
        <v>73</v>
      </c>
      <c r="Q89" s="1">
        <f t="shared" si="3"/>
        <v>88</v>
      </c>
      <c r="R89" s="1">
        <f t="shared" si="2"/>
        <v>88</v>
      </c>
    </row>
    <row r="90" spans="1:18">
      <c r="A90" s="10">
        <v>77</v>
      </c>
      <c r="B90" s="267">
        <v>1911077</v>
      </c>
      <c r="C90" s="268" t="s">
        <v>56</v>
      </c>
      <c r="D90" s="1">
        <v>87</v>
      </c>
      <c r="E90" s="1">
        <v>86</v>
      </c>
      <c r="F90" s="1">
        <v>82</v>
      </c>
      <c r="G90" s="1">
        <v>93</v>
      </c>
      <c r="H90" s="1">
        <v>79</v>
      </c>
      <c r="I90" s="1">
        <v>81</v>
      </c>
      <c r="J90" s="1">
        <v>88</v>
      </c>
      <c r="K90" s="2">
        <v>44</v>
      </c>
      <c r="L90" s="2">
        <v>94</v>
      </c>
      <c r="M90" s="2">
        <v>81</v>
      </c>
      <c r="N90" s="1">
        <f t="shared" si="3"/>
        <v>84</v>
      </c>
      <c r="O90" s="1">
        <f t="shared" si="3"/>
        <v>87</v>
      </c>
      <c r="P90" s="1">
        <f t="shared" si="3"/>
        <v>63</v>
      </c>
      <c r="Q90" s="1">
        <f t="shared" si="3"/>
        <v>94</v>
      </c>
      <c r="R90" s="1">
        <f t="shared" si="2"/>
        <v>80</v>
      </c>
    </row>
    <row r="91" spans="1:18">
      <c r="A91" s="10">
        <v>78</v>
      </c>
      <c r="B91" s="272">
        <v>1911078</v>
      </c>
      <c r="C91" s="273" t="s">
        <v>69</v>
      </c>
      <c r="D91" s="1">
        <v>74</v>
      </c>
      <c r="E91" s="1">
        <v>81</v>
      </c>
      <c r="F91" s="1">
        <v>72</v>
      </c>
      <c r="G91" s="1">
        <v>70</v>
      </c>
      <c r="H91" s="1">
        <v>95</v>
      </c>
      <c r="I91" s="1">
        <v>75</v>
      </c>
      <c r="J91" s="1">
        <v>88</v>
      </c>
      <c r="K91" s="2">
        <v>81</v>
      </c>
      <c r="L91" s="2">
        <v>88</v>
      </c>
      <c r="M91" s="2">
        <v>88</v>
      </c>
      <c r="N91" s="1">
        <f t="shared" si="3"/>
        <v>75</v>
      </c>
      <c r="O91" s="1">
        <f t="shared" si="3"/>
        <v>85</v>
      </c>
      <c r="P91" s="1">
        <f t="shared" si="3"/>
        <v>77</v>
      </c>
      <c r="Q91" s="1">
        <f t="shared" si="3"/>
        <v>79</v>
      </c>
      <c r="R91" s="1">
        <f t="shared" si="2"/>
        <v>92</v>
      </c>
    </row>
    <row r="92" spans="1:18">
      <c r="A92" s="10">
        <v>79</v>
      </c>
      <c r="B92" s="267">
        <v>1911079</v>
      </c>
      <c r="C92" s="268" t="s">
        <v>130</v>
      </c>
      <c r="D92" s="1">
        <v>74</v>
      </c>
      <c r="E92" s="1">
        <v>74</v>
      </c>
      <c r="F92" s="1">
        <v>70</v>
      </c>
      <c r="G92" s="1">
        <v>73</v>
      </c>
      <c r="H92" s="1">
        <v>89</v>
      </c>
      <c r="I92" s="1">
        <v>50</v>
      </c>
      <c r="J92" s="1">
        <v>63</v>
      </c>
      <c r="K92" s="2">
        <v>81</v>
      </c>
      <c r="L92" s="2">
        <v>88</v>
      </c>
      <c r="M92" s="2">
        <v>38</v>
      </c>
      <c r="N92" s="1">
        <f t="shared" si="3"/>
        <v>62</v>
      </c>
      <c r="O92" s="1">
        <f t="shared" si="3"/>
        <v>69</v>
      </c>
      <c r="P92" s="1">
        <f t="shared" si="3"/>
        <v>76</v>
      </c>
      <c r="Q92" s="1">
        <f t="shared" si="3"/>
        <v>81</v>
      </c>
      <c r="R92" s="1">
        <f t="shared" si="2"/>
        <v>64</v>
      </c>
    </row>
    <row r="93" spans="1:18">
      <c r="A93" s="10">
        <v>80</v>
      </c>
      <c r="B93" s="272">
        <v>1911080</v>
      </c>
      <c r="C93" s="273" t="s">
        <v>342</v>
      </c>
      <c r="D93" s="1">
        <v>80</v>
      </c>
      <c r="E93" s="1">
        <v>88</v>
      </c>
      <c r="F93" s="1">
        <v>70</v>
      </c>
      <c r="G93" s="1">
        <v>67</v>
      </c>
      <c r="H93" s="1">
        <v>71</v>
      </c>
      <c r="I93" s="1">
        <v>88</v>
      </c>
      <c r="J93" s="1">
        <v>88</v>
      </c>
      <c r="K93" s="2">
        <v>81</v>
      </c>
      <c r="L93" s="2">
        <v>44</v>
      </c>
      <c r="M93" s="2">
        <v>88</v>
      </c>
      <c r="N93" s="1">
        <f t="shared" si="3"/>
        <v>84</v>
      </c>
      <c r="O93" s="1">
        <f t="shared" si="3"/>
        <v>88</v>
      </c>
      <c r="P93" s="1">
        <f t="shared" si="3"/>
        <v>76</v>
      </c>
      <c r="Q93" s="1">
        <f t="shared" si="3"/>
        <v>56</v>
      </c>
      <c r="R93" s="1">
        <f t="shared" si="2"/>
        <v>80</v>
      </c>
    </row>
    <row r="94" spans="1:18">
      <c r="A94" s="10">
        <v>81</v>
      </c>
      <c r="B94" s="272">
        <v>1911081</v>
      </c>
      <c r="C94" s="273" t="s">
        <v>70</v>
      </c>
      <c r="D94" s="1">
        <v>66</v>
      </c>
      <c r="E94" s="1">
        <v>80</v>
      </c>
      <c r="F94" s="1">
        <v>84</v>
      </c>
      <c r="G94" s="1">
        <v>62</v>
      </c>
      <c r="H94" s="1">
        <v>68</v>
      </c>
      <c r="I94" s="1">
        <v>88</v>
      </c>
      <c r="J94" s="1">
        <v>81</v>
      </c>
      <c r="K94" s="2">
        <v>75</v>
      </c>
      <c r="L94" s="2">
        <v>63</v>
      </c>
      <c r="M94" s="2">
        <v>19</v>
      </c>
      <c r="N94" s="1">
        <f t="shared" si="3"/>
        <v>77</v>
      </c>
      <c r="O94" s="1">
        <f t="shared" si="3"/>
        <v>81</v>
      </c>
      <c r="P94" s="1">
        <f t="shared" si="3"/>
        <v>80</v>
      </c>
      <c r="Q94" s="1">
        <f t="shared" si="3"/>
        <v>63</v>
      </c>
      <c r="R94" s="1">
        <f t="shared" si="2"/>
        <v>44</v>
      </c>
    </row>
    <row r="95" spans="1:18">
      <c r="A95" s="10">
        <v>82</v>
      </c>
      <c r="B95" s="272">
        <v>1911082</v>
      </c>
      <c r="C95" s="273" t="s">
        <v>71</v>
      </c>
      <c r="D95" s="1">
        <v>68</v>
      </c>
      <c r="E95" s="1">
        <v>88</v>
      </c>
      <c r="F95" s="1">
        <v>90</v>
      </c>
      <c r="G95" s="1">
        <v>63</v>
      </c>
      <c r="H95" s="1">
        <v>93</v>
      </c>
      <c r="I95" s="1">
        <v>81</v>
      </c>
      <c r="J95" s="1">
        <v>94</v>
      </c>
      <c r="K95" s="2">
        <v>69</v>
      </c>
      <c r="L95" s="2">
        <v>94</v>
      </c>
      <c r="M95" s="2">
        <v>81</v>
      </c>
      <c r="N95" s="1">
        <f t="shared" si="3"/>
        <v>75</v>
      </c>
      <c r="O95" s="1">
        <f t="shared" si="3"/>
        <v>91</v>
      </c>
      <c r="P95" s="1">
        <f t="shared" si="3"/>
        <v>80</v>
      </c>
      <c r="Q95" s="1">
        <f t="shared" si="3"/>
        <v>79</v>
      </c>
      <c r="R95" s="1">
        <f t="shared" si="2"/>
        <v>87</v>
      </c>
    </row>
    <row r="96" spans="1:18">
      <c r="A96" s="10">
        <v>83</v>
      </c>
      <c r="B96" s="272">
        <v>1911083</v>
      </c>
      <c r="C96" s="273" t="s">
        <v>132</v>
      </c>
      <c r="D96" s="1">
        <v>87</v>
      </c>
      <c r="E96" s="1">
        <v>84</v>
      </c>
      <c r="F96" s="1">
        <v>96</v>
      </c>
      <c r="G96" s="1">
        <v>80</v>
      </c>
      <c r="H96" s="1">
        <v>34</v>
      </c>
      <c r="I96" s="1">
        <v>88</v>
      </c>
      <c r="J96" s="1">
        <v>81</v>
      </c>
      <c r="K96" s="2">
        <v>69</v>
      </c>
      <c r="L96" s="2">
        <v>94</v>
      </c>
      <c r="M96" s="2">
        <v>88</v>
      </c>
      <c r="N96" s="1">
        <f t="shared" si="3"/>
        <v>88</v>
      </c>
      <c r="O96" s="1">
        <f t="shared" si="3"/>
        <v>83</v>
      </c>
      <c r="P96" s="1">
        <f t="shared" si="3"/>
        <v>83</v>
      </c>
      <c r="Q96" s="1">
        <f t="shared" si="3"/>
        <v>87</v>
      </c>
      <c r="R96" s="1">
        <f t="shared" si="2"/>
        <v>61</v>
      </c>
    </row>
    <row r="97" spans="1:18">
      <c r="A97" s="10">
        <v>84</v>
      </c>
      <c r="B97" s="270">
        <v>1911084</v>
      </c>
      <c r="C97" s="271" t="s">
        <v>343</v>
      </c>
      <c r="D97" s="1">
        <v>67</v>
      </c>
      <c r="E97" s="1">
        <v>67</v>
      </c>
      <c r="F97" s="1">
        <v>66</v>
      </c>
      <c r="G97" s="1">
        <v>82</v>
      </c>
      <c r="H97" s="1">
        <v>87</v>
      </c>
      <c r="I97" s="1">
        <v>81</v>
      </c>
      <c r="J97" s="1">
        <v>75</v>
      </c>
      <c r="K97" s="2">
        <v>81</v>
      </c>
      <c r="L97" s="2">
        <v>44</v>
      </c>
      <c r="M97" s="2">
        <v>75</v>
      </c>
      <c r="N97" s="1">
        <f t="shared" si="3"/>
        <v>74</v>
      </c>
      <c r="O97" s="1">
        <f t="shared" si="3"/>
        <v>71</v>
      </c>
      <c r="P97" s="1">
        <f t="shared" si="3"/>
        <v>74</v>
      </c>
      <c r="Q97" s="1">
        <f t="shared" si="3"/>
        <v>63</v>
      </c>
      <c r="R97" s="1">
        <f t="shared" si="2"/>
        <v>81</v>
      </c>
    </row>
    <row r="98" spans="1:18">
      <c r="A98" s="10">
        <v>85</v>
      </c>
      <c r="B98" s="267">
        <v>1911085</v>
      </c>
      <c r="C98" s="268" t="s">
        <v>344</v>
      </c>
      <c r="D98" s="1">
        <v>80</v>
      </c>
      <c r="E98" s="1">
        <v>85</v>
      </c>
      <c r="F98" s="1">
        <v>63</v>
      </c>
      <c r="G98" s="1">
        <v>85</v>
      </c>
      <c r="H98" s="1">
        <v>73</v>
      </c>
      <c r="I98" s="1">
        <v>88</v>
      </c>
      <c r="J98" s="1">
        <v>75</v>
      </c>
      <c r="K98" s="2">
        <v>75</v>
      </c>
      <c r="L98" s="2">
        <v>88</v>
      </c>
      <c r="M98" s="2">
        <v>75</v>
      </c>
      <c r="N98" s="1">
        <f t="shared" si="3"/>
        <v>84</v>
      </c>
      <c r="O98" s="1">
        <f t="shared" si="3"/>
        <v>80</v>
      </c>
      <c r="P98" s="1">
        <f t="shared" si="3"/>
        <v>69</v>
      </c>
      <c r="Q98" s="1">
        <f t="shared" si="3"/>
        <v>87</v>
      </c>
      <c r="R98" s="1">
        <f t="shared" si="2"/>
        <v>74</v>
      </c>
    </row>
    <row r="99" spans="1:18">
      <c r="A99" s="10">
        <v>86</v>
      </c>
      <c r="B99" s="270">
        <v>1911086</v>
      </c>
      <c r="C99" s="31" t="s">
        <v>345</v>
      </c>
      <c r="D99" s="1">
        <v>53</v>
      </c>
      <c r="E99" s="1">
        <v>55</v>
      </c>
      <c r="F99" s="1">
        <v>61</v>
      </c>
      <c r="G99" s="1">
        <v>73</v>
      </c>
      <c r="H99" s="1">
        <v>92</v>
      </c>
      <c r="I99" s="1">
        <v>44</v>
      </c>
      <c r="J99" s="1">
        <v>69</v>
      </c>
      <c r="K99" s="2">
        <v>100</v>
      </c>
      <c r="L99" s="2">
        <v>19</v>
      </c>
      <c r="M99" s="2">
        <v>56</v>
      </c>
      <c r="N99" s="1">
        <f t="shared" si="3"/>
        <v>49</v>
      </c>
      <c r="O99" s="1">
        <f t="shared" si="3"/>
        <v>62</v>
      </c>
      <c r="P99" s="1">
        <f t="shared" si="3"/>
        <v>81</v>
      </c>
      <c r="Q99" s="1">
        <f t="shared" si="3"/>
        <v>46</v>
      </c>
      <c r="R99" s="1">
        <f t="shared" si="2"/>
        <v>74</v>
      </c>
    </row>
    <row r="100" spans="1:18">
      <c r="A100" s="10">
        <v>87</v>
      </c>
      <c r="B100" s="270">
        <v>1911087</v>
      </c>
      <c r="C100" s="271" t="s">
        <v>136</v>
      </c>
      <c r="D100" s="1">
        <v>75</v>
      </c>
      <c r="E100" s="1">
        <v>78</v>
      </c>
      <c r="F100" s="1">
        <v>92</v>
      </c>
      <c r="G100" s="1">
        <v>83</v>
      </c>
      <c r="H100" s="1">
        <v>90</v>
      </c>
      <c r="I100" s="1">
        <v>81</v>
      </c>
      <c r="J100" s="1">
        <v>88</v>
      </c>
      <c r="K100" s="2">
        <v>81</v>
      </c>
      <c r="L100" s="2">
        <v>88</v>
      </c>
      <c r="M100" s="2">
        <v>81</v>
      </c>
      <c r="N100" s="1">
        <f t="shared" si="3"/>
        <v>78</v>
      </c>
      <c r="O100" s="1">
        <f t="shared" si="3"/>
        <v>83</v>
      </c>
      <c r="P100" s="1">
        <f t="shared" si="3"/>
        <v>87</v>
      </c>
      <c r="Q100" s="1">
        <f t="shared" si="3"/>
        <v>86</v>
      </c>
      <c r="R100" s="1">
        <f t="shared" si="2"/>
        <v>86</v>
      </c>
    </row>
    <row r="101" spans="1:18">
      <c r="A101" s="10">
        <v>88</v>
      </c>
      <c r="B101" s="76">
        <v>1911088</v>
      </c>
      <c r="C101" s="271" t="s">
        <v>346</v>
      </c>
      <c r="D101" s="1">
        <v>91</v>
      </c>
      <c r="E101" s="1">
        <v>94</v>
      </c>
      <c r="F101" s="1">
        <v>66</v>
      </c>
      <c r="G101" s="1">
        <v>94</v>
      </c>
      <c r="H101" s="1">
        <v>75</v>
      </c>
      <c r="I101" s="1">
        <v>88</v>
      </c>
      <c r="J101" s="1">
        <v>50</v>
      </c>
      <c r="K101" s="2">
        <v>75</v>
      </c>
      <c r="L101" s="2">
        <v>81</v>
      </c>
      <c r="M101" s="2">
        <v>88</v>
      </c>
      <c r="N101" s="1">
        <f t="shared" si="3"/>
        <v>90</v>
      </c>
      <c r="O101" s="1">
        <f t="shared" si="3"/>
        <v>72</v>
      </c>
      <c r="P101" s="1">
        <f t="shared" si="3"/>
        <v>71</v>
      </c>
      <c r="Q101" s="1">
        <f t="shared" si="3"/>
        <v>88</v>
      </c>
      <c r="R101" s="1">
        <f t="shared" si="2"/>
        <v>82</v>
      </c>
    </row>
    <row r="102" spans="1:18">
      <c r="A102" s="10">
        <v>89</v>
      </c>
      <c r="B102" s="272">
        <v>1911089</v>
      </c>
      <c r="C102" s="273" t="s">
        <v>137</v>
      </c>
      <c r="D102" s="1">
        <v>89</v>
      </c>
      <c r="E102" s="1">
        <v>84</v>
      </c>
      <c r="F102" s="1">
        <v>87</v>
      </c>
      <c r="G102" s="1">
        <v>92</v>
      </c>
      <c r="H102" s="1">
        <v>91</v>
      </c>
      <c r="I102" s="1">
        <v>75</v>
      </c>
      <c r="J102" s="1">
        <v>63</v>
      </c>
      <c r="K102" s="2">
        <v>44</v>
      </c>
      <c r="L102" s="2">
        <v>13</v>
      </c>
      <c r="M102" s="2">
        <v>19</v>
      </c>
      <c r="N102" s="1">
        <f t="shared" si="3"/>
        <v>82</v>
      </c>
      <c r="O102" s="1">
        <f t="shared" si="3"/>
        <v>74</v>
      </c>
      <c r="P102" s="1">
        <f t="shared" si="3"/>
        <v>66</v>
      </c>
      <c r="Q102" s="1">
        <f t="shared" si="3"/>
        <v>53</v>
      </c>
      <c r="R102" s="1">
        <f t="shared" si="2"/>
        <v>55</v>
      </c>
    </row>
    <row r="103" spans="1:18">
      <c r="A103" s="10">
        <v>90</v>
      </c>
      <c r="B103" s="76">
        <v>1911090</v>
      </c>
      <c r="C103" s="271" t="s">
        <v>138</v>
      </c>
      <c r="D103" s="1">
        <v>95</v>
      </c>
      <c r="E103" s="1">
        <v>100</v>
      </c>
      <c r="F103" s="1">
        <v>88</v>
      </c>
      <c r="G103" s="1">
        <v>88</v>
      </c>
      <c r="H103" s="1">
        <v>88</v>
      </c>
      <c r="I103" s="1">
        <v>88</v>
      </c>
      <c r="J103" s="1">
        <v>75</v>
      </c>
      <c r="K103" s="2">
        <v>88</v>
      </c>
      <c r="L103" s="2">
        <v>88</v>
      </c>
      <c r="M103" s="2">
        <v>81</v>
      </c>
      <c r="N103" s="1">
        <f t="shared" si="3"/>
        <v>92</v>
      </c>
      <c r="O103" s="1">
        <f t="shared" si="3"/>
        <v>88</v>
      </c>
      <c r="P103" s="1">
        <f t="shared" si="3"/>
        <v>88</v>
      </c>
      <c r="Q103" s="1">
        <f t="shared" si="3"/>
        <v>88</v>
      </c>
      <c r="R103" s="1">
        <f t="shared" si="2"/>
        <v>85</v>
      </c>
    </row>
    <row r="104" spans="1:18">
      <c r="A104" s="10">
        <v>91</v>
      </c>
      <c r="B104" s="272">
        <v>1911091</v>
      </c>
      <c r="C104" s="273" t="s">
        <v>139</v>
      </c>
      <c r="D104" s="1">
        <v>70</v>
      </c>
      <c r="E104" s="1">
        <v>67</v>
      </c>
      <c r="F104" s="1">
        <v>83</v>
      </c>
      <c r="G104" s="1">
        <v>64</v>
      </c>
      <c r="H104" s="1">
        <v>89</v>
      </c>
      <c r="I104" s="1">
        <v>88</v>
      </c>
      <c r="J104" s="1">
        <v>75</v>
      </c>
      <c r="K104" s="2">
        <v>38</v>
      </c>
      <c r="L104" s="2">
        <v>69</v>
      </c>
      <c r="M104" s="2">
        <v>75</v>
      </c>
      <c r="N104" s="1">
        <f t="shared" si="3"/>
        <v>79</v>
      </c>
      <c r="O104" s="1">
        <f t="shared" si="3"/>
        <v>71</v>
      </c>
      <c r="P104" s="1">
        <f t="shared" si="3"/>
        <v>61</v>
      </c>
      <c r="Q104" s="1">
        <f t="shared" si="3"/>
        <v>67</v>
      </c>
      <c r="R104" s="1">
        <f t="shared" si="2"/>
        <v>82</v>
      </c>
    </row>
    <row r="105" spans="1:18">
      <c r="A105" s="10">
        <v>92</v>
      </c>
      <c r="B105" s="272">
        <v>1911092</v>
      </c>
      <c r="C105" s="273" t="s">
        <v>140</v>
      </c>
      <c r="D105" s="1">
        <v>92</v>
      </c>
      <c r="E105" s="1">
        <v>82</v>
      </c>
      <c r="F105" s="1">
        <v>88</v>
      </c>
      <c r="G105" s="1">
        <v>73</v>
      </c>
      <c r="H105" s="1">
        <v>71</v>
      </c>
      <c r="I105" s="1">
        <v>81</v>
      </c>
      <c r="J105" s="1">
        <v>81</v>
      </c>
      <c r="K105" s="2">
        <v>81</v>
      </c>
      <c r="L105" s="2">
        <v>88</v>
      </c>
      <c r="M105" s="2">
        <v>94</v>
      </c>
      <c r="N105" s="1">
        <f t="shared" si="3"/>
        <v>87</v>
      </c>
      <c r="O105" s="1">
        <f t="shared" si="3"/>
        <v>82</v>
      </c>
      <c r="P105" s="1">
        <f t="shared" si="3"/>
        <v>85</v>
      </c>
      <c r="Q105" s="1">
        <f t="shared" si="3"/>
        <v>81</v>
      </c>
      <c r="R105" s="1">
        <f t="shared" si="2"/>
        <v>83</v>
      </c>
    </row>
    <row r="106" spans="1:18">
      <c r="A106" s="10">
        <v>93</v>
      </c>
      <c r="B106" s="272">
        <v>1911093</v>
      </c>
      <c r="C106" s="273" t="s">
        <v>141</v>
      </c>
      <c r="D106" s="1">
        <v>68</v>
      </c>
      <c r="E106" s="1">
        <v>81</v>
      </c>
      <c r="F106" s="1">
        <v>96</v>
      </c>
      <c r="G106" s="1">
        <v>80</v>
      </c>
      <c r="H106" s="1">
        <v>77</v>
      </c>
      <c r="I106" s="1">
        <v>50</v>
      </c>
      <c r="J106" s="1">
        <v>88</v>
      </c>
      <c r="K106" s="2">
        <v>50</v>
      </c>
      <c r="L106" s="2">
        <v>50</v>
      </c>
      <c r="M106" s="2">
        <v>50</v>
      </c>
      <c r="N106" s="1">
        <f t="shared" si="3"/>
        <v>59</v>
      </c>
      <c r="O106" s="1">
        <f t="shared" si="3"/>
        <v>85</v>
      </c>
      <c r="P106" s="1">
        <f t="shared" si="3"/>
        <v>73</v>
      </c>
      <c r="Q106" s="1">
        <f t="shared" si="3"/>
        <v>65</v>
      </c>
      <c r="R106" s="1">
        <f t="shared" si="2"/>
        <v>64</v>
      </c>
    </row>
    <row r="107" spans="1:18">
      <c r="A107" s="10">
        <v>94</v>
      </c>
      <c r="B107" s="267">
        <v>1911094</v>
      </c>
      <c r="C107" s="268" t="s">
        <v>58</v>
      </c>
      <c r="D107" s="1">
        <v>80</v>
      </c>
      <c r="E107" s="1">
        <v>78</v>
      </c>
      <c r="F107" s="1">
        <v>88</v>
      </c>
      <c r="G107" s="1">
        <v>81</v>
      </c>
      <c r="H107" s="1">
        <v>92</v>
      </c>
      <c r="I107" s="1">
        <v>94</v>
      </c>
      <c r="J107" s="1">
        <v>88</v>
      </c>
      <c r="K107" s="2">
        <v>88</v>
      </c>
      <c r="L107" s="2">
        <v>94</v>
      </c>
      <c r="M107" s="2">
        <v>94</v>
      </c>
      <c r="N107" s="1">
        <f t="shared" si="3"/>
        <v>87</v>
      </c>
      <c r="O107" s="1">
        <f t="shared" si="3"/>
        <v>83</v>
      </c>
      <c r="P107" s="1">
        <f t="shared" si="3"/>
        <v>88</v>
      </c>
      <c r="Q107" s="1">
        <f t="shared" si="3"/>
        <v>88</v>
      </c>
      <c r="R107" s="1">
        <f t="shared" si="2"/>
        <v>93</v>
      </c>
    </row>
    <row r="108" spans="1:18">
      <c r="A108" s="10">
        <v>95</v>
      </c>
      <c r="B108" s="76">
        <v>1911095</v>
      </c>
      <c r="C108" s="271" t="s">
        <v>142</v>
      </c>
      <c r="D108" s="1">
        <v>65</v>
      </c>
      <c r="E108" s="1">
        <v>66</v>
      </c>
      <c r="F108" s="1">
        <v>69</v>
      </c>
      <c r="G108" s="1">
        <v>82</v>
      </c>
      <c r="H108" s="1">
        <v>92</v>
      </c>
      <c r="I108" s="1">
        <v>81</v>
      </c>
      <c r="J108" s="1">
        <v>81</v>
      </c>
      <c r="K108" s="2">
        <v>63</v>
      </c>
      <c r="L108" s="2">
        <v>81</v>
      </c>
      <c r="M108" s="2">
        <v>44</v>
      </c>
      <c r="N108" s="1">
        <f t="shared" si="3"/>
        <v>73</v>
      </c>
      <c r="O108" s="1">
        <f t="shared" si="3"/>
        <v>74</v>
      </c>
      <c r="P108" s="1">
        <f t="shared" si="3"/>
        <v>66</v>
      </c>
      <c r="Q108" s="1">
        <f t="shared" si="3"/>
        <v>82</v>
      </c>
      <c r="R108" s="1">
        <f t="shared" si="2"/>
        <v>68</v>
      </c>
    </row>
    <row r="109" spans="1:18">
      <c r="A109" s="10">
        <v>96</v>
      </c>
      <c r="B109" s="272">
        <v>1911096</v>
      </c>
      <c r="C109" s="273" t="s">
        <v>143</v>
      </c>
      <c r="D109" s="1">
        <v>91</v>
      </c>
      <c r="E109" s="1">
        <v>93</v>
      </c>
      <c r="F109" s="1">
        <v>96</v>
      </c>
      <c r="G109" s="1">
        <v>79</v>
      </c>
      <c r="H109" s="1">
        <v>86</v>
      </c>
      <c r="I109" s="1">
        <v>88</v>
      </c>
      <c r="J109" s="1">
        <v>50</v>
      </c>
      <c r="K109" s="2">
        <v>63</v>
      </c>
      <c r="L109" s="2">
        <v>69</v>
      </c>
      <c r="M109" s="2">
        <v>31</v>
      </c>
      <c r="N109" s="1">
        <f t="shared" si="3"/>
        <v>90</v>
      </c>
      <c r="O109" s="1">
        <f t="shared" si="3"/>
        <v>72</v>
      </c>
      <c r="P109" s="1">
        <f t="shared" si="3"/>
        <v>80</v>
      </c>
      <c r="Q109" s="1">
        <f t="shared" si="3"/>
        <v>74</v>
      </c>
      <c r="R109" s="1">
        <f t="shared" si="2"/>
        <v>59</v>
      </c>
    </row>
    <row r="110" spans="1:18">
      <c r="A110" s="10">
        <v>97</v>
      </c>
      <c r="B110" s="272">
        <v>1911097</v>
      </c>
      <c r="C110" s="273" t="s">
        <v>347</v>
      </c>
      <c r="D110" s="1">
        <v>71</v>
      </c>
      <c r="E110" s="1">
        <v>75</v>
      </c>
      <c r="F110" s="1">
        <v>69</v>
      </c>
      <c r="G110" s="1">
        <v>82</v>
      </c>
      <c r="H110" s="1">
        <v>86</v>
      </c>
      <c r="I110" s="1">
        <v>88</v>
      </c>
      <c r="J110" s="1">
        <v>88</v>
      </c>
      <c r="K110" s="2">
        <v>88</v>
      </c>
      <c r="L110" s="2">
        <v>50</v>
      </c>
      <c r="M110" s="2">
        <v>88</v>
      </c>
      <c r="N110" s="1">
        <f t="shared" si="3"/>
        <v>80</v>
      </c>
      <c r="O110" s="1">
        <f t="shared" si="3"/>
        <v>82</v>
      </c>
      <c r="P110" s="1">
        <f t="shared" si="3"/>
        <v>79</v>
      </c>
      <c r="Q110" s="1">
        <f t="shared" si="3"/>
        <v>66</v>
      </c>
      <c r="R110" s="1">
        <f t="shared" si="2"/>
        <v>87</v>
      </c>
    </row>
    <row r="111" spans="1:18">
      <c r="A111" s="10">
        <v>98</v>
      </c>
      <c r="B111" s="272">
        <v>1911098</v>
      </c>
      <c r="C111" s="273" t="s">
        <v>145</v>
      </c>
      <c r="D111" s="1">
        <v>88</v>
      </c>
      <c r="E111" s="1">
        <v>85</v>
      </c>
      <c r="F111" s="1">
        <v>89</v>
      </c>
      <c r="G111" s="1">
        <v>58</v>
      </c>
      <c r="H111" s="1">
        <v>72</v>
      </c>
      <c r="I111" s="1">
        <v>88</v>
      </c>
      <c r="J111" s="1">
        <v>88</v>
      </c>
      <c r="K111" s="2">
        <v>81</v>
      </c>
      <c r="L111" s="2">
        <v>94</v>
      </c>
      <c r="M111" s="2">
        <v>88</v>
      </c>
      <c r="N111" s="1">
        <f t="shared" si="3"/>
        <v>88</v>
      </c>
      <c r="O111" s="1">
        <f t="shared" si="3"/>
        <v>87</v>
      </c>
      <c r="P111" s="1">
        <f t="shared" si="3"/>
        <v>85</v>
      </c>
      <c r="Q111" s="1">
        <f t="shared" si="3"/>
        <v>76</v>
      </c>
      <c r="R111" s="1">
        <f t="shared" si="2"/>
        <v>80</v>
      </c>
    </row>
    <row r="112" spans="1:18">
      <c r="A112" s="10">
        <v>99</v>
      </c>
      <c r="B112" s="76">
        <v>1911099</v>
      </c>
      <c r="C112" s="271" t="s">
        <v>146</v>
      </c>
      <c r="D112" s="1">
        <v>49</v>
      </c>
      <c r="E112" s="1">
        <v>86</v>
      </c>
      <c r="F112" s="1">
        <v>87</v>
      </c>
      <c r="G112" s="1">
        <v>59</v>
      </c>
      <c r="H112" s="1">
        <v>50</v>
      </c>
      <c r="I112" s="1">
        <v>88</v>
      </c>
      <c r="J112" s="1">
        <v>81</v>
      </c>
      <c r="K112" s="2">
        <v>50</v>
      </c>
      <c r="L112" s="2">
        <v>94</v>
      </c>
      <c r="M112" s="2">
        <v>44</v>
      </c>
      <c r="N112" s="1">
        <f t="shared" si="3"/>
        <v>69</v>
      </c>
      <c r="O112" s="1">
        <f t="shared" si="3"/>
        <v>84</v>
      </c>
      <c r="P112" s="1">
        <f t="shared" si="3"/>
        <v>69</v>
      </c>
      <c r="Q112" s="1">
        <f t="shared" si="3"/>
        <v>77</v>
      </c>
      <c r="R112" s="1">
        <f t="shared" si="2"/>
        <v>47</v>
      </c>
    </row>
    <row r="113" spans="1:18">
      <c r="A113" s="10">
        <v>100</v>
      </c>
      <c r="B113" s="272">
        <v>1911100</v>
      </c>
      <c r="C113" s="273" t="s">
        <v>147</v>
      </c>
      <c r="D113" s="1">
        <v>74</v>
      </c>
      <c r="E113" s="1">
        <v>90</v>
      </c>
      <c r="F113" s="1">
        <v>77</v>
      </c>
      <c r="G113" s="1">
        <v>90</v>
      </c>
      <c r="H113" s="1">
        <v>89</v>
      </c>
      <c r="I113" s="1">
        <v>88</v>
      </c>
      <c r="J113" s="1">
        <v>75</v>
      </c>
      <c r="K113" s="2">
        <v>56</v>
      </c>
      <c r="L113" s="2">
        <v>88</v>
      </c>
      <c r="M113" s="2">
        <v>63</v>
      </c>
      <c r="N113" s="1">
        <f t="shared" si="3"/>
        <v>81</v>
      </c>
      <c r="O113" s="1">
        <f t="shared" si="3"/>
        <v>83</v>
      </c>
      <c r="P113" s="1">
        <f t="shared" si="3"/>
        <v>67</v>
      </c>
      <c r="Q113" s="1">
        <f t="shared" si="3"/>
        <v>89</v>
      </c>
      <c r="R113" s="1">
        <f t="shared" si="2"/>
        <v>76</v>
      </c>
    </row>
    <row r="114" spans="1:18">
      <c r="A114" s="10">
        <v>101</v>
      </c>
      <c r="B114" s="272">
        <v>1911101</v>
      </c>
      <c r="C114" s="273" t="s">
        <v>348</v>
      </c>
      <c r="D114" s="1">
        <v>94</v>
      </c>
      <c r="E114" s="1">
        <v>85</v>
      </c>
      <c r="F114" s="1">
        <v>93</v>
      </c>
      <c r="G114" s="1">
        <v>80</v>
      </c>
      <c r="H114" s="1">
        <v>88</v>
      </c>
      <c r="I114" s="1">
        <v>94</v>
      </c>
      <c r="J114" s="1">
        <v>88</v>
      </c>
      <c r="K114" s="2">
        <v>88</v>
      </c>
      <c r="L114" s="2">
        <v>94</v>
      </c>
      <c r="M114" s="2">
        <v>94</v>
      </c>
      <c r="N114" s="1">
        <f t="shared" si="3"/>
        <v>94</v>
      </c>
      <c r="O114" s="1">
        <f t="shared" si="3"/>
        <v>87</v>
      </c>
      <c r="P114" s="1">
        <f t="shared" si="3"/>
        <v>91</v>
      </c>
      <c r="Q114" s="1">
        <f t="shared" si="3"/>
        <v>87</v>
      </c>
      <c r="R114" s="1">
        <f t="shared" si="2"/>
        <v>91</v>
      </c>
    </row>
    <row r="115" spans="1:18">
      <c r="A115" s="10">
        <v>102</v>
      </c>
      <c r="B115" s="272">
        <v>1911102</v>
      </c>
      <c r="C115" s="273" t="s">
        <v>349</v>
      </c>
      <c r="D115" s="1">
        <v>75</v>
      </c>
      <c r="E115" s="1">
        <v>76</v>
      </c>
      <c r="F115" s="1">
        <v>77</v>
      </c>
      <c r="G115" s="1">
        <v>67</v>
      </c>
      <c r="H115" s="1">
        <v>82</v>
      </c>
      <c r="I115" s="1">
        <v>81</v>
      </c>
      <c r="J115" s="1">
        <v>75</v>
      </c>
      <c r="K115" s="2">
        <v>88</v>
      </c>
      <c r="L115" s="2">
        <v>88</v>
      </c>
      <c r="M115" s="2">
        <v>75</v>
      </c>
      <c r="N115" s="1">
        <f t="shared" si="3"/>
        <v>78</v>
      </c>
      <c r="O115" s="1">
        <f t="shared" si="3"/>
        <v>76</v>
      </c>
      <c r="P115" s="1">
        <f t="shared" si="3"/>
        <v>83</v>
      </c>
      <c r="Q115" s="1">
        <f t="shared" si="3"/>
        <v>78</v>
      </c>
      <c r="R115" s="1">
        <f t="shared" si="2"/>
        <v>79</v>
      </c>
    </row>
    <row r="116" spans="1:18">
      <c r="A116" s="10">
        <v>103</v>
      </c>
      <c r="B116" s="272">
        <v>1911103</v>
      </c>
      <c r="C116" s="273" t="s">
        <v>350</v>
      </c>
      <c r="D116" s="1">
        <v>90</v>
      </c>
      <c r="E116" s="1">
        <v>78</v>
      </c>
      <c r="F116" s="1">
        <v>88</v>
      </c>
      <c r="G116" s="1">
        <v>93</v>
      </c>
      <c r="H116" s="1">
        <v>91</v>
      </c>
      <c r="I116" s="1">
        <v>56</v>
      </c>
      <c r="J116" s="1">
        <v>44</v>
      </c>
      <c r="K116" s="2">
        <v>25</v>
      </c>
      <c r="L116" s="2">
        <v>44</v>
      </c>
      <c r="M116" s="2">
        <v>69</v>
      </c>
      <c r="N116" s="1">
        <f t="shared" si="3"/>
        <v>73</v>
      </c>
      <c r="O116" s="1">
        <f t="shared" si="3"/>
        <v>61</v>
      </c>
      <c r="P116" s="1">
        <f t="shared" si="3"/>
        <v>57</v>
      </c>
      <c r="Q116" s="1">
        <f t="shared" si="3"/>
        <v>69</v>
      </c>
      <c r="R116" s="1">
        <f t="shared" si="2"/>
        <v>80</v>
      </c>
    </row>
    <row r="117" spans="1:18">
      <c r="A117" s="10">
        <v>104</v>
      </c>
      <c r="B117" s="267">
        <v>1911104</v>
      </c>
      <c r="C117" s="268" t="s">
        <v>351</v>
      </c>
      <c r="D117" s="1">
        <v>93</v>
      </c>
      <c r="E117" s="1">
        <v>73</v>
      </c>
      <c r="F117" s="1">
        <v>86</v>
      </c>
      <c r="G117" s="1">
        <v>94</v>
      </c>
      <c r="H117" s="1">
        <v>93</v>
      </c>
      <c r="I117" s="1">
        <v>94</v>
      </c>
      <c r="J117" s="1">
        <v>81</v>
      </c>
      <c r="K117" s="2">
        <v>94</v>
      </c>
      <c r="L117" s="2">
        <v>94</v>
      </c>
      <c r="M117" s="2">
        <v>88</v>
      </c>
      <c r="N117" s="1">
        <f t="shared" si="3"/>
        <v>94</v>
      </c>
      <c r="O117" s="1">
        <f t="shared" si="3"/>
        <v>77</v>
      </c>
      <c r="P117" s="1">
        <f t="shared" si="3"/>
        <v>90</v>
      </c>
      <c r="Q117" s="1">
        <f t="shared" si="3"/>
        <v>94</v>
      </c>
      <c r="R117" s="1">
        <f t="shared" si="2"/>
        <v>91</v>
      </c>
    </row>
    <row r="118" spans="1:18">
      <c r="A118" s="10">
        <v>105</v>
      </c>
      <c r="B118" s="267">
        <v>1911105</v>
      </c>
      <c r="C118" s="268" t="s">
        <v>60</v>
      </c>
      <c r="D118" s="1">
        <v>71</v>
      </c>
      <c r="E118" s="1">
        <v>76</v>
      </c>
      <c r="F118" s="1">
        <v>80</v>
      </c>
      <c r="G118" s="1">
        <v>70</v>
      </c>
      <c r="H118" s="1">
        <v>63</v>
      </c>
      <c r="I118" s="1">
        <v>69</v>
      </c>
      <c r="J118" s="1">
        <v>88</v>
      </c>
      <c r="K118" s="2">
        <v>81</v>
      </c>
      <c r="L118" s="2">
        <v>88</v>
      </c>
      <c r="M118" s="2">
        <v>88</v>
      </c>
      <c r="N118" s="1">
        <f t="shared" si="3"/>
        <v>70</v>
      </c>
      <c r="O118" s="1">
        <f t="shared" si="3"/>
        <v>82</v>
      </c>
      <c r="P118" s="1">
        <f t="shared" si="3"/>
        <v>81</v>
      </c>
      <c r="Q118" s="1">
        <f t="shared" si="3"/>
        <v>79</v>
      </c>
      <c r="R118" s="1">
        <f t="shared" si="2"/>
        <v>76</v>
      </c>
    </row>
    <row r="119" spans="1:18">
      <c r="A119" s="10">
        <v>106</v>
      </c>
      <c r="B119" s="76">
        <v>1911106</v>
      </c>
      <c r="C119" s="271" t="s">
        <v>352</v>
      </c>
      <c r="D119" s="1">
        <v>88</v>
      </c>
      <c r="E119" s="1">
        <v>89</v>
      </c>
      <c r="F119" s="1">
        <v>91</v>
      </c>
      <c r="G119" s="1">
        <v>89</v>
      </c>
      <c r="H119" s="1">
        <v>88</v>
      </c>
      <c r="I119" s="1">
        <v>88</v>
      </c>
      <c r="J119" s="1">
        <v>88</v>
      </c>
      <c r="K119" s="2">
        <v>81</v>
      </c>
      <c r="L119" s="2">
        <v>88</v>
      </c>
      <c r="M119" s="2">
        <v>81</v>
      </c>
      <c r="N119" s="1">
        <f t="shared" si="3"/>
        <v>88</v>
      </c>
      <c r="O119" s="1">
        <f t="shared" si="3"/>
        <v>89</v>
      </c>
      <c r="P119" s="1">
        <f t="shared" si="3"/>
        <v>86</v>
      </c>
      <c r="Q119" s="1">
        <f t="shared" si="3"/>
        <v>89</v>
      </c>
      <c r="R119" s="1">
        <f t="shared" si="2"/>
        <v>85</v>
      </c>
    </row>
    <row r="120" spans="1:18">
      <c r="A120" s="10">
        <v>107</v>
      </c>
      <c r="B120" s="272">
        <v>1911107</v>
      </c>
      <c r="C120" s="273" t="s">
        <v>353</v>
      </c>
      <c r="D120" s="1">
        <v>59</v>
      </c>
      <c r="E120" s="1">
        <v>59</v>
      </c>
      <c r="F120" s="1">
        <v>70</v>
      </c>
      <c r="G120" s="1">
        <v>85</v>
      </c>
      <c r="H120" s="1">
        <v>90</v>
      </c>
      <c r="I120" s="1">
        <v>75</v>
      </c>
      <c r="J120" s="1">
        <v>81</v>
      </c>
      <c r="K120" s="2">
        <v>69</v>
      </c>
      <c r="L120" s="2">
        <v>88</v>
      </c>
      <c r="M120" s="2">
        <v>88</v>
      </c>
      <c r="N120" s="1">
        <f t="shared" si="3"/>
        <v>67</v>
      </c>
      <c r="O120" s="1">
        <f t="shared" si="3"/>
        <v>70</v>
      </c>
      <c r="P120" s="1">
        <f t="shared" si="3"/>
        <v>70</v>
      </c>
      <c r="Q120" s="1">
        <f t="shared" si="3"/>
        <v>87</v>
      </c>
      <c r="R120" s="1">
        <f t="shared" si="2"/>
        <v>89</v>
      </c>
    </row>
    <row r="121" spans="1:18">
      <c r="A121" s="10">
        <v>108</v>
      </c>
      <c r="B121" s="272">
        <v>1911108</v>
      </c>
      <c r="C121" s="273" t="s">
        <v>152</v>
      </c>
      <c r="D121" s="1">
        <v>78</v>
      </c>
      <c r="E121" s="1">
        <v>90</v>
      </c>
      <c r="F121" s="1">
        <v>83</v>
      </c>
      <c r="G121" s="1">
        <v>72</v>
      </c>
      <c r="H121" s="1">
        <v>41</v>
      </c>
      <c r="I121" s="1">
        <v>81</v>
      </c>
      <c r="J121" s="1">
        <v>88</v>
      </c>
      <c r="K121" s="2">
        <v>81</v>
      </c>
      <c r="L121" s="2">
        <v>88</v>
      </c>
      <c r="M121" s="2">
        <v>38</v>
      </c>
      <c r="N121" s="1">
        <f t="shared" si="3"/>
        <v>80</v>
      </c>
      <c r="O121" s="1">
        <f t="shared" si="3"/>
        <v>89</v>
      </c>
      <c r="P121" s="1">
        <f t="shared" si="3"/>
        <v>82</v>
      </c>
      <c r="Q121" s="1">
        <f t="shared" si="3"/>
        <v>80</v>
      </c>
      <c r="R121" s="1">
        <f t="shared" si="2"/>
        <v>40</v>
      </c>
    </row>
    <row r="122" spans="1:18">
      <c r="A122" s="10">
        <v>109</v>
      </c>
      <c r="B122" s="267">
        <v>1911109</v>
      </c>
      <c r="C122" s="268" t="s">
        <v>153</v>
      </c>
      <c r="D122" s="1">
        <v>82</v>
      </c>
      <c r="E122" s="1">
        <v>82</v>
      </c>
      <c r="F122" s="1">
        <v>80</v>
      </c>
      <c r="G122" s="1">
        <v>57</v>
      </c>
      <c r="H122" s="1">
        <v>79</v>
      </c>
      <c r="I122" s="1">
        <v>81</v>
      </c>
      <c r="J122" s="1">
        <v>88</v>
      </c>
      <c r="K122" s="2">
        <v>88</v>
      </c>
      <c r="L122" s="2">
        <v>88</v>
      </c>
      <c r="M122" s="2">
        <v>88</v>
      </c>
      <c r="N122" s="1">
        <f t="shared" si="3"/>
        <v>82</v>
      </c>
      <c r="O122" s="1">
        <f t="shared" si="3"/>
        <v>85</v>
      </c>
      <c r="P122" s="1">
        <f t="shared" si="3"/>
        <v>84</v>
      </c>
      <c r="Q122" s="1">
        <f t="shared" si="3"/>
        <v>73</v>
      </c>
      <c r="R122" s="1">
        <f t="shared" si="2"/>
        <v>84</v>
      </c>
    </row>
    <row r="123" spans="1:18">
      <c r="A123" s="10">
        <v>110</v>
      </c>
      <c r="B123" s="272">
        <v>1911110</v>
      </c>
      <c r="C123" s="273" t="s">
        <v>154</v>
      </c>
      <c r="D123" s="1">
        <v>93</v>
      </c>
      <c r="E123" s="1">
        <v>96</v>
      </c>
      <c r="F123" s="1">
        <v>90</v>
      </c>
      <c r="G123" s="1">
        <v>95</v>
      </c>
      <c r="H123" s="1">
        <v>93</v>
      </c>
      <c r="I123" s="1">
        <v>69</v>
      </c>
      <c r="J123" s="1">
        <v>88</v>
      </c>
      <c r="K123" s="2">
        <v>88</v>
      </c>
      <c r="L123" s="2">
        <v>44</v>
      </c>
      <c r="M123" s="2">
        <v>25</v>
      </c>
      <c r="N123" s="1">
        <f t="shared" ref="N123:Q138" si="4">ROUND(D123*$H$12+I123*$M$12,0)</f>
        <v>81</v>
      </c>
      <c r="O123" s="1">
        <f t="shared" si="4"/>
        <v>92</v>
      </c>
      <c r="P123" s="1">
        <f t="shared" si="4"/>
        <v>89</v>
      </c>
      <c r="Q123" s="1">
        <f t="shared" si="4"/>
        <v>70</v>
      </c>
      <c r="R123" s="1">
        <f t="shared" si="2"/>
        <v>59</v>
      </c>
    </row>
    <row r="124" spans="1:18">
      <c r="A124" s="10">
        <v>111</v>
      </c>
      <c r="B124" s="272">
        <v>1911111</v>
      </c>
      <c r="C124" s="273" t="s">
        <v>354</v>
      </c>
      <c r="D124" s="1">
        <v>90</v>
      </c>
      <c r="E124" s="1">
        <v>76</v>
      </c>
      <c r="F124" s="1">
        <v>79</v>
      </c>
      <c r="G124" s="1">
        <v>92</v>
      </c>
      <c r="H124" s="1">
        <v>84</v>
      </c>
      <c r="I124" s="1">
        <v>44</v>
      </c>
      <c r="J124" s="1">
        <v>88</v>
      </c>
      <c r="K124" s="2">
        <v>44</v>
      </c>
      <c r="L124" s="2">
        <v>44</v>
      </c>
      <c r="M124" s="2">
        <v>25</v>
      </c>
      <c r="N124" s="1">
        <f t="shared" si="4"/>
        <v>67</v>
      </c>
      <c r="O124" s="1">
        <f t="shared" si="4"/>
        <v>82</v>
      </c>
      <c r="P124" s="1">
        <f t="shared" si="4"/>
        <v>62</v>
      </c>
      <c r="Q124" s="1">
        <f t="shared" si="4"/>
        <v>68</v>
      </c>
      <c r="R124" s="1">
        <f t="shared" si="2"/>
        <v>55</v>
      </c>
    </row>
    <row r="125" spans="1:18">
      <c r="A125" s="10">
        <v>112</v>
      </c>
      <c r="B125" s="272">
        <v>1911112</v>
      </c>
      <c r="C125" s="273" t="s">
        <v>155</v>
      </c>
      <c r="D125" s="1">
        <v>60</v>
      </c>
      <c r="E125" s="1">
        <v>80</v>
      </c>
      <c r="F125" s="1">
        <v>93</v>
      </c>
      <c r="G125" s="1">
        <v>49</v>
      </c>
      <c r="H125" s="1">
        <v>70</v>
      </c>
      <c r="I125" s="1">
        <v>81</v>
      </c>
      <c r="J125" s="1">
        <v>88</v>
      </c>
      <c r="K125" s="2">
        <v>88</v>
      </c>
      <c r="L125" s="2">
        <v>81</v>
      </c>
      <c r="M125" s="2">
        <v>88</v>
      </c>
      <c r="N125" s="1">
        <f t="shared" si="4"/>
        <v>71</v>
      </c>
      <c r="O125" s="1">
        <f t="shared" si="4"/>
        <v>84</v>
      </c>
      <c r="P125" s="1">
        <f t="shared" si="4"/>
        <v>91</v>
      </c>
      <c r="Q125" s="1">
        <f t="shared" si="4"/>
        <v>65</v>
      </c>
      <c r="R125" s="1">
        <f t="shared" si="2"/>
        <v>79</v>
      </c>
    </row>
    <row r="126" spans="1:18">
      <c r="A126" s="10">
        <v>113</v>
      </c>
      <c r="B126" s="272">
        <v>1911113</v>
      </c>
      <c r="C126" s="273" t="s">
        <v>156</v>
      </c>
      <c r="D126" s="1">
        <v>74</v>
      </c>
      <c r="E126" s="1">
        <v>85</v>
      </c>
      <c r="F126" s="1">
        <v>83</v>
      </c>
      <c r="G126" s="1">
        <v>73</v>
      </c>
      <c r="H126" s="1">
        <v>65</v>
      </c>
      <c r="I126" s="1">
        <v>88</v>
      </c>
      <c r="J126" s="1">
        <v>88</v>
      </c>
      <c r="K126" s="2">
        <v>44</v>
      </c>
      <c r="L126" s="2">
        <v>88</v>
      </c>
      <c r="M126" s="2">
        <v>81</v>
      </c>
      <c r="N126" s="1">
        <f t="shared" si="4"/>
        <v>81</v>
      </c>
      <c r="O126" s="1">
        <f t="shared" si="4"/>
        <v>87</v>
      </c>
      <c r="P126" s="1">
        <f t="shared" si="4"/>
        <v>64</v>
      </c>
      <c r="Q126" s="1">
        <f t="shared" si="4"/>
        <v>81</v>
      </c>
      <c r="R126" s="1">
        <f t="shared" si="2"/>
        <v>73</v>
      </c>
    </row>
    <row r="127" spans="1:18">
      <c r="A127" s="10">
        <v>114</v>
      </c>
      <c r="B127" s="272">
        <v>1911114</v>
      </c>
      <c r="C127" s="273" t="s">
        <v>157</v>
      </c>
      <c r="D127" s="1">
        <v>71</v>
      </c>
      <c r="E127" s="1">
        <v>76</v>
      </c>
      <c r="F127" s="1">
        <v>68</v>
      </c>
      <c r="G127" s="1">
        <v>69</v>
      </c>
      <c r="H127" s="1">
        <v>75</v>
      </c>
      <c r="I127" s="1">
        <v>44</v>
      </c>
      <c r="J127" s="1">
        <v>44</v>
      </c>
      <c r="K127" s="2">
        <v>44</v>
      </c>
      <c r="L127" s="2">
        <v>44</v>
      </c>
      <c r="M127" s="2">
        <v>88</v>
      </c>
      <c r="N127" s="1">
        <f t="shared" si="4"/>
        <v>58</v>
      </c>
      <c r="O127" s="1">
        <f t="shared" si="4"/>
        <v>60</v>
      </c>
      <c r="P127" s="1">
        <f t="shared" si="4"/>
        <v>56</v>
      </c>
      <c r="Q127" s="1">
        <f t="shared" si="4"/>
        <v>57</v>
      </c>
      <c r="R127" s="1">
        <f t="shared" si="2"/>
        <v>82</v>
      </c>
    </row>
    <row r="128" spans="1:18">
      <c r="A128" s="10">
        <v>115</v>
      </c>
      <c r="B128" s="272">
        <v>1911115</v>
      </c>
      <c r="C128" s="273" t="s">
        <v>74</v>
      </c>
      <c r="D128" s="1">
        <v>70</v>
      </c>
      <c r="E128" s="1">
        <v>71</v>
      </c>
      <c r="F128" s="1">
        <v>89</v>
      </c>
      <c r="G128" s="1">
        <v>67</v>
      </c>
      <c r="H128" s="1">
        <v>73</v>
      </c>
      <c r="I128" s="1">
        <v>88</v>
      </c>
      <c r="J128" s="1">
        <v>88</v>
      </c>
      <c r="K128" s="2">
        <v>88</v>
      </c>
      <c r="L128" s="2">
        <v>94</v>
      </c>
      <c r="M128" s="2">
        <v>88</v>
      </c>
      <c r="N128" s="1">
        <f t="shared" si="4"/>
        <v>79</v>
      </c>
      <c r="O128" s="1">
        <f t="shared" si="4"/>
        <v>80</v>
      </c>
      <c r="P128" s="1">
        <f t="shared" si="4"/>
        <v>89</v>
      </c>
      <c r="Q128" s="1">
        <f t="shared" si="4"/>
        <v>81</v>
      </c>
      <c r="R128" s="1">
        <f t="shared" si="2"/>
        <v>81</v>
      </c>
    </row>
    <row r="129" spans="1:18">
      <c r="A129" s="10">
        <v>116</v>
      </c>
      <c r="B129" s="267">
        <v>1911116</v>
      </c>
      <c r="C129" s="268" t="s">
        <v>355</v>
      </c>
      <c r="D129" s="1">
        <v>67</v>
      </c>
      <c r="E129" s="1">
        <v>70</v>
      </c>
      <c r="F129" s="1">
        <v>70</v>
      </c>
      <c r="G129" s="1">
        <v>81</v>
      </c>
      <c r="H129" s="1">
        <v>80</v>
      </c>
      <c r="I129" s="1">
        <v>88</v>
      </c>
      <c r="J129" s="1">
        <v>88</v>
      </c>
      <c r="K129" s="2">
        <v>81</v>
      </c>
      <c r="L129" s="2">
        <v>88</v>
      </c>
      <c r="M129" s="2">
        <v>94</v>
      </c>
      <c r="N129" s="1">
        <f t="shared" si="4"/>
        <v>78</v>
      </c>
      <c r="O129" s="1">
        <f t="shared" si="4"/>
        <v>79</v>
      </c>
      <c r="P129" s="1">
        <f t="shared" si="4"/>
        <v>76</v>
      </c>
      <c r="Q129" s="1">
        <f t="shared" si="4"/>
        <v>85</v>
      </c>
      <c r="R129" s="1">
        <f t="shared" si="2"/>
        <v>87</v>
      </c>
    </row>
    <row r="130" spans="1:18">
      <c r="A130" s="10">
        <v>117</v>
      </c>
      <c r="B130" s="272">
        <v>1911117</v>
      </c>
      <c r="C130" s="273" t="s">
        <v>356</v>
      </c>
      <c r="D130" s="1">
        <v>95</v>
      </c>
      <c r="E130" s="1">
        <v>92</v>
      </c>
      <c r="F130" s="1">
        <v>72</v>
      </c>
      <c r="G130" s="1">
        <v>84</v>
      </c>
      <c r="H130" s="1">
        <v>89</v>
      </c>
      <c r="I130" s="1">
        <v>88</v>
      </c>
      <c r="J130" s="1">
        <v>88</v>
      </c>
      <c r="K130" s="2">
        <v>81</v>
      </c>
      <c r="L130" s="2">
        <v>88</v>
      </c>
      <c r="M130" s="2">
        <v>88</v>
      </c>
      <c r="N130" s="1">
        <f t="shared" si="4"/>
        <v>92</v>
      </c>
      <c r="O130" s="1">
        <f t="shared" si="4"/>
        <v>90</v>
      </c>
      <c r="P130" s="1">
        <f t="shared" si="4"/>
        <v>77</v>
      </c>
      <c r="Q130" s="1">
        <f t="shared" si="4"/>
        <v>86</v>
      </c>
      <c r="R130" s="1">
        <f t="shared" si="2"/>
        <v>89</v>
      </c>
    </row>
    <row r="131" spans="1:18">
      <c r="A131" s="10">
        <v>118</v>
      </c>
      <c r="B131" s="76">
        <v>1911118</v>
      </c>
      <c r="C131" s="271" t="s">
        <v>357</v>
      </c>
      <c r="D131" s="1">
        <v>71</v>
      </c>
      <c r="E131" s="1">
        <v>75</v>
      </c>
      <c r="F131" s="1">
        <v>70</v>
      </c>
      <c r="G131" s="1">
        <v>85</v>
      </c>
      <c r="H131" s="1">
        <v>81</v>
      </c>
      <c r="I131" s="1">
        <v>88</v>
      </c>
      <c r="J131" s="1">
        <v>81</v>
      </c>
      <c r="K131" s="2">
        <v>88</v>
      </c>
      <c r="L131" s="2">
        <v>88</v>
      </c>
      <c r="M131" s="2">
        <v>56</v>
      </c>
      <c r="N131" s="1">
        <f t="shared" si="4"/>
        <v>80</v>
      </c>
      <c r="O131" s="1">
        <f t="shared" si="4"/>
        <v>78</v>
      </c>
      <c r="P131" s="1">
        <f t="shared" si="4"/>
        <v>79</v>
      </c>
      <c r="Q131" s="1">
        <f t="shared" si="4"/>
        <v>87</v>
      </c>
      <c r="R131" s="1">
        <f t="shared" si="2"/>
        <v>69</v>
      </c>
    </row>
    <row r="132" spans="1:18">
      <c r="A132" s="10">
        <v>119</v>
      </c>
      <c r="B132" s="267">
        <v>1911119</v>
      </c>
      <c r="C132" s="268" t="s">
        <v>358</v>
      </c>
      <c r="D132" s="1">
        <v>55</v>
      </c>
      <c r="E132" s="1">
        <v>84</v>
      </c>
      <c r="F132" s="1">
        <v>91</v>
      </c>
      <c r="G132" s="1">
        <v>79</v>
      </c>
      <c r="H132" s="1">
        <v>34</v>
      </c>
      <c r="I132" s="1">
        <v>88</v>
      </c>
      <c r="J132" s="1">
        <v>88</v>
      </c>
      <c r="K132" s="2">
        <v>88</v>
      </c>
      <c r="L132" s="2">
        <v>88</v>
      </c>
      <c r="M132" s="2">
        <v>88</v>
      </c>
      <c r="N132" s="1">
        <f t="shared" si="4"/>
        <v>72</v>
      </c>
      <c r="O132" s="1">
        <f t="shared" si="4"/>
        <v>86</v>
      </c>
      <c r="P132" s="1">
        <f t="shared" si="4"/>
        <v>90</v>
      </c>
      <c r="Q132" s="1">
        <f t="shared" si="4"/>
        <v>84</v>
      </c>
      <c r="R132" s="1">
        <f t="shared" si="2"/>
        <v>61</v>
      </c>
    </row>
    <row r="133" spans="1:18">
      <c r="A133" s="10">
        <v>120</v>
      </c>
      <c r="B133" s="272">
        <v>1911120</v>
      </c>
      <c r="C133" s="273" t="s">
        <v>359</v>
      </c>
      <c r="D133" s="1">
        <v>68</v>
      </c>
      <c r="E133" s="1">
        <v>84</v>
      </c>
      <c r="F133" s="1">
        <v>76</v>
      </c>
      <c r="G133" s="1">
        <v>79</v>
      </c>
      <c r="H133" s="1">
        <v>80</v>
      </c>
      <c r="I133" s="1">
        <v>81</v>
      </c>
      <c r="J133" s="1">
        <v>88</v>
      </c>
      <c r="K133" s="2">
        <v>75</v>
      </c>
      <c r="L133" s="2">
        <v>88</v>
      </c>
      <c r="M133" s="2">
        <v>88</v>
      </c>
      <c r="N133" s="1">
        <f t="shared" si="4"/>
        <v>75</v>
      </c>
      <c r="O133" s="1">
        <f t="shared" si="4"/>
        <v>86</v>
      </c>
      <c r="P133" s="1">
        <f t="shared" si="4"/>
        <v>76</v>
      </c>
      <c r="Q133" s="1">
        <f t="shared" si="4"/>
        <v>84</v>
      </c>
      <c r="R133" s="1">
        <f t="shared" si="2"/>
        <v>84</v>
      </c>
    </row>
    <row r="134" spans="1:18">
      <c r="A134" s="10">
        <v>121</v>
      </c>
      <c r="B134" s="76">
        <v>1911401</v>
      </c>
      <c r="C134" s="271" t="s">
        <v>360</v>
      </c>
      <c r="D134" s="1">
        <v>80</v>
      </c>
      <c r="E134" s="1">
        <v>85</v>
      </c>
      <c r="F134" s="1">
        <v>71</v>
      </c>
      <c r="G134" s="1">
        <v>80</v>
      </c>
      <c r="H134" s="1">
        <v>83</v>
      </c>
      <c r="I134" s="1">
        <v>44</v>
      </c>
      <c r="J134" s="1">
        <v>44</v>
      </c>
      <c r="K134" s="2">
        <v>44</v>
      </c>
      <c r="L134" s="2">
        <v>44</v>
      </c>
      <c r="M134" s="2">
        <v>44</v>
      </c>
      <c r="N134" s="1">
        <f t="shared" si="4"/>
        <v>62</v>
      </c>
      <c r="O134" s="1">
        <f t="shared" si="4"/>
        <v>65</v>
      </c>
      <c r="P134" s="1">
        <f t="shared" si="4"/>
        <v>58</v>
      </c>
      <c r="Q134" s="1">
        <f t="shared" si="4"/>
        <v>62</v>
      </c>
      <c r="R134" s="1">
        <f t="shared" si="2"/>
        <v>64</v>
      </c>
    </row>
    <row r="135" spans="1:18">
      <c r="A135" s="10">
        <v>122</v>
      </c>
      <c r="B135" s="76">
        <v>1911402</v>
      </c>
      <c r="C135" s="271" t="s">
        <v>361</v>
      </c>
      <c r="D135" s="1">
        <v>76</v>
      </c>
      <c r="E135" s="1">
        <v>65</v>
      </c>
      <c r="F135" s="1">
        <v>78</v>
      </c>
      <c r="G135" s="1">
        <v>80</v>
      </c>
      <c r="H135" s="1">
        <v>45</v>
      </c>
      <c r="I135" s="1">
        <v>88</v>
      </c>
      <c r="J135" s="1">
        <v>81</v>
      </c>
      <c r="K135" s="2">
        <v>44</v>
      </c>
      <c r="L135" s="2">
        <v>50</v>
      </c>
      <c r="M135" s="2">
        <v>88</v>
      </c>
      <c r="N135" s="1">
        <f t="shared" si="4"/>
        <v>82</v>
      </c>
      <c r="O135" s="1">
        <f t="shared" si="4"/>
        <v>73</v>
      </c>
      <c r="P135" s="1">
        <f t="shared" si="4"/>
        <v>61</v>
      </c>
      <c r="Q135" s="1">
        <f t="shared" si="4"/>
        <v>65</v>
      </c>
      <c r="R135" s="1">
        <f t="shared" si="2"/>
        <v>67</v>
      </c>
    </row>
    <row r="136" spans="1:18">
      <c r="A136" s="10">
        <v>123</v>
      </c>
      <c r="B136" s="272">
        <v>1911403</v>
      </c>
      <c r="C136" s="273" t="s">
        <v>362</v>
      </c>
      <c r="D136" s="1">
        <v>68</v>
      </c>
      <c r="E136" s="1">
        <v>66</v>
      </c>
      <c r="F136" s="1">
        <v>63</v>
      </c>
      <c r="G136" s="1">
        <v>62</v>
      </c>
      <c r="H136" s="1">
        <v>63</v>
      </c>
      <c r="I136" s="1">
        <v>100</v>
      </c>
      <c r="J136" s="1">
        <v>88</v>
      </c>
      <c r="K136" s="2">
        <v>44</v>
      </c>
      <c r="L136" s="2">
        <v>94</v>
      </c>
      <c r="M136" s="2">
        <v>94</v>
      </c>
      <c r="N136" s="1">
        <f t="shared" si="4"/>
        <v>84</v>
      </c>
      <c r="O136" s="1">
        <f t="shared" si="4"/>
        <v>77</v>
      </c>
      <c r="P136" s="1">
        <f t="shared" si="4"/>
        <v>54</v>
      </c>
      <c r="Q136" s="1">
        <f t="shared" si="4"/>
        <v>78</v>
      </c>
      <c r="R136" s="1">
        <f t="shared" si="2"/>
        <v>79</v>
      </c>
    </row>
    <row r="137" spans="1:18">
      <c r="A137" s="10">
        <v>124</v>
      </c>
      <c r="B137" s="272">
        <v>1911404</v>
      </c>
      <c r="C137" s="273" t="s">
        <v>363</v>
      </c>
      <c r="D137" s="1">
        <v>86</v>
      </c>
      <c r="E137" s="1">
        <v>84</v>
      </c>
      <c r="F137" s="1">
        <v>71</v>
      </c>
      <c r="G137" s="1">
        <v>75</v>
      </c>
      <c r="H137" s="1">
        <v>85</v>
      </c>
      <c r="I137" s="1">
        <v>75</v>
      </c>
      <c r="J137" s="1">
        <v>75</v>
      </c>
      <c r="K137" s="2">
        <v>31</v>
      </c>
      <c r="L137" s="2">
        <v>31</v>
      </c>
      <c r="M137" s="2">
        <v>38</v>
      </c>
      <c r="N137" s="1">
        <f t="shared" si="4"/>
        <v>81</v>
      </c>
      <c r="O137" s="1">
        <f t="shared" si="4"/>
        <v>80</v>
      </c>
      <c r="P137" s="1">
        <f t="shared" si="4"/>
        <v>51</v>
      </c>
      <c r="Q137" s="1">
        <f t="shared" si="4"/>
        <v>53</v>
      </c>
      <c r="R137" s="1">
        <f t="shared" si="2"/>
        <v>62</v>
      </c>
    </row>
    <row r="138" spans="1:18">
      <c r="A138" s="10">
        <v>125</v>
      </c>
      <c r="B138" s="267">
        <v>1911405</v>
      </c>
      <c r="C138" s="268" t="s">
        <v>364</v>
      </c>
      <c r="D138" s="1">
        <v>84</v>
      </c>
      <c r="E138" s="1">
        <v>75</v>
      </c>
      <c r="F138" s="1">
        <v>72</v>
      </c>
      <c r="G138" s="1">
        <v>81</v>
      </c>
      <c r="H138" s="1">
        <v>68</v>
      </c>
      <c r="I138" s="1">
        <v>88</v>
      </c>
      <c r="J138" s="1">
        <v>44</v>
      </c>
      <c r="K138" s="2">
        <v>31</v>
      </c>
      <c r="L138" s="2">
        <v>88</v>
      </c>
      <c r="M138" s="2">
        <v>75</v>
      </c>
      <c r="N138" s="1">
        <f t="shared" si="4"/>
        <v>86</v>
      </c>
      <c r="O138" s="1">
        <f t="shared" si="4"/>
        <v>60</v>
      </c>
      <c r="P138" s="1">
        <f t="shared" si="4"/>
        <v>52</v>
      </c>
      <c r="Q138" s="1">
        <f t="shared" si="4"/>
        <v>85</v>
      </c>
      <c r="R138" s="1">
        <f t="shared" si="2"/>
        <v>72</v>
      </c>
    </row>
    <row r="139" spans="1:18">
      <c r="A139" s="10">
        <v>126</v>
      </c>
      <c r="B139" s="31">
        <v>1911406</v>
      </c>
      <c r="C139" s="273" t="s">
        <v>365</v>
      </c>
      <c r="D139" s="1">
        <v>92</v>
      </c>
      <c r="E139" s="1">
        <v>80</v>
      </c>
      <c r="F139" s="1">
        <v>71</v>
      </c>
      <c r="G139" s="1">
        <v>94</v>
      </c>
      <c r="H139" s="1">
        <v>63</v>
      </c>
      <c r="I139" s="1">
        <v>88</v>
      </c>
      <c r="J139" s="1">
        <v>88</v>
      </c>
      <c r="K139" s="2">
        <v>0</v>
      </c>
      <c r="L139" s="2">
        <v>44</v>
      </c>
      <c r="M139" s="2">
        <v>44</v>
      </c>
      <c r="N139" s="1">
        <f t="shared" ref="N139:R142" si="5">ROUND(D139*$H$12+I139*$M$12,0)</f>
        <v>90</v>
      </c>
      <c r="O139" s="1">
        <f t="shared" si="5"/>
        <v>84</v>
      </c>
      <c r="P139" s="1">
        <f t="shared" si="5"/>
        <v>36</v>
      </c>
      <c r="Q139" s="1">
        <f t="shared" si="5"/>
        <v>69</v>
      </c>
      <c r="R139" s="1">
        <f t="shared" si="2"/>
        <v>54</v>
      </c>
    </row>
    <row r="140" spans="1:18">
      <c r="A140" s="10">
        <v>127</v>
      </c>
      <c r="B140" s="76">
        <v>1911407</v>
      </c>
      <c r="C140" s="271" t="s">
        <v>366</v>
      </c>
      <c r="D140" s="1">
        <v>91</v>
      </c>
      <c r="E140" s="1">
        <v>89</v>
      </c>
      <c r="F140" s="1">
        <v>80</v>
      </c>
      <c r="G140" s="1">
        <v>86</v>
      </c>
      <c r="H140" s="1">
        <v>91</v>
      </c>
      <c r="I140" s="1">
        <v>94</v>
      </c>
      <c r="J140" s="1">
        <v>88</v>
      </c>
      <c r="K140" s="2">
        <v>44</v>
      </c>
      <c r="L140" s="2">
        <v>88</v>
      </c>
      <c r="M140" s="2">
        <v>88</v>
      </c>
      <c r="N140" s="1">
        <f t="shared" si="5"/>
        <v>93</v>
      </c>
      <c r="O140" s="1">
        <f t="shared" si="5"/>
        <v>89</v>
      </c>
      <c r="P140" s="1">
        <f t="shared" si="5"/>
        <v>62</v>
      </c>
      <c r="Q140" s="1">
        <f t="shared" si="5"/>
        <v>87</v>
      </c>
      <c r="R140" s="1">
        <f t="shared" si="2"/>
        <v>90</v>
      </c>
    </row>
    <row r="141" spans="1:18">
      <c r="A141" s="10">
        <v>128</v>
      </c>
      <c r="B141" s="277">
        <v>1911410</v>
      </c>
      <c r="C141" s="271" t="s">
        <v>367</v>
      </c>
      <c r="D141" s="1">
        <v>61</v>
      </c>
      <c r="E141" s="1">
        <v>70</v>
      </c>
      <c r="F141" s="1">
        <v>61</v>
      </c>
      <c r="G141" s="1">
        <v>63</v>
      </c>
      <c r="H141" s="1">
        <v>63</v>
      </c>
      <c r="I141" s="1">
        <v>50</v>
      </c>
      <c r="J141" s="1">
        <v>81</v>
      </c>
      <c r="K141" s="2">
        <v>75</v>
      </c>
      <c r="L141" s="2">
        <v>81</v>
      </c>
      <c r="M141" s="2">
        <v>81</v>
      </c>
      <c r="N141" s="1">
        <f t="shared" si="5"/>
        <v>56</v>
      </c>
      <c r="O141" s="1">
        <f t="shared" si="5"/>
        <v>76</v>
      </c>
      <c r="P141" s="1">
        <f t="shared" si="5"/>
        <v>68</v>
      </c>
      <c r="Q141" s="1">
        <f t="shared" si="5"/>
        <v>72</v>
      </c>
      <c r="R141" s="1">
        <f t="shared" si="5"/>
        <v>72</v>
      </c>
    </row>
    <row r="142" spans="1:18">
      <c r="A142" s="10">
        <v>129</v>
      </c>
      <c r="B142" s="31">
        <v>1911411</v>
      </c>
      <c r="C142" s="31" t="s">
        <v>368</v>
      </c>
      <c r="D142" s="1">
        <v>67</v>
      </c>
      <c r="E142" s="1">
        <v>70</v>
      </c>
      <c r="F142" s="1">
        <v>61</v>
      </c>
      <c r="G142" s="1">
        <v>58</v>
      </c>
      <c r="H142" s="1">
        <v>57</v>
      </c>
      <c r="I142" s="1">
        <v>69</v>
      </c>
      <c r="J142" s="1">
        <v>88</v>
      </c>
      <c r="K142" s="2">
        <v>75</v>
      </c>
      <c r="L142" s="2">
        <v>44</v>
      </c>
      <c r="M142" s="2">
        <v>44</v>
      </c>
      <c r="N142" s="1">
        <f t="shared" si="5"/>
        <v>68</v>
      </c>
      <c r="O142" s="1">
        <f t="shared" si="5"/>
        <v>79</v>
      </c>
      <c r="P142" s="1">
        <f t="shared" si="5"/>
        <v>68</v>
      </c>
      <c r="Q142" s="1">
        <f t="shared" si="5"/>
        <v>51</v>
      </c>
      <c r="R142" s="1">
        <f t="shared" si="5"/>
        <v>51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75</v>
      </c>
      <c r="E146" s="2">
        <v>75</v>
      </c>
      <c r="F146" s="2">
        <v>70</v>
      </c>
      <c r="G146" s="2">
        <v>75</v>
      </c>
      <c r="H146" s="2">
        <v>70</v>
      </c>
    </row>
    <row r="147" spans="3:19">
      <c r="C147" s="261" t="s">
        <v>28</v>
      </c>
      <c r="D147" s="278">
        <v>0.9</v>
      </c>
      <c r="E147" s="278">
        <v>0.8</v>
      </c>
      <c r="F147" s="278">
        <v>0.8</v>
      </c>
      <c r="G147" s="278">
        <v>0.8</v>
      </c>
      <c r="H147" s="278">
        <v>0.9</v>
      </c>
      <c r="M147" s="279" t="s">
        <v>377</v>
      </c>
      <c r="N147" s="2">
        <v>129</v>
      </c>
    </row>
    <row r="148" spans="3:19">
      <c r="C148" s="261" t="s">
        <v>187</v>
      </c>
      <c r="D148" s="1">
        <f>COUNTIF(N14:N142,"&gt;="&amp;D146)</f>
        <v>101</v>
      </c>
      <c r="E148" s="1">
        <f>COUNTIF(O14:O142,"&gt;="&amp;E146)</f>
        <v>107</v>
      </c>
      <c r="F148" s="1">
        <f>COUNTIF(P14:P142,"&gt;="&amp;F146)</f>
        <v>95</v>
      </c>
      <c r="G148" s="1">
        <f>COUNTIF(Q14:Q142,"&gt;="&amp;G146)</f>
        <v>92</v>
      </c>
      <c r="H148" s="1">
        <f>COUNTIF(R14:R142,"&gt;="&amp;H146)</f>
        <v>100</v>
      </c>
    </row>
    <row r="149" spans="3:19">
      <c r="C149" s="261" t="s">
        <v>29</v>
      </c>
      <c r="D149" s="280">
        <f>D148/$N$147</f>
        <v>0.78294573643410847</v>
      </c>
      <c r="E149" s="280">
        <f>E148/$N$147</f>
        <v>0.8294573643410853</v>
      </c>
      <c r="F149" s="280">
        <f>F148/$N$147</f>
        <v>0.73643410852713176</v>
      </c>
      <c r="G149" s="280">
        <f>G148/$N$147</f>
        <v>0.71317829457364346</v>
      </c>
      <c r="H149" s="280">
        <f>H148/$N$147</f>
        <v>0.77519379844961245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11">
        <v>3</v>
      </c>
      <c r="E158" s="12">
        <v>2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>
        <v>2</v>
      </c>
      <c r="Q158" s="316"/>
      <c r="R158" s="2"/>
      <c r="S158" s="9">
        <f>D149</f>
        <v>0.78294573643410847</v>
      </c>
    </row>
    <row r="159" spans="3:19" ht="15" thickBot="1">
      <c r="C159" s="261" t="s">
        <v>6</v>
      </c>
      <c r="D159" s="13">
        <v>3</v>
      </c>
      <c r="E159" s="14">
        <v>3</v>
      </c>
      <c r="F159" s="14"/>
      <c r="G159" s="14">
        <v>2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2"/>
      <c r="S159" s="9">
        <f>E149</f>
        <v>0.8294573643410853</v>
      </c>
    </row>
    <row r="160" spans="3:19" ht="15" thickBot="1">
      <c r="C160" s="261" t="s">
        <v>7</v>
      </c>
      <c r="D160" s="13">
        <v>3</v>
      </c>
      <c r="E160" s="14">
        <v>2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2"/>
      <c r="S160" s="9">
        <f>F149</f>
        <v>0.73643410852713176</v>
      </c>
    </row>
    <row r="161" spans="3:19" ht="15" thickBot="1">
      <c r="C161" s="261" t="s">
        <v>8</v>
      </c>
      <c r="D161" s="13">
        <v>3</v>
      </c>
      <c r="E161" s="14">
        <v>3</v>
      </c>
      <c r="F161" s="14">
        <v>2</v>
      </c>
      <c r="G161" s="14">
        <v>2</v>
      </c>
      <c r="H161" s="14"/>
      <c r="I161" s="14">
        <v>2</v>
      </c>
      <c r="J161" s="14"/>
      <c r="K161" s="14"/>
      <c r="L161" s="14"/>
      <c r="M161" s="14"/>
      <c r="N161" s="14"/>
      <c r="O161" s="14"/>
      <c r="P161" s="14">
        <v>2</v>
      </c>
      <c r="Q161" s="14"/>
      <c r="R161" s="2"/>
      <c r="S161" s="9">
        <f>G149</f>
        <v>0.71317829457364346</v>
      </c>
    </row>
    <row r="162" spans="3:19" ht="15" thickBot="1">
      <c r="C162" s="261" t="s">
        <v>9</v>
      </c>
      <c r="D162" s="13">
        <v>3</v>
      </c>
      <c r="E162" s="14">
        <v>3</v>
      </c>
      <c r="F162" s="14">
        <v>2</v>
      </c>
      <c r="G162" s="14">
        <v>1</v>
      </c>
      <c r="H162" s="14"/>
      <c r="I162" s="14"/>
      <c r="J162" s="14"/>
      <c r="K162" s="14"/>
      <c r="L162" s="14"/>
      <c r="M162" s="14"/>
      <c r="N162" s="14"/>
      <c r="O162" s="14"/>
      <c r="P162" s="14">
        <v>1</v>
      </c>
      <c r="Q162" s="14"/>
      <c r="R162" s="2"/>
      <c r="S162" s="9">
        <f>H149</f>
        <v>0.77519379844961245</v>
      </c>
    </row>
    <row r="163" spans="3:19">
      <c r="C163" s="261" t="s">
        <v>30</v>
      </c>
      <c r="D163" s="1">
        <f t="shared" ref="D163:R163" si="6">COUNTIF(D158:D162,"=3")</f>
        <v>5</v>
      </c>
      <c r="E163" s="1">
        <f t="shared" si="6"/>
        <v>3</v>
      </c>
      <c r="F163" s="1">
        <f t="shared" si="6"/>
        <v>0</v>
      </c>
      <c r="G163" s="1">
        <f t="shared" si="6"/>
        <v>0</v>
      </c>
      <c r="H163" s="1">
        <f t="shared" si="6"/>
        <v>0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0</v>
      </c>
      <c r="M163" s="1">
        <f t="shared" si="6"/>
        <v>0</v>
      </c>
      <c r="N163" s="1">
        <f t="shared" si="6"/>
        <v>0</v>
      </c>
      <c r="O163" s="1">
        <f t="shared" si="6"/>
        <v>0</v>
      </c>
      <c r="P163" s="1">
        <f t="shared" si="6"/>
        <v>0</v>
      </c>
      <c r="Q163" s="1">
        <f t="shared" si="6"/>
        <v>0</v>
      </c>
      <c r="R163" s="1">
        <f t="shared" si="6"/>
        <v>0</v>
      </c>
    </row>
    <row r="164" spans="3:19">
      <c r="C164" s="261" t="s">
        <v>31</v>
      </c>
      <c r="D164" s="1">
        <f t="shared" ref="D164:R164" si="7">COUNTIF(D158:D162,"=2")</f>
        <v>0</v>
      </c>
      <c r="E164" s="1">
        <f t="shared" si="7"/>
        <v>2</v>
      </c>
      <c r="F164" s="1">
        <f t="shared" si="7"/>
        <v>2</v>
      </c>
      <c r="G164" s="1">
        <f t="shared" si="7"/>
        <v>2</v>
      </c>
      <c r="H164" s="1">
        <f t="shared" si="7"/>
        <v>0</v>
      </c>
      <c r="I164" s="1">
        <f t="shared" si="7"/>
        <v>1</v>
      </c>
      <c r="J164" s="1">
        <f t="shared" si="7"/>
        <v>0</v>
      </c>
      <c r="K164" s="1">
        <f t="shared" si="7"/>
        <v>0</v>
      </c>
      <c r="L164" s="1">
        <f t="shared" si="7"/>
        <v>0</v>
      </c>
      <c r="M164" s="1">
        <f t="shared" si="7"/>
        <v>0</v>
      </c>
      <c r="N164" s="1">
        <f t="shared" si="7"/>
        <v>0</v>
      </c>
      <c r="O164" s="1">
        <f t="shared" si="7"/>
        <v>0</v>
      </c>
      <c r="P164" s="1">
        <f t="shared" si="7"/>
        <v>2</v>
      </c>
      <c r="Q164" s="1">
        <f t="shared" si="7"/>
        <v>0</v>
      </c>
      <c r="R164" s="1">
        <f t="shared" si="7"/>
        <v>0</v>
      </c>
    </row>
    <row r="165" spans="3:19">
      <c r="C165" s="261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0</v>
      </c>
      <c r="G165" s="1">
        <f t="shared" si="8"/>
        <v>1</v>
      </c>
      <c r="H165" s="1">
        <f t="shared" si="8"/>
        <v>0</v>
      </c>
      <c r="I165" s="1">
        <f t="shared" si="8"/>
        <v>0</v>
      </c>
      <c r="J165" s="1">
        <f t="shared" si="8"/>
        <v>0</v>
      </c>
      <c r="K165" s="1">
        <f t="shared" si="8"/>
        <v>0</v>
      </c>
      <c r="L165" s="1">
        <f t="shared" si="8"/>
        <v>0</v>
      </c>
      <c r="M165" s="1">
        <f t="shared" si="8"/>
        <v>0</v>
      </c>
      <c r="N165" s="1">
        <f t="shared" si="8"/>
        <v>0</v>
      </c>
      <c r="O165" s="1">
        <f t="shared" si="8"/>
        <v>0</v>
      </c>
      <c r="P165" s="1">
        <f t="shared" si="8"/>
        <v>1</v>
      </c>
      <c r="Q165" s="1">
        <f t="shared" si="8"/>
        <v>0</v>
      </c>
      <c r="R165" s="1">
        <f t="shared" si="8"/>
        <v>0</v>
      </c>
    </row>
    <row r="166" spans="3:19">
      <c r="C166" s="261" t="s">
        <v>34</v>
      </c>
      <c r="D166" s="6">
        <f t="shared" ref="D166:R166" si="9">3*IF(D163=0,0,(ROUND(SUMIF(D158:D162,"=3",$S$158:$S$162),2)))</f>
        <v>11.52</v>
      </c>
      <c r="E166" s="6">
        <f t="shared" si="9"/>
        <v>6.9599999999999991</v>
      </c>
      <c r="F166" s="6">
        <f t="shared" si="9"/>
        <v>0</v>
      </c>
      <c r="G166" s="6">
        <f t="shared" si="9"/>
        <v>0</v>
      </c>
      <c r="H166" s="6">
        <f t="shared" si="9"/>
        <v>0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0</v>
      </c>
      <c r="M166" s="6">
        <f t="shared" si="9"/>
        <v>0</v>
      </c>
      <c r="N166" s="6">
        <f t="shared" si="9"/>
        <v>0</v>
      </c>
      <c r="O166" s="6">
        <f t="shared" si="9"/>
        <v>0</v>
      </c>
      <c r="P166" s="6">
        <f t="shared" si="9"/>
        <v>0</v>
      </c>
      <c r="Q166" s="6">
        <f t="shared" si="9"/>
        <v>0</v>
      </c>
      <c r="R166" s="6">
        <f t="shared" si="9"/>
        <v>0</v>
      </c>
    </row>
    <row r="167" spans="3:19">
      <c r="C167" s="261" t="s">
        <v>35</v>
      </c>
      <c r="D167" s="6">
        <f t="shared" ref="D167:R167" si="10">2*IF(D164=0,0,(ROUND(SUMIF(D158:D162,"=2",$S$158:$S$162),2)))</f>
        <v>0</v>
      </c>
      <c r="E167" s="6">
        <f t="shared" si="10"/>
        <v>3.04</v>
      </c>
      <c r="F167" s="6">
        <f t="shared" si="10"/>
        <v>2.98</v>
      </c>
      <c r="G167" s="6">
        <f t="shared" si="10"/>
        <v>3.08</v>
      </c>
      <c r="H167" s="6">
        <f t="shared" si="10"/>
        <v>0</v>
      </c>
      <c r="I167" s="6">
        <f t="shared" si="10"/>
        <v>1.42</v>
      </c>
      <c r="J167" s="6">
        <f t="shared" si="10"/>
        <v>0</v>
      </c>
      <c r="K167" s="6">
        <f t="shared" si="10"/>
        <v>0</v>
      </c>
      <c r="L167" s="6">
        <f t="shared" si="10"/>
        <v>0</v>
      </c>
      <c r="M167" s="6">
        <f t="shared" si="10"/>
        <v>0</v>
      </c>
      <c r="N167" s="6">
        <f t="shared" si="10"/>
        <v>0</v>
      </c>
      <c r="O167" s="6">
        <f t="shared" si="10"/>
        <v>0</v>
      </c>
      <c r="P167" s="6">
        <f t="shared" si="10"/>
        <v>3</v>
      </c>
      <c r="Q167" s="6">
        <f t="shared" si="10"/>
        <v>0</v>
      </c>
      <c r="R167" s="6">
        <f t="shared" si="10"/>
        <v>0</v>
      </c>
    </row>
    <row r="168" spans="3:19">
      <c r="C168" s="261" t="s">
        <v>36</v>
      </c>
      <c r="D168" s="6">
        <f t="shared" ref="D168:R168" si="11">1*IF(D165=0,0,(ROUND(SUMIF(D158:D162,"=1",$S$158:$S$162),2)))</f>
        <v>0</v>
      </c>
      <c r="E168" s="6">
        <f t="shared" si="11"/>
        <v>0</v>
      </c>
      <c r="F168" s="6">
        <f t="shared" si="11"/>
        <v>0</v>
      </c>
      <c r="G168" s="6">
        <f t="shared" si="11"/>
        <v>0.78</v>
      </c>
      <c r="H168" s="6">
        <f t="shared" si="11"/>
        <v>0</v>
      </c>
      <c r="I168" s="6">
        <f t="shared" si="11"/>
        <v>0</v>
      </c>
      <c r="J168" s="6">
        <f t="shared" si="11"/>
        <v>0</v>
      </c>
      <c r="K168" s="6">
        <f t="shared" si="11"/>
        <v>0</v>
      </c>
      <c r="L168" s="6">
        <f t="shared" si="11"/>
        <v>0</v>
      </c>
      <c r="M168" s="6">
        <f t="shared" si="11"/>
        <v>0</v>
      </c>
      <c r="N168" s="6">
        <f t="shared" si="11"/>
        <v>0</v>
      </c>
      <c r="O168" s="6">
        <f t="shared" si="11"/>
        <v>0</v>
      </c>
      <c r="P168" s="6">
        <f t="shared" si="11"/>
        <v>0.78</v>
      </c>
      <c r="Q168" s="6">
        <f t="shared" si="11"/>
        <v>0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2.3040000000000003</v>
      </c>
      <c r="E171" s="8">
        <f t="shared" si="12"/>
        <v>2.3076923076923079</v>
      </c>
      <c r="F171" s="8">
        <f t="shared" si="12"/>
        <v>2.2349999999999999</v>
      </c>
      <c r="G171" s="8">
        <f t="shared" si="12"/>
        <v>2.3159999999999998</v>
      </c>
      <c r="H171" s="8">
        <f t="shared" si="12"/>
        <v>0</v>
      </c>
      <c r="I171" s="8">
        <f t="shared" si="12"/>
        <v>2.13</v>
      </c>
      <c r="J171" s="8">
        <f t="shared" si="12"/>
        <v>0</v>
      </c>
      <c r="K171" s="8">
        <f t="shared" si="12"/>
        <v>0</v>
      </c>
      <c r="L171" s="8">
        <f t="shared" si="12"/>
        <v>0</v>
      </c>
      <c r="M171" s="8">
        <f t="shared" si="12"/>
        <v>0</v>
      </c>
      <c r="N171" s="8">
        <f t="shared" si="12"/>
        <v>0</v>
      </c>
      <c r="O171" s="8">
        <f t="shared" si="12"/>
        <v>0</v>
      </c>
      <c r="P171" s="8">
        <f t="shared" si="12"/>
        <v>2.2679999999999998</v>
      </c>
      <c r="Q171" s="8">
        <f t="shared" si="12"/>
        <v>0</v>
      </c>
      <c r="R171" s="8">
        <f t="shared" si="12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0" sqref="K10"/>
    </sheetView>
  </sheetViews>
  <sheetFormatPr defaultRowHeight="14.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activeCell="Q5" sqref="Q5"/>
    </sheetView>
  </sheetViews>
  <sheetFormatPr defaultRowHeight="14.5"/>
  <cols>
    <col min="1" max="1" width="5.81640625" customWidth="1"/>
    <col min="2" max="2" width="8.81640625" bestFit="1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398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399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400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401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402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403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404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405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137">
        <v>49.6</v>
      </c>
      <c r="E14" s="137">
        <v>58</v>
      </c>
      <c r="F14" s="137">
        <v>55.3333333333333</v>
      </c>
      <c r="G14" s="137">
        <v>25.3333333333333</v>
      </c>
      <c r="H14" s="137">
        <v>66</v>
      </c>
      <c r="I14" s="136">
        <v>49.6</v>
      </c>
      <c r="J14" s="136">
        <v>58</v>
      </c>
      <c r="K14" s="136">
        <v>55.3333333333333</v>
      </c>
      <c r="L14" s="136">
        <v>25.3333333333333</v>
      </c>
      <c r="M14" s="136">
        <v>66</v>
      </c>
      <c r="N14" s="137">
        <f>ROUND(D14*$H$12+I14*$M$12,0)</f>
        <v>50</v>
      </c>
      <c r="O14" s="137">
        <f t="shared" ref="O14:R77" si="0">ROUND(E14*$H$12+J14*$M$12,0)</f>
        <v>58</v>
      </c>
      <c r="P14" s="137">
        <f t="shared" si="0"/>
        <v>55</v>
      </c>
      <c r="Q14" s="137">
        <f t="shared" si="0"/>
        <v>25</v>
      </c>
      <c r="R14" s="137">
        <f t="shared" si="0"/>
        <v>66</v>
      </c>
    </row>
    <row r="15" spans="1:18">
      <c r="A15" s="10">
        <v>2</v>
      </c>
      <c r="B15" s="270">
        <v>1911002</v>
      </c>
      <c r="C15" s="271" t="s">
        <v>80</v>
      </c>
      <c r="D15" s="137">
        <v>89.8</v>
      </c>
      <c r="E15" s="137">
        <v>90.3333333333333</v>
      </c>
      <c r="F15" s="137">
        <v>83.3333333333333</v>
      </c>
      <c r="G15" s="137">
        <v>80</v>
      </c>
      <c r="H15" s="137">
        <v>92</v>
      </c>
      <c r="I15" s="136">
        <v>89.8</v>
      </c>
      <c r="J15" s="136">
        <v>90.3333333333333</v>
      </c>
      <c r="K15" s="136">
        <v>83.3333333333333</v>
      </c>
      <c r="L15" s="136">
        <v>80</v>
      </c>
      <c r="M15" s="136">
        <v>92</v>
      </c>
      <c r="N15" s="137">
        <f t="shared" ref="N15:Q78" si="1">ROUND(D15*$H$12+I15*$M$12,0)</f>
        <v>90</v>
      </c>
      <c r="O15" s="137">
        <f t="shared" si="0"/>
        <v>90</v>
      </c>
      <c r="P15" s="137">
        <f t="shared" si="0"/>
        <v>83</v>
      </c>
      <c r="Q15" s="137">
        <f t="shared" si="0"/>
        <v>80</v>
      </c>
      <c r="R15" s="137">
        <f t="shared" si="0"/>
        <v>92</v>
      </c>
    </row>
    <row r="16" spans="1:18">
      <c r="A16" s="10">
        <v>3</v>
      </c>
      <c r="B16" s="270">
        <v>1911003</v>
      </c>
      <c r="C16" s="271" t="s">
        <v>81</v>
      </c>
      <c r="D16" s="137">
        <v>89</v>
      </c>
      <c r="E16" s="137">
        <v>84</v>
      </c>
      <c r="F16" s="137">
        <v>76</v>
      </c>
      <c r="G16" s="137">
        <v>82</v>
      </c>
      <c r="H16" s="137">
        <v>87</v>
      </c>
      <c r="I16" s="136">
        <v>89</v>
      </c>
      <c r="J16" s="136">
        <v>84</v>
      </c>
      <c r="K16" s="136">
        <v>76</v>
      </c>
      <c r="L16" s="136">
        <v>82</v>
      </c>
      <c r="M16" s="136">
        <v>87</v>
      </c>
      <c r="N16" s="137">
        <f t="shared" si="1"/>
        <v>89</v>
      </c>
      <c r="O16" s="137">
        <f t="shared" si="0"/>
        <v>84</v>
      </c>
      <c r="P16" s="137">
        <f t="shared" si="0"/>
        <v>76</v>
      </c>
      <c r="Q16" s="137">
        <f t="shared" si="0"/>
        <v>82</v>
      </c>
      <c r="R16" s="137">
        <f t="shared" si="0"/>
        <v>87</v>
      </c>
    </row>
    <row r="17" spans="1:18">
      <c r="A17" s="10">
        <v>4</v>
      </c>
      <c r="B17" s="267">
        <v>1911004</v>
      </c>
      <c r="C17" s="268" t="s">
        <v>39</v>
      </c>
      <c r="D17" s="137">
        <v>67</v>
      </c>
      <c r="E17" s="137">
        <v>82</v>
      </c>
      <c r="F17" s="137">
        <v>87</v>
      </c>
      <c r="G17" s="137">
        <v>89</v>
      </c>
      <c r="H17" s="137">
        <v>98</v>
      </c>
      <c r="I17" s="136">
        <v>67</v>
      </c>
      <c r="J17" s="136">
        <v>82</v>
      </c>
      <c r="K17" s="136">
        <v>87</v>
      </c>
      <c r="L17" s="136">
        <v>89</v>
      </c>
      <c r="M17" s="136">
        <v>98</v>
      </c>
      <c r="N17" s="137">
        <f t="shared" si="1"/>
        <v>67</v>
      </c>
      <c r="O17" s="137">
        <f t="shared" si="0"/>
        <v>82</v>
      </c>
      <c r="P17" s="137">
        <f t="shared" si="0"/>
        <v>87</v>
      </c>
      <c r="Q17" s="137">
        <f t="shared" si="0"/>
        <v>89</v>
      </c>
      <c r="R17" s="137">
        <f t="shared" si="0"/>
        <v>98</v>
      </c>
    </row>
    <row r="18" spans="1:18">
      <c r="A18" s="10">
        <v>5</v>
      </c>
      <c r="B18" s="267">
        <v>1911005</v>
      </c>
      <c r="C18" s="268" t="s">
        <v>302</v>
      </c>
      <c r="D18" s="137">
        <v>74</v>
      </c>
      <c r="E18" s="137">
        <v>66</v>
      </c>
      <c r="F18" s="137">
        <v>69</v>
      </c>
      <c r="G18" s="137">
        <v>69</v>
      </c>
      <c r="H18" s="137">
        <v>51</v>
      </c>
      <c r="I18" s="136">
        <v>74</v>
      </c>
      <c r="J18" s="136">
        <v>66</v>
      </c>
      <c r="K18" s="136">
        <v>69</v>
      </c>
      <c r="L18" s="136">
        <v>69</v>
      </c>
      <c r="M18" s="136">
        <v>51</v>
      </c>
      <c r="N18" s="137">
        <f t="shared" si="1"/>
        <v>74</v>
      </c>
      <c r="O18" s="137">
        <f t="shared" si="0"/>
        <v>66</v>
      </c>
      <c r="P18" s="137">
        <f t="shared" si="0"/>
        <v>69</v>
      </c>
      <c r="Q18" s="137">
        <f t="shared" si="0"/>
        <v>69</v>
      </c>
      <c r="R18" s="137">
        <f t="shared" si="0"/>
        <v>51</v>
      </c>
    </row>
    <row r="19" spans="1:18">
      <c r="A19" s="10">
        <v>6</v>
      </c>
      <c r="B19" s="267">
        <v>1911006</v>
      </c>
      <c r="C19" s="268" t="s">
        <v>303</v>
      </c>
      <c r="D19" s="137">
        <v>87</v>
      </c>
      <c r="E19" s="137">
        <v>83</v>
      </c>
      <c r="F19" s="137">
        <v>84</v>
      </c>
      <c r="G19" s="137">
        <v>83</v>
      </c>
      <c r="H19" s="137">
        <v>80</v>
      </c>
      <c r="I19" s="136">
        <v>87</v>
      </c>
      <c r="J19" s="136">
        <v>83</v>
      </c>
      <c r="K19" s="136">
        <v>84</v>
      </c>
      <c r="L19" s="136">
        <v>83</v>
      </c>
      <c r="M19" s="136">
        <v>80</v>
      </c>
      <c r="N19" s="137">
        <f t="shared" si="1"/>
        <v>87</v>
      </c>
      <c r="O19" s="137">
        <f t="shared" si="0"/>
        <v>83</v>
      </c>
      <c r="P19" s="137">
        <f t="shared" si="0"/>
        <v>84</v>
      </c>
      <c r="Q19" s="137">
        <f t="shared" si="0"/>
        <v>83</v>
      </c>
      <c r="R19" s="137">
        <f t="shared" si="0"/>
        <v>80</v>
      </c>
    </row>
    <row r="20" spans="1:18">
      <c r="A20" s="10">
        <v>7</v>
      </c>
      <c r="B20" s="270">
        <v>1911007</v>
      </c>
      <c r="C20" s="271" t="s">
        <v>83</v>
      </c>
      <c r="D20" s="137">
        <v>73</v>
      </c>
      <c r="E20" s="137">
        <v>79</v>
      </c>
      <c r="F20" s="137">
        <v>76</v>
      </c>
      <c r="G20" s="137">
        <v>82</v>
      </c>
      <c r="H20" s="137">
        <v>66</v>
      </c>
      <c r="I20" s="136">
        <v>73</v>
      </c>
      <c r="J20" s="136">
        <v>79</v>
      </c>
      <c r="K20" s="136">
        <v>76</v>
      </c>
      <c r="L20" s="136">
        <v>82</v>
      </c>
      <c r="M20" s="136">
        <v>66</v>
      </c>
      <c r="N20" s="137">
        <f t="shared" si="1"/>
        <v>73</v>
      </c>
      <c r="O20" s="137">
        <f t="shared" si="0"/>
        <v>79</v>
      </c>
      <c r="P20" s="137">
        <f t="shared" si="0"/>
        <v>76</v>
      </c>
      <c r="Q20" s="137">
        <f t="shared" si="0"/>
        <v>82</v>
      </c>
      <c r="R20" s="137">
        <f t="shared" si="0"/>
        <v>66</v>
      </c>
    </row>
    <row r="21" spans="1:18">
      <c r="A21" s="10">
        <v>8</v>
      </c>
      <c r="B21" s="272">
        <v>1911008</v>
      </c>
      <c r="C21" s="324" t="s">
        <v>304</v>
      </c>
      <c r="D21" s="137">
        <v>52</v>
      </c>
      <c r="E21" s="137">
        <v>68</v>
      </c>
      <c r="F21" s="137">
        <v>70</v>
      </c>
      <c r="G21" s="137">
        <v>72</v>
      </c>
      <c r="H21" s="137">
        <v>53</v>
      </c>
      <c r="I21" s="136">
        <v>52</v>
      </c>
      <c r="J21" s="136">
        <v>68</v>
      </c>
      <c r="K21" s="136">
        <v>70</v>
      </c>
      <c r="L21" s="136">
        <v>72</v>
      </c>
      <c r="M21" s="136">
        <v>53</v>
      </c>
      <c r="N21" s="137">
        <f t="shared" si="1"/>
        <v>52</v>
      </c>
      <c r="O21" s="137">
        <f t="shared" si="0"/>
        <v>68</v>
      </c>
      <c r="P21" s="137">
        <f t="shared" si="0"/>
        <v>70</v>
      </c>
      <c r="Q21" s="137">
        <f t="shared" si="0"/>
        <v>72</v>
      </c>
      <c r="R21" s="137">
        <f t="shared" si="0"/>
        <v>53</v>
      </c>
    </row>
    <row r="22" spans="1:18">
      <c r="A22" s="10">
        <v>9</v>
      </c>
      <c r="B22" s="272">
        <v>1911009</v>
      </c>
      <c r="C22" s="324" t="s">
        <v>85</v>
      </c>
      <c r="D22" s="137">
        <v>77</v>
      </c>
      <c r="E22" s="137">
        <v>84</v>
      </c>
      <c r="F22" s="137">
        <v>71</v>
      </c>
      <c r="G22" s="137">
        <v>79</v>
      </c>
      <c r="H22" s="137">
        <v>86</v>
      </c>
      <c r="I22" s="136">
        <v>77</v>
      </c>
      <c r="J22" s="136">
        <v>84</v>
      </c>
      <c r="K22" s="136">
        <v>71</v>
      </c>
      <c r="L22" s="136">
        <v>79</v>
      </c>
      <c r="M22" s="136">
        <v>86</v>
      </c>
      <c r="N22" s="137">
        <f t="shared" si="1"/>
        <v>77</v>
      </c>
      <c r="O22" s="137">
        <f t="shared" si="0"/>
        <v>84</v>
      </c>
      <c r="P22" s="137">
        <f t="shared" si="0"/>
        <v>71</v>
      </c>
      <c r="Q22" s="137">
        <f t="shared" si="0"/>
        <v>79</v>
      </c>
      <c r="R22" s="137">
        <f t="shared" si="0"/>
        <v>86</v>
      </c>
    </row>
    <row r="23" spans="1:18">
      <c r="A23" s="10">
        <v>10</v>
      </c>
      <c r="B23" s="272">
        <v>1911010</v>
      </c>
      <c r="C23" s="324" t="s">
        <v>305</v>
      </c>
      <c r="D23" s="137">
        <v>62</v>
      </c>
      <c r="E23" s="137">
        <v>71</v>
      </c>
      <c r="F23" s="137">
        <v>71</v>
      </c>
      <c r="G23" s="137">
        <v>69</v>
      </c>
      <c r="H23" s="137">
        <v>66</v>
      </c>
      <c r="I23" s="136">
        <v>62</v>
      </c>
      <c r="J23" s="136">
        <v>71</v>
      </c>
      <c r="K23" s="136">
        <v>71</v>
      </c>
      <c r="L23" s="136">
        <v>69</v>
      </c>
      <c r="M23" s="136">
        <v>66</v>
      </c>
      <c r="N23" s="137">
        <f t="shared" si="1"/>
        <v>62</v>
      </c>
      <c r="O23" s="137">
        <f t="shared" si="0"/>
        <v>71</v>
      </c>
      <c r="P23" s="137">
        <f t="shared" si="0"/>
        <v>71</v>
      </c>
      <c r="Q23" s="137">
        <f t="shared" si="0"/>
        <v>69</v>
      </c>
      <c r="R23" s="137">
        <f t="shared" si="0"/>
        <v>66</v>
      </c>
    </row>
    <row r="24" spans="1:18">
      <c r="A24" s="10">
        <v>11</v>
      </c>
      <c r="B24" s="272">
        <v>1911011</v>
      </c>
      <c r="C24" s="324" t="s">
        <v>87</v>
      </c>
      <c r="D24" s="137">
        <v>79</v>
      </c>
      <c r="E24" s="137">
        <v>79.3333333333333</v>
      </c>
      <c r="F24" s="137">
        <v>81.3333333333333</v>
      </c>
      <c r="G24" s="137">
        <v>91.3333333333333</v>
      </c>
      <c r="H24" s="137">
        <v>86</v>
      </c>
      <c r="I24" s="136">
        <v>79</v>
      </c>
      <c r="J24" s="136">
        <v>79.3333333333333</v>
      </c>
      <c r="K24" s="136">
        <v>81.3333333333333</v>
      </c>
      <c r="L24" s="136">
        <v>91.3333333333333</v>
      </c>
      <c r="M24" s="136">
        <v>86</v>
      </c>
      <c r="N24" s="137">
        <f t="shared" si="1"/>
        <v>79</v>
      </c>
      <c r="O24" s="137">
        <f t="shared" si="0"/>
        <v>79</v>
      </c>
      <c r="P24" s="137">
        <f t="shared" si="0"/>
        <v>81</v>
      </c>
      <c r="Q24" s="137">
        <f t="shared" si="0"/>
        <v>91</v>
      </c>
      <c r="R24" s="137">
        <f t="shared" si="0"/>
        <v>86</v>
      </c>
    </row>
    <row r="25" spans="1:18">
      <c r="A25" s="10">
        <v>12</v>
      </c>
      <c r="B25" s="267">
        <v>1911012</v>
      </c>
      <c r="C25" s="268" t="s">
        <v>306</v>
      </c>
      <c r="D25" s="137">
        <v>74</v>
      </c>
      <c r="E25" s="137">
        <v>85.3333333333333</v>
      </c>
      <c r="F25" s="137">
        <v>86</v>
      </c>
      <c r="G25" s="137">
        <v>88</v>
      </c>
      <c r="H25" s="137">
        <v>84</v>
      </c>
      <c r="I25" s="136">
        <v>74</v>
      </c>
      <c r="J25" s="136">
        <v>85.3333333333333</v>
      </c>
      <c r="K25" s="136">
        <v>86</v>
      </c>
      <c r="L25" s="136">
        <v>88</v>
      </c>
      <c r="M25" s="136">
        <v>84</v>
      </c>
      <c r="N25" s="137">
        <f t="shared" si="1"/>
        <v>74</v>
      </c>
      <c r="O25" s="137">
        <f t="shared" si="0"/>
        <v>85</v>
      </c>
      <c r="P25" s="137">
        <f t="shared" si="0"/>
        <v>86</v>
      </c>
      <c r="Q25" s="137">
        <f t="shared" si="0"/>
        <v>88</v>
      </c>
      <c r="R25" s="137">
        <f t="shared" si="0"/>
        <v>84</v>
      </c>
    </row>
    <row r="26" spans="1:18">
      <c r="A26" s="10">
        <v>13</v>
      </c>
      <c r="B26" s="267">
        <v>1911013</v>
      </c>
      <c r="C26" s="268" t="s">
        <v>89</v>
      </c>
      <c r="D26" s="137">
        <v>89</v>
      </c>
      <c r="E26" s="137">
        <v>90</v>
      </c>
      <c r="F26" s="137">
        <v>91</v>
      </c>
      <c r="G26" s="137">
        <v>92</v>
      </c>
      <c r="H26" s="137">
        <v>99</v>
      </c>
      <c r="I26" s="136">
        <v>89</v>
      </c>
      <c r="J26" s="136">
        <v>90</v>
      </c>
      <c r="K26" s="136">
        <v>91</v>
      </c>
      <c r="L26" s="136">
        <v>92</v>
      </c>
      <c r="M26" s="136">
        <v>99</v>
      </c>
      <c r="N26" s="137">
        <f t="shared" si="1"/>
        <v>89</v>
      </c>
      <c r="O26" s="137">
        <f t="shared" si="0"/>
        <v>90</v>
      </c>
      <c r="P26" s="137">
        <f t="shared" si="0"/>
        <v>91</v>
      </c>
      <c r="Q26" s="137">
        <f t="shared" si="0"/>
        <v>92</v>
      </c>
      <c r="R26" s="137">
        <f t="shared" si="0"/>
        <v>99</v>
      </c>
    </row>
    <row r="27" spans="1:18">
      <c r="A27" s="10">
        <v>14</v>
      </c>
      <c r="B27" s="272">
        <v>1911014</v>
      </c>
      <c r="C27" s="324" t="s">
        <v>90</v>
      </c>
      <c r="D27" s="137">
        <v>80</v>
      </c>
      <c r="E27" s="137">
        <v>86</v>
      </c>
      <c r="F27" s="137">
        <v>80</v>
      </c>
      <c r="G27" s="137">
        <v>81</v>
      </c>
      <c r="H27" s="137">
        <v>96</v>
      </c>
      <c r="I27" s="136">
        <v>80</v>
      </c>
      <c r="J27" s="136">
        <v>86</v>
      </c>
      <c r="K27" s="136">
        <v>80</v>
      </c>
      <c r="L27" s="136">
        <v>81</v>
      </c>
      <c r="M27" s="136">
        <v>96</v>
      </c>
      <c r="N27" s="137">
        <f t="shared" si="1"/>
        <v>80</v>
      </c>
      <c r="O27" s="137">
        <f t="shared" si="0"/>
        <v>86</v>
      </c>
      <c r="P27" s="137">
        <f t="shared" si="0"/>
        <v>80</v>
      </c>
      <c r="Q27" s="137">
        <f t="shared" si="0"/>
        <v>81</v>
      </c>
      <c r="R27" s="137">
        <f t="shared" si="0"/>
        <v>96</v>
      </c>
    </row>
    <row r="28" spans="1:18">
      <c r="A28" s="10">
        <v>15</v>
      </c>
      <c r="B28" s="272">
        <v>1911015</v>
      </c>
      <c r="C28" s="324" t="s">
        <v>307</v>
      </c>
      <c r="D28" s="137">
        <v>76</v>
      </c>
      <c r="E28" s="137">
        <v>76</v>
      </c>
      <c r="F28" s="137">
        <v>74</v>
      </c>
      <c r="G28" s="137">
        <v>71</v>
      </c>
      <c r="H28" s="137">
        <v>73</v>
      </c>
      <c r="I28" s="136">
        <v>76</v>
      </c>
      <c r="J28" s="136">
        <v>76</v>
      </c>
      <c r="K28" s="136">
        <v>74</v>
      </c>
      <c r="L28" s="136">
        <v>71</v>
      </c>
      <c r="M28" s="136">
        <v>73</v>
      </c>
      <c r="N28" s="137">
        <f t="shared" si="1"/>
        <v>76</v>
      </c>
      <c r="O28" s="137">
        <f t="shared" si="0"/>
        <v>76</v>
      </c>
      <c r="P28" s="137">
        <f t="shared" si="0"/>
        <v>74</v>
      </c>
      <c r="Q28" s="137">
        <f t="shared" si="0"/>
        <v>71</v>
      </c>
      <c r="R28" s="137">
        <f t="shared" si="0"/>
        <v>73</v>
      </c>
    </row>
    <row r="29" spans="1:18">
      <c r="A29" s="10">
        <v>16</v>
      </c>
      <c r="B29" s="270">
        <v>1911016</v>
      </c>
      <c r="C29" s="271" t="s">
        <v>308</v>
      </c>
      <c r="D29" s="137">
        <v>63</v>
      </c>
      <c r="E29" s="137">
        <v>52</v>
      </c>
      <c r="F29" s="137">
        <v>50</v>
      </c>
      <c r="G29" s="137">
        <v>52</v>
      </c>
      <c r="H29" s="137">
        <v>50</v>
      </c>
      <c r="I29" s="136">
        <v>63</v>
      </c>
      <c r="J29" s="136">
        <v>52</v>
      </c>
      <c r="K29" s="136">
        <v>50</v>
      </c>
      <c r="L29" s="136">
        <v>52</v>
      </c>
      <c r="M29" s="136">
        <v>50</v>
      </c>
      <c r="N29" s="137">
        <f t="shared" si="1"/>
        <v>63</v>
      </c>
      <c r="O29" s="137">
        <f t="shared" si="0"/>
        <v>52</v>
      </c>
      <c r="P29" s="137">
        <f t="shared" si="0"/>
        <v>50</v>
      </c>
      <c r="Q29" s="137">
        <f t="shared" si="0"/>
        <v>52</v>
      </c>
      <c r="R29" s="137">
        <f t="shared" si="0"/>
        <v>50</v>
      </c>
    </row>
    <row r="30" spans="1:18">
      <c r="A30" s="10">
        <v>17</v>
      </c>
      <c r="B30" s="267">
        <v>1911017</v>
      </c>
      <c r="C30" s="268" t="s">
        <v>92</v>
      </c>
      <c r="D30" s="137">
        <v>68.400000000000006</v>
      </c>
      <c r="E30" s="137">
        <v>89.6666666666667</v>
      </c>
      <c r="F30" s="137">
        <v>88.6666666666667</v>
      </c>
      <c r="G30" s="137">
        <v>90.6666666666667</v>
      </c>
      <c r="H30" s="137">
        <v>84</v>
      </c>
      <c r="I30" s="136">
        <v>68.400000000000006</v>
      </c>
      <c r="J30" s="136">
        <v>89.6666666666667</v>
      </c>
      <c r="K30" s="136">
        <v>88.6666666666667</v>
      </c>
      <c r="L30" s="136">
        <v>90.6666666666667</v>
      </c>
      <c r="M30" s="136">
        <v>84</v>
      </c>
      <c r="N30" s="137">
        <f t="shared" si="1"/>
        <v>68</v>
      </c>
      <c r="O30" s="137">
        <f t="shared" si="0"/>
        <v>90</v>
      </c>
      <c r="P30" s="137">
        <f t="shared" si="0"/>
        <v>89</v>
      </c>
      <c r="Q30" s="137">
        <f t="shared" si="0"/>
        <v>91</v>
      </c>
      <c r="R30" s="137">
        <f t="shared" si="0"/>
        <v>84</v>
      </c>
    </row>
    <row r="31" spans="1:18">
      <c r="A31" s="10">
        <v>18</v>
      </c>
      <c r="B31" s="267">
        <v>1911018</v>
      </c>
      <c r="C31" s="268" t="s">
        <v>42</v>
      </c>
      <c r="D31" s="137">
        <v>85.3</v>
      </c>
      <c r="E31" s="137">
        <v>87.3333333333333</v>
      </c>
      <c r="F31" s="137">
        <v>90.6666666666667</v>
      </c>
      <c r="G31" s="137">
        <v>87.3333333333333</v>
      </c>
      <c r="H31" s="137">
        <v>92</v>
      </c>
      <c r="I31" s="136">
        <v>85.3</v>
      </c>
      <c r="J31" s="136">
        <v>87.3333333333333</v>
      </c>
      <c r="K31" s="136">
        <v>90.6666666666667</v>
      </c>
      <c r="L31" s="136">
        <v>87.3333333333333</v>
      </c>
      <c r="M31" s="136">
        <v>92</v>
      </c>
      <c r="N31" s="137">
        <f t="shared" si="1"/>
        <v>85</v>
      </c>
      <c r="O31" s="137">
        <f t="shared" si="0"/>
        <v>87</v>
      </c>
      <c r="P31" s="137">
        <f t="shared" si="0"/>
        <v>91</v>
      </c>
      <c r="Q31" s="137">
        <f t="shared" si="0"/>
        <v>87</v>
      </c>
      <c r="R31" s="137">
        <f t="shared" si="0"/>
        <v>92</v>
      </c>
    </row>
    <row r="32" spans="1:18">
      <c r="A32" s="10">
        <v>19</v>
      </c>
      <c r="B32" s="267">
        <v>1911019</v>
      </c>
      <c r="C32" s="268" t="s">
        <v>309</v>
      </c>
      <c r="D32" s="137">
        <v>71</v>
      </c>
      <c r="E32" s="137">
        <v>62</v>
      </c>
      <c r="F32" s="137">
        <v>59</v>
      </c>
      <c r="G32" s="137">
        <v>67</v>
      </c>
      <c r="H32" s="137">
        <v>52</v>
      </c>
      <c r="I32" s="136">
        <v>71</v>
      </c>
      <c r="J32" s="136">
        <v>62</v>
      </c>
      <c r="K32" s="136">
        <v>59</v>
      </c>
      <c r="L32" s="136">
        <v>67</v>
      </c>
      <c r="M32" s="136">
        <v>52</v>
      </c>
      <c r="N32" s="137">
        <f t="shared" si="1"/>
        <v>71</v>
      </c>
      <c r="O32" s="137">
        <f t="shared" si="0"/>
        <v>62</v>
      </c>
      <c r="P32" s="137">
        <f t="shared" si="0"/>
        <v>59</v>
      </c>
      <c r="Q32" s="137">
        <f t="shared" si="0"/>
        <v>67</v>
      </c>
      <c r="R32" s="137">
        <f t="shared" si="0"/>
        <v>52</v>
      </c>
    </row>
    <row r="33" spans="1:18">
      <c r="A33" s="10">
        <v>20</v>
      </c>
      <c r="B33" s="272">
        <v>1911020</v>
      </c>
      <c r="C33" s="324" t="s">
        <v>310</v>
      </c>
      <c r="D33" s="137">
        <v>82</v>
      </c>
      <c r="E33" s="137">
        <v>87</v>
      </c>
      <c r="F33" s="137">
        <v>86</v>
      </c>
      <c r="G33" s="137">
        <v>91</v>
      </c>
      <c r="H33" s="137">
        <v>88</v>
      </c>
      <c r="I33" s="136">
        <v>82</v>
      </c>
      <c r="J33" s="136">
        <v>87</v>
      </c>
      <c r="K33" s="136">
        <v>86</v>
      </c>
      <c r="L33" s="136">
        <v>91</v>
      </c>
      <c r="M33" s="136">
        <v>88</v>
      </c>
      <c r="N33" s="137">
        <f t="shared" si="1"/>
        <v>82</v>
      </c>
      <c r="O33" s="137">
        <f t="shared" si="0"/>
        <v>87</v>
      </c>
      <c r="P33" s="137">
        <f t="shared" si="0"/>
        <v>86</v>
      </c>
      <c r="Q33" s="137">
        <f t="shared" si="0"/>
        <v>91</v>
      </c>
      <c r="R33" s="137">
        <f t="shared" si="0"/>
        <v>88</v>
      </c>
    </row>
    <row r="34" spans="1:18">
      <c r="A34" s="10">
        <v>21</v>
      </c>
      <c r="B34" s="267">
        <v>1911021</v>
      </c>
      <c r="C34" s="268" t="s">
        <v>311</v>
      </c>
      <c r="D34" s="137">
        <v>79</v>
      </c>
      <c r="E34" s="137">
        <v>87</v>
      </c>
      <c r="F34" s="137">
        <v>92</v>
      </c>
      <c r="G34" s="137">
        <v>96</v>
      </c>
      <c r="H34" s="137">
        <v>75</v>
      </c>
      <c r="I34" s="136">
        <v>79</v>
      </c>
      <c r="J34" s="136">
        <v>87</v>
      </c>
      <c r="K34" s="136">
        <v>92</v>
      </c>
      <c r="L34" s="136">
        <v>96</v>
      </c>
      <c r="M34" s="136">
        <v>75</v>
      </c>
      <c r="N34" s="137">
        <f t="shared" si="1"/>
        <v>79</v>
      </c>
      <c r="O34" s="137">
        <f t="shared" si="0"/>
        <v>87</v>
      </c>
      <c r="P34" s="137">
        <f t="shared" si="0"/>
        <v>92</v>
      </c>
      <c r="Q34" s="137">
        <f t="shared" si="0"/>
        <v>96</v>
      </c>
      <c r="R34" s="137">
        <f t="shared" si="0"/>
        <v>75</v>
      </c>
    </row>
    <row r="35" spans="1:18">
      <c r="A35" s="10">
        <v>22</v>
      </c>
      <c r="B35" s="272">
        <v>1911022</v>
      </c>
      <c r="C35" s="324" t="s">
        <v>95</v>
      </c>
      <c r="D35" s="137">
        <v>71</v>
      </c>
      <c r="E35" s="137">
        <v>83.3333333333333</v>
      </c>
      <c r="F35" s="137">
        <v>82</v>
      </c>
      <c r="G35" s="137">
        <v>86.6666666666667</v>
      </c>
      <c r="H35" s="137">
        <v>92</v>
      </c>
      <c r="I35" s="136">
        <v>71</v>
      </c>
      <c r="J35" s="136">
        <v>83.3333333333333</v>
      </c>
      <c r="K35" s="136">
        <v>82</v>
      </c>
      <c r="L35" s="136">
        <v>86.6666666666667</v>
      </c>
      <c r="M35" s="136">
        <v>92</v>
      </c>
      <c r="N35" s="137">
        <f t="shared" si="1"/>
        <v>71</v>
      </c>
      <c r="O35" s="137">
        <f t="shared" si="0"/>
        <v>83</v>
      </c>
      <c r="P35" s="137">
        <f t="shared" si="0"/>
        <v>82</v>
      </c>
      <c r="Q35" s="137">
        <f t="shared" si="0"/>
        <v>87</v>
      </c>
      <c r="R35" s="137">
        <f t="shared" si="0"/>
        <v>92</v>
      </c>
    </row>
    <row r="36" spans="1:18">
      <c r="A36" s="10">
        <v>23</v>
      </c>
      <c r="B36" s="267">
        <v>1911023</v>
      </c>
      <c r="C36" s="268" t="s">
        <v>312</v>
      </c>
      <c r="D36" s="137">
        <v>70.2</v>
      </c>
      <c r="E36" s="137">
        <v>83.3333333333333</v>
      </c>
      <c r="F36" s="137">
        <v>76.6666666666667</v>
      </c>
      <c r="G36" s="137">
        <v>74.6666666666667</v>
      </c>
      <c r="H36" s="137">
        <v>88</v>
      </c>
      <c r="I36" s="136">
        <v>70.2</v>
      </c>
      <c r="J36" s="136">
        <v>83.3333333333333</v>
      </c>
      <c r="K36" s="136">
        <v>76.6666666666667</v>
      </c>
      <c r="L36" s="136">
        <v>74.6666666666667</v>
      </c>
      <c r="M36" s="136">
        <v>88</v>
      </c>
      <c r="N36" s="137">
        <f t="shared" si="1"/>
        <v>70</v>
      </c>
      <c r="O36" s="137">
        <f t="shared" si="0"/>
        <v>83</v>
      </c>
      <c r="P36" s="137">
        <f t="shared" si="0"/>
        <v>77</v>
      </c>
      <c r="Q36" s="137">
        <f t="shared" si="0"/>
        <v>75</v>
      </c>
      <c r="R36" s="137">
        <f t="shared" si="0"/>
        <v>88</v>
      </c>
    </row>
    <row r="37" spans="1:18">
      <c r="A37" s="10">
        <v>24</v>
      </c>
      <c r="B37" s="267">
        <v>1911024</v>
      </c>
      <c r="C37" s="268" t="s">
        <v>45</v>
      </c>
      <c r="D37" s="137">
        <v>71</v>
      </c>
      <c r="E37" s="137">
        <v>78</v>
      </c>
      <c r="F37" s="137">
        <v>70</v>
      </c>
      <c r="G37" s="137">
        <v>69</v>
      </c>
      <c r="H37" s="137">
        <v>59</v>
      </c>
      <c r="I37" s="136">
        <v>71</v>
      </c>
      <c r="J37" s="136">
        <v>78</v>
      </c>
      <c r="K37" s="136">
        <v>70</v>
      </c>
      <c r="L37" s="136">
        <v>69</v>
      </c>
      <c r="M37" s="136">
        <v>59</v>
      </c>
      <c r="N37" s="137">
        <f t="shared" si="1"/>
        <v>71</v>
      </c>
      <c r="O37" s="137">
        <f t="shared" si="0"/>
        <v>78</v>
      </c>
      <c r="P37" s="137">
        <f t="shared" si="0"/>
        <v>70</v>
      </c>
      <c r="Q37" s="137">
        <f t="shared" si="0"/>
        <v>69</v>
      </c>
      <c r="R37" s="137">
        <f t="shared" si="0"/>
        <v>59</v>
      </c>
    </row>
    <row r="38" spans="1:18">
      <c r="A38" s="10">
        <v>25</v>
      </c>
      <c r="B38" s="272">
        <v>1911025</v>
      </c>
      <c r="C38" s="324" t="s">
        <v>96</v>
      </c>
      <c r="D38" s="137">
        <v>73</v>
      </c>
      <c r="E38" s="137">
        <v>84</v>
      </c>
      <c r="F38" s="137">
        <v>87</v>
      </c>
      <c r="G38" s="137">
        <v>83</v>
      </c>
      <c r="H38" s="137">
        <v>81</v>
      </c>
      <c r="I38" s="136">
        <v>73</v>
      </c>
      <c r="J38" s="136">
        <v>84</v>
      </c>
      <c r="K38" s="136">
        <v>87</v>
      </c>
      <c r="L38" s="136">
        <v>83</v>
      </c>
      <c r="M38" s="136">
        <v>81</v>
      </c>
      <c r="N38" s="137">
        <f t="shared" si="1"/>
        <v>73</v>
      </c>
      <c r="O38" s="137">
        <f t="shared" si="0"/>
        <v>84</v>
      </c>
      <c r="P38" s="137">
        <f t="shared" si="0"/>
        <v>87</v>
      </c>
      <c r="Q38" s="137">
        <f t="shared" si="0"/>
        <v>83</v>
      </c>
      <c r="R38" s="137">
        <f t="shared" si="0"/>
        <v>81</v>
      </c>
    </row>
    <row r="39" spans="1:18">
      <c r="A39" s="10">
        <v>26</v>
      </c>
      <c r="B39" s="272">
        <v>1911026</v>
      </c>
      <c r="C39" s="324" t="s">
        <v>313</v>
      </c>
      <c r="D39" s="137">
        <v>76</v>
      </c>
      <c r="E39" s="137">
        <v>73</v>
      </c>
      <c r="F39" s="137">
        <v>75</v>
      </c>
      <c r="G39" s="137">
        <v>73</v>
      </c>
      <c r="H39" s="137">
        <v>62</v>
      </c>
      <c r="I39" s="136">
        <v>76</v>
      </c>
      <c r="J39" s="136">
        <v>73</v>
      </c>
      <c r="K39" s="136">
        <v>75</v>
      </c>
      <c r="L39" s="136">
        <v>73</v>
      </c>
      <c r="M39" s="136">
        <v>62</v>
      </c>
      <c r="N39" s="137">
        <f t="shared" si="1"/>
        <v>76</v>
      </c>
      <c r="O39" s="137">
        <f t="shared" si="0"/>
        <v>73</v>
      </c>
      <c r="P39" s="137">
        <f t="shared" si="0"/>
        <v>75</v>
      </c>
      <c r="Q39" s="137">
        <f t="shared" si="0"/>
        <v>73</v>
      </c>
      <c r="R39" s="137">
        <f t="shared" si="0"/>
        <v>62</v>
      </c>
    </row>
    <row r="40" spans="1:18">
      <c r="A40" s="10">
        <v>27</v>
      </c>
      <c r="B40" s="272">
        <v>1911027</v>
      </c>
      <c r="C40" s="324" t="s">
        <v>314</v>
      </c>
      <c r="D40" s="137">
        <v>69</v>
      </c>
      <c r="E40" s="137">
        <v>80</v>
      </c>
      <c r="F40" s="137">
        <v>86</v>
      </c>
      <c r="G40" s="137">
        <v>87</v>
      </c>
      <c r="H40" s="137">
        <v>93</v>
      </c>
      <c r="I40" s="136">
        <v>69</v>
      </c>
      <c r="J40" s="136">
        <v>80</v>
      </c>
      <c r="K40" s="136">
        <v>86</v>
      </c>
      <c r="L40" s="136">
        <v>87</v>
      </c>
      <c r="M40" s="136">
        <v>93</v>
      </c>
      <c r="N40" s="137">
        <f t="shared" si="1"/>
        <v>69</v>
      </c>
      <c r="O40" s="137">
        <f t="shared" si="0"/>
        <v>80</v>
      </c>
      <c r="P40" s="137">
        <f t="shared" si="0"/>
        <v>86</v>
      </c>
      <c r="Q40" s="137">
        <f t="shared" si="0"/>
        <v>87</v>
      </c>
      <c r="R40" s="137">
        <f t="shared" si="0"/>
        <v>93</v>
      </c>
    </row>
    <row r="41" spans="1:18">
      <c r="A41" s="10">
        <v>28</v>
      </c>
      <c r="B41" s="270">
        <v>1911028</v>
      </c>
      <c r="C41" s="271" t="s">
        <v>315</v>
      </c>
      <c r="D41" s="137">
        <v>80</v>
      </c>
      <c r="E41" s="137">
        <v>78</v>
      </c>
      <c r="F41" s="137">
        <v>81</v>
      </c>
      <c r="G41" s="137">
        <v>85</v>
      </c>
      <c r="H41" s="137">
        <v>87</v>
      </c>
      <c r="I41" s="136">
        <v>80</v>
      </c>
      <c r="J41" s="136">
        <v>78</v>
      </c>
      <c r="K41" s="136">
        <v>81</v>
      </c>
      <c r="L41" s="136">
        <v>85</v>
      </c>
      <c r="M41" s="136">
        <v>87</v>
      </c>
      <c r="N41" s="137">
        <f t="shared" si="1"/>
        <v>80</v>
      </c>
      <c r="O41" s="137">
        <f t="shared" si="0"/>
        <v>78</v>
      </c>
      <c r="P41" s="137">
        <f t="shared" si="0"/>
        <v>81</v>
      </c>
      <c r="Q41" s="137">
        <f t="shared" si="0"/>
        <v>85</v>
      </c>
      <c r="R41" s="137">
        <f t="shared" si="0"/>
        <v>87</v>
      </c>
    </row>
    <row r="42" spans="1:18">
      <c r="A42" s="10">
        <v>29</v>
      </c>
      <c r="B42" s="272">
        <v>1911029</v>
      </c>
      <c r="C42" s="324" t="s">
        <v>316</v>
      </c>
      <c r="D42" s="137">
        <v>76</v>
      </c>
      <c r="E42" s="137">
        <v>79</v>
      </c>
      <c r="F42" s="137">
        <v>77</v>
      </c>
      <c r="G42" s="137">
        <v>79</v>
      </c>
      <c r="H42" s="137">
        <v>90</v>
      </c>
      <c r="I42" s="136">
        <v>76</v>
      </c>
      <c r="J42" s="136">
        <v>79</v>
      </c>
      <c r="K42" s="136">
        <v>77</v>
      </c>
      <c r="L42" s="136">
        <v>79</v>
      </c>
      <c r="M42" s="136">
        <v>90</v>
      </c>
      <c r="N42" s="137">
        <f t="shared" si="1"/>
        <v>76</v>
      </c>
      <c r="O42" s="137">
        <f t="shared" si="0"/>
        <v>79</v>
      </c>
      <c r="P42" s="137">
        <f t="shared" si="0"/>
        <v>77</v>
      </c>
      <c r="Q42" s="137">
        <f t="shared" si="0"/>
        <v>79</v>
      </c>
      <c r="R42" s="137">
        <f t="shared" si="0"/>
        <v>90</v>
      </c>
    </row>
    <row r="43" spans="1:18">
      <c r="A43" s="10">
        <v>30</v>
      </c>
      <c r="B43" s="270">
        <v>1911030</v>
      </c>
      <c r="C43" s="271" t="s">
        <v>100</v>
      </c>
      <c r="D43" s="137">
        <v>52</v>
      </c>
      <c r="E43" s="137">
        <v>59</v>
      </c>
      <c r="F43" s="137">
        <v>56</v>
      </c>
      <c r="G43" s="137">
        <v>61</v>
      </c>
      <c r="H43" s="137">
        <v>60</v>
      </c>
      <c r="I43" s="136">
        <v>52</v>
      </c>
      <c r="J43" s="136">
        <v>59</v>
      </c>
      <c r="K43" s="136">
        <v>56</v>
      </c>
      <c r="L43" s="136">
        <v>61</v>
      </c>
      <c r="M43" s="136">
        <v>60</v>
      </c>
      <c r="N43" s="137">
        <f t="shared" si="1"/>
        <v>52</v>
      </c>
      <c r="O43" s="137">
        <f t="shared" si="0"/>
        <v>59</v>
      </c>
      <c r="P43" s="137">
        <f t="shared" si="0"/>
        <v>56</v>
      </c>
      <c r="Q43" s="137">
        <f t="shared" si="0"/>
        <v>61</v>
      </c>
      <c r="R43" s="137">
        <f t="shared" si="0"/>
        <v>60</v>
      </c>
    </row>
    <row r="44" spans="1:18">
      <c r="A44" s="10">
        <v>31</v>
      </c>
      <c r="B44" s="267">
        <v>1911031</v>
      </c>
      <c r="C44" s="268" t="s">
        <v>317</v>
      </c>
      <c r="D44" s="137">
        <v>66</v>
      </c>
      <c r="E44" s="137">
        <v>79</v>
      </c>
      <c r="F44" s="137">
        <v>84</v>
      </c>
      <c r="G44" s="137">
        <v>85</v>
      </c>
      <c r="H44" s="137">
        <v>92</v>
      </c>
      <c r="I44" s="136">
        <v>66</v>
      </c>
      <c r="J44" s="136">
        <v>79</v>
      </c>
      <c r="K44" s="136">
        <v>84</v>
      </c>
      <c r="L44" s="136">
        <v>85</v>
      </c>
      <c r="M44" s="136">
        <v>92</v>
      </c>
      <c r="N44" s="137">
        <f t="shared" si="1"/>
        <v>66</v>
      </c>
      <c r="O44" s="137">
        <f t="shared" si="0"/>
        <v>79</v>
      </c>
      <c r="P44" s="137">
        <f t="shared" si="0"/>
        <v>84</v>
      </c>
      <c r="Q44" s="137">
        <f t="shared" si="0"/>
        <v>85</v>
      </c>
      <c r="R44" s="137">
        <f t="shared" si="0"/>
        <v>92</v>
      </c>
    </row>
    <row r="45" spans="1:18">
      <c r="A45" s="10">
        <v>32</v>
      </c>
      <c r="B45" s="272">
        <v>1911032</v>
      </c>
      <c r="C45" s="324" t="s">
        <v>102</v>
      </c>
      <c r="D45" s="137">
        <v>75</v>
      </c>
      <c r="E45" s="137">
        <v>74</v>
      </c>
      <c r="F45" s="137">
        <v>72</v>
      </c>
      <c r="G45" s="137">
        <v>76</v>
      </c>
      <c r="H45" s="137">
        <v>86</v>
      </c>
      <c r="I45" s="136">
        <v>75</v>
      </c>
      <c r="J45" s="136">
        <v>74</v>
      </c>
      <c r="K45" s="136">
        <v>72</v>
      </c>
      <c r="L45" s="136">
        <v>76</v>
      </c>
      <c r="M45" s="136">
        <v>86</v>
      </c>
      <c r="N45" s="137">
        <f t="shared" si="1"/>
        <v>75</v>
      </c>
      <c r="O45" s="137">
        <f t="shared" si="0"/>
        <v>74</v>
      </c>
      <c r="P45" s="137">
        <f t="shared" si="0"/>
        <v>72</v>
      </c>
      <c r="Q45" s="137">
        <f t="shared" si="0"/>
        <v>76</v>
      </c>
      <c r="R45" s="137">
        <f t="shared" si="0"/>
        <v>86</v>
      </c>
    </row>
    <row r="46" spans="1:18">
      <c r="A46" s="10">
        <v>33</v>
      </c>
      <c r="B46" s="272">
        <v>1911033</v>
      </c>
      <c r="C46" s="324" t="s">
        <v>61</v>
      </c>
      <c r="D46" s="137">
        <v>50.2</v>
      </c>
      <c r="E46" s="137">
        <v>75.6666666666667</v>
      </c>
      <c r="F46" s="137">
        <v>41.3333333333333</v>
      </c>
      <c r="G46" s="137">
        <v>63.3333333333333</v>
      </c>
      <c r="H46" s="137">
        <v>70</v>
      </c>
      <c r="I46" s="136">
        <v>50.2</v>
      </c>
      <c r="J46" s="136">
        <v>75.6666666666667</v>
      </c>
      <c r="K46" s="136">
        <v>41.3333333333333</v>
      </c>
      <c r="L46" s="136">
        <v>63.3333333333333</v>
      </c>
      <c r="M46" s="136">
        <v>70</v>
      </c>
      <c r="N46" s="137">
        <f t="shared" si="1"/>
        <v>50</v>
      </c>
      <c r="O46" s="137">
        <f t="shared" si="0"/>
        <v>76</v>
      </c>
      <c r="P46" s="137">
        <f t="shared" si="0"/>
        <v>41</v>
      </c>
      <c r="Q46" s="137">
        <f t="shared" si="0"/>
        <v>63</v>
      </c>
      <c r="R46" s="137">
        <f t="shared" si="0"/>
        <v>70</v>
      </c>
    </row>
    <row r="47" spans="1:18">
      <c r="A47" s="10">
        <v>34</v>
      </c>
      <c r="B47" s="270">
        <v>1911034</v>
      </c>
      <c r="C47" s="271" t="s">
        <v>318</v>
      </c>
      <c r="D47" s="137">
        <v>73</v>
      </c>
      <c r="E47" s="137">
        <v>92</v>
      </c>
      <c r="F47" s="137">
        <v>92</v>
      </c>
      <c r="G47" s="137">
        <v>92</v>
      </c>
      <c r="H47" s="137">
        <v>83</v>
      </c>
      <c r="I47" s="136">
        <v>73</v>
      </c>
      <c r="J47" s="136">
        <v>92</v>
      </c>
      <c r="K47" s="136">
        <v>92</v>
      </c>
      <c r="L47" s="136">
        <v>92</v>
      </c>
      <c r="M47" s="136">
        <v>83</v>
      </c>
      <c r="N47" s="137">
        <f t="shared" si="1"/>
        <v>73</v>
      </c>
      <c r="O47" s="137">
        <f t="shared" si="0"/>
        <v>92</v>
      </c>
      <c r="P47" s="137">
        <f t="shared" si="0"/>
        <v>92</v>
      </c>
      <c r="Q47" s="137">
        <f t="shared" si="0"/>
        <v>92</v>
      </c>
      <c r="R47" s="137">
        <f t="shared" si="0"/>
        <v>83</v>
      </c>
    </row>
    <row r="48" spans="1:18">
      <c r="A48" s="10">
        <v>35</v>
      </c>
      <c r="B48" s="267">
        <v>1911035</v>
      </c>
      <c r="C48" s="268" t="s">
        <v>47</v>
      </c>
      <c r="D48" s="137">
        <v>69.599999999999994</v>
      </c>
      <c r="E48" s="137">
        <v>82</v>
      </c>
      <c r="F48" s="137">
        <v>88</v>
      </c>
      <c r="G48" s="137">
        <v>80</v>
      </c>
      <c r="H48" s="137">
        <v>70</v>
      </c>
      <c r="I48" s="136">
        <v>69.599999999999994</v>
      </c>
      <c r="J48" s="136">
        <v>82</v>
      </c>
      <c r="K48" s="136">
        <v>88</v>
      </c>
      <c r="L48" s="136">
        <v>80</v>
      </c>
      <c r="M48" s="136">
        <v>70</v>
      </c>
      <c r="N48" s="137">
        <f t="shared" si="1"/>
        <v>70</v>
      </c>
      <c r="O48" s="137">
        <f t="shared" si="0"/>
        <v>82</v>
      </c>
      <c r="P48" s="137">
        <f t="shared" si="0"/>
        <v>88</v>
      </c>
      <c r="Q48" s="137">
        <f t="shared" si="0"/>
        <v>80</v>
      </c>
      <c r="R48" s="137">
        <f t="shared" si="0"/>
        <v>70</v>
      </c>
    </row>
    <row r="49" spans="1:18">
      <c r="A49" s="10">
        <v>36</v>
      </c>
      <c r="B49" s="272">
        <v>1911036</v>
      </c>
      <c r="C49" s="324" t="s">
        <v>319</v>
      </c>
      <c r="D49" s="137">
        <v>57.6</v>
      </c>
      <c r="E49" s="137">
        <v>84.3333333333333</v>
      </c>
      <c r="F49" s="137">
        <v>86</v>
      </c>
      <c r="G49" s="137">
        <v>78</v>
      </c>
      <c r="H49" s="137">
        <v>86</v>
      </c>
      <c r="I49" s="136">
        <v>57.6</v>
      </c>
      <c r="J49" s="136">
        <v>84.3333333333333</v>
      </c>
      <c r="K49" s="136">
        <v>86</v>
      </c>
      <c r="L49" s="136">
        <v>78</v>
      </c>
      <c r="M49" s="136">
        <v>86</v>
      </c>
      <c r="N49" s="137">
        <f t="shared" si="1"/>
        <v>58</v>
      </c>
      <c r="O49" s="137">
        <f t="shared" si="0"/>
        <v>84</v>
      </c>
      <c r="P49" s="137">
        <f t="shared" si="0"/>
        <v>86</v>
      </c>
      <c r="Q49" s="137">
        <f t="shared" si="0"/>
        <v>78</v>
      </c>
      <c r="R49" s="137">
        <f t="shared" si="0"/>
        <v>86</v>
      </c>
    </row>
    <row r="50" spans="1:18">
      <c r="A50" s="10">
        <v>37</v>
      </c>
      <c r="B50" s="270">
        <v>1911037</v>
      </c>
      <c r="C50" s="271" t="s">
        <v>320</v>
      </c>
      <c r="D50" s="137">
        <v>75</v>
      </c>
      <c r="E50" s="137">
        <v>87</v>
      </c>
      <c r="F50" s="137">
        <v>91</v>
      </c>
      <c r="G50" s="137">
        <v>91</v>
      </c>
      <c r="H50" s="137">
        <v>98</v>
      </c>
      <c r="I50" s="136">
        <v>75</v>
      </c>
      <c r="J50" s="136">
        <v>87</v>
      </c>
      <c r="K50" s="136">
        <v>91</v>
      </c>
      <c r="L50" s="136">
        <v>91</v>
      </c>
      <c r="M50" s="136">
        <v>98</v>
      </c>
      <c r="N50" s="137">
        <f t="shared" si="1"/>
        <v>75</v>
      </c>
      <c r="O50" s="137">
        <f t="shared" si="0"/>
        <v>87</v>
      </c>
      <c r="P50" s="137">
        <f t="shared" si="0"/>
        <v>91</v>
      </c>
      <c r="Q50" s="137">
        <f t="shared" si="0"/>
        <v>91</v>
      </c>
      <c r="R50" s="137">
        <f t="shared" si="0"/>
        <v>98</v>
      </c>
    </row>
    <row r="51" spans="1:18">
      <c r="A51" s="10">
        <v>38</v>
      </c>
      <c r="B51" s="270">
        <v>1911038</v>
      </c>
      <c r="C51" s="271" t="s">
        <v>48</v>
      </c>
      <c r="D51" s="137">
        <v>53</v>
      </c>
      <c r="E51" s="137">
        <v>73</v>
      </c>
      <c r="F51" s="137">
        <v>66</v>
      </c>
      <c r="G51" s="137">
        <v>74</v>
      </c>
      <c r="H51" s="137">
        <v>68</v>
      </c>
      <c r="I51" s="136">
        <v>53</v>
      </c>
      <c r="J51" s="136">
        <v>73</v>
      </c>
      <c r="K51" s="136">
        <v>66</v>
      </c>
      <c r="L51" s="136">
        <v>74</v>
      </c>
      <c r="M51" s="136">
        <v>68</v>
      </c>
      <c r="N51" s="137">
        <f t="shared" si="1"/>
        <v>53</v>
      </c>
      <c r="O51" s="137">
        <f t="shared" si="0"/>
        <v>73</v>
      </c>
      <c r="P51" s="137">
        <f t="shared" si="0"/>
        <v>66</v>
      </c>
      <c r="Q51" s="137">
        <f t="shared" si="0"/>
        <v>74</v>
      </c>
      <c r="R51" s="137">
        <f t="shared" si="0"/>
        <v>68</v>
      </c>
    </row>
    <row r="52" spans="1:18">
      <c r="A52" s="10">
        <v>39</v>
      </c>
      <c r="B52" s="267">
        <v>1911039</v>
      </c>
      <c r="C52" s="268" t="s">
        <v>321</v>
      </c>
      <c r="D52" s="137">
        <v>77</v>
      </c>
      <c r="E52" s="137">
        <v>72</v>
      </c>
      <c r="F52" s="137">
        <v>70</v>
      </c>
      <c r="G52" s="137">
        <v>74</v>
      </c>
      <c r="H52" s="137">
        <v>59</v>
      </c>
      <c r="I52" s="136">
        <v>77</v>
      </c>
      <c r="J52" s="136">
        <v>72</v>
      </c>
      <c r="K52" s="136">
        <v>70</v>
      </c>
      <c r="L52" s="136">
        <v>74</v>
      </c>
      <c r="M52" s="136">
        <v>59</v>
      </c>
      <c r="N52" s="137">
        <f t="shared" si="1"/>
        <v>77</v>
      </c>
      <c r="O52" s="137">
        <f t="shared" si="0"/>
        <v>72</v>
      </c>
      <c r="P52" s="137">
        <f t="shared" si="0"/>
        <v>70</v>
      </c>
      <c r="Q52" s="137">
        <f t="shared" si="0"/>
        <v>74</v>
      </c>
      <c r="R52" s="137">
        <f t="shared" si="0"/>
        <v>59</v>
      </c>
    </row>
    <row r="53" spans="1:18">
      <c r="A53" s="10">
        <v>40</v>
      </c>
      <c r="B53" s="272">
        <v>1911040</v>
      </c>
      <c r="C53" s="324" t="s">
        <v>106</v>
      </c>
      <c r="D53" s="137">
        <v>60</v>
      </c>
      <c r="E53" s="137">
        <v>83</v>
      </c>
      <c r="F53" s="137">
        <v>82</v>
      </c>
      <c r="G53" s="137">
        <v>78</v>
      </c>
      <c r="H53" s="137">
        <v>74</v>
      </c>
      <c r="I53" s="136">
        <v>60</v>
      </c>
      <c r="J53" s="136">
        <v>83</v>
      </c>
      <c r="K53" s="136">
        <v>82</v>
      </c>
      <c r="L53" s="136">
        <v>78</v>
      </c>
      <c r="M53" s="136">
        <v>74</v>
      </c>
      <c r="N53" s="137">
        <f t="shared" si="1"/>
        <v>60</v>
      </c>
      <c r="O53" s="137">
        <f t="shared" si="0"/>
        <v>83</v>
      </c>
      <c r="P53" s="137">
        <f t="shared" si="0"/>
        <v>82</v>
      </c>
      <c r="Q53" s="137">
        <f t="shared" si="0"/>
        <v>78</v>
      </c>
      <c r="R53" s="137">
        <f t="shared" si="0"/>
        <v>74</v>
      </c>
    </row>
    <row r="54" spans="1:18">
      <c r="A54" s="10">
        <v>41</v>
      </c>
      <c r="B54" s="272">
        <v>1911041</v>
      </c>
      <c r="C54" s="324" t="s">
        <v>63</v>
      </c>
      <c r="D54" s="137">
        <v>83.4</v>
      </c>
      <c r="E54" s="137">
        <v>88.6666666666667</v>
      </c>
      <c r="F54" s="137">
        <v>82</v>
      </c>
      <c r="G54" s="137">
        <v>94.6666666666667</v>
      </c>
      <c r="H54" s="137">
        <v>94</v>
      </c>
      <c r="I54" s="136">
        <v>83.4</v>
      </c>
      <c r="J54" s="136">
        <v>88.6666666666667</v>
      </c>
      <c r="K54" s="136">
        <v>82</v>
      </c>
      <c r="L54" s="136">
        <v>94.6666666666667</v>
      </c>
      <c r="M54" s="136">
        <v>94</v>
      </c>
      <c r="N54" s="137">
        <f t="shared" si="1"/>
        <v>83</v>
      </c>
      <c r="O54" s="137">
        <f t="shared" si="0"/>
        <v>89</v>
      </c>
      <c r="P54" s="137">
        <f t="shared" si="0"/>
        <v>82</v>
      </c>
      <c r="Q54" s="137">
        <f t="shared" si="0"/>
        <v>95</v>
      </c>
      <c r="R54" s="137">
        <f t="shared" si="0"/>
        <v>94</v>
      </c>
    </row>
    <row r="55" spans="1:18">
      <c r="A55" s="10">
        <v>42</v>
      </c>
      <c r="B55" s="272">
        <v>1911042</v>
      </c>
      <c r="C55" s="324" t="s">
        <v>322</v>
      </c>
      <c r="D55" s="137">
        <v>64</v>
      </c>
      <c r="E55" s="137">
        <v>72</v>
      </c>
      <c r="F55" s="137">
        <v>78</v>
      </c>
      <c r="G55" s="137">
        <v>82</v>
      </c>
      <c r="H55" s="137">
        <v>87</v>
      </c>
      <c r="I55" s="136">
        <v>64</v>
      </c>
      <c r="J55" s="136">
        <v>72</v>
      </c>
      <c r="K55" s="136">
        <v>78</v>
      </c>
      <c r="L55" s="136">
        <v>82</v>
      </c>
      <c r="M55" s="136">
        <v>87</v>
      </c>
      <c r="N55" s="137">
        <f t="shared" si="1"/>
        <v>64</v>
      </c>
      <c r="O55" s="137">
        <f t="shared" si="0"/>
        <v>72</v>
      </c>
      <c r="P55" s="137">
        <f t="shared" si="0"/>
        <v>78</v>
      </c>
      <c r="Q55" s="137">
        <f t="shared" si="0"/>
        <v>82</v>
      </c>
      <c r="R55" s="137">
        <f t="shared" si="0"/>
        <v>87</v>
      </c>
    </row>
    <row r="56" spans="1:18">
      <c r="A56" s="10">
        <v>43</v>
      </c>
      <c r="B56" s="272">
        <v>1911043</v>
      </c>
      <c r="C56" s="324" t="s">
        <v>323</v>
      </c>
      <c r="D56" s="137">
        <v>82</v>
      </c>
      <c r="E56" s="137">
        <v>84</v>
      </c>
      <c r="F56" s="137">
        <v>74</v>
      </c>
      <c r="G56" s="137">
        <v>80</v>
      </c>
      <c r="H56" s="137">
        <v>86</v>
      </c>
      <c r="I56" s="136">
        <v>82</v>
      </c>
      <c r="J56" s="136">
        <v>84</v>
      </c>
      <c r="K56" s="136">
        <v>74</v>
      </c>
      <c r="L56" s="136">
        <v>80</v>
      </c>
      <c r="M56" s="136">
        <v>86</v>
      </c>
      <c r="N56" s="137">
        <f t="shared" si="1"/>
        <v>82</v>
      </c>
      <c r="O56" s="137">
        <f t="shared" si="0"/>
        <v>84</v>
      </c>
      <c r="P56" s="137">
        <f t="shared" si="0"/>
        <v>74</v>
      </c>
      <c r="Q56" s="137">
        <f t="shared" si="0"/>
        <v>80</v>
      </c>
      <c r="R56" s="137">
        <f t="shared" si="0"/>
        <v>86</v>
      </c>
    </row>
    <row r="57" spans="1:18">
      <c r="A57" s="10">
        <v>44</v>
      </c>
      <c r="B57" s="270">
        <v>1911044</v>
      </c>
      <c r="C57" s="271" t="s">
        <v>324</v>
      </c>
      <c r="D57" s="137">
        <v>78</v>
      </c>
      <c r="E57" s="137">
        <v>77</v>
      </c>
      <c r="F57" s="137">
        <v>74</v>
      </c>
      <c r="G57" s="137">
        <v>80</v>
      </c>
      <c r="H57" s="137">
        <v>70</v>
      </c>
      <c r="I57" s="136">
        <v>78</v>
      </c>
      <c r="J57" s="136">
        <v>77</v>
      </c>
      <c r="K57" s="136">
        <v>74</v>
      </c>
      <c r="L57" s="136">
        <v>80</v>
      </c>
      <c r="M57" s="136">
        <v>70</v>
      </c>
      <c r="N57" s="137">
        <f t="shared" si="1"/>
        <v>78</v>
      </c>
      <c r="O57" s="137">
        <f t="shared" si="0"/>
        <v>77</v>
      </c>
      <c r="P57" s="137">
        <f t="shared" si="0"/>
        <v>74</v>
      </c>
      <c r="Q57" s="137">
        <f t="shared" si="0"/>
        <v>80</v>
      </c>
      <c r="R57" s="137">
        <f t="shared" si="0"/>
        <v>70</v>
      </c>
    </row>
    <row r="58" spans="1:18">
      <c r="A58" s="10">
        <v>45</v>
      </c>
      <c r="B58" s="272">
        <v>1911045</v>
      </c>
      <c r="C58" s="324" t="s">
        <v>109</v>
      </c>
      <c r="D58" s="137">
        <v>71</v>
      </c>
      <c r="E58" s="137">
        <v>72</v>
      </c>
      <c r="F58" s="137">
        <v>68</v>
      </c>
      <c r="G58" s="137">
        <v>73</v>
      </c>
      <c r="H58" s="137">
        <v>64</v>
      </c>
      <c r="I58" s="136">
        <v>71</v>
      </c>
      <c r="J58" s="136">
        <v>72</v>
      </c>
      <c r="K58" s="136">
        <v>68</v>
      </c>
      <c r="L58" s="136">
        <v>73</v>
      </c>
      <c r="M58" s="136">
        <v>64</v>
      </c>
      <c r="N58" s="137">
        <f t="shared" si="1"/>
        <v>71</v>
      </c>
      <c r="O58" s="137">
        <f t="shared" si="0"/>
        <v>72</v>
      </c>
      <c r="P58" s="137">
        <f t="shared" si="0"/>
        <v>68</v>
      </c>
      <c r="Q58" s="137">
        <f t="shared" si="0"/>
        <v>73</v>
      </c>
      <c r="R58" s="137">
        <f t="shared" si="0"/>
        <v>64</v>
      </c>
    </row>
    <row r="59" spans="1:18">
      <c r="A59" s="10">
        <v>46</v>
      </c>
      <c r="B59" s="272">
        <v>1911046</v>
      </c>
      <c r="C59" s="324" t="s">
        <v>325</v>
      </c>
      <c r="D59" s="137">
        <v>83.4</v>
      </c>
      <c r="E59" s="137">
        <v>88.6666666666667</v>
      </c>
      <c r="F59" s="137">
        <v>94</v>
      </c>
      <c r="G59" s="137">
        <v>90</v>
      </c>
      <c r="H59" s="137">
        <v>88</v>
      </c>
      <c r="I59" s="136">
        <v>83.4</v>
      </c>
      <c r="J59" s="136">
        <v>88.6666666666667</v>
      </c>
      <c r="K59" s="136">
        <v>94</v>
      </c>
      <c r="L59" s="136">
        <v>90</v>
      </c>
      <c r="M59" s="136">
        <v>88</v>
      </c>
      <c r="N59" s="137">
        <f t="shared" si="1"/>
        <v>83</v>
      </c>
      <c r="O59" s="137">
        <f t="shared" si="0"/>
        <v>89</v>
      </c>
      <c r="P59" s="137">
        <f t="shared" si="0"/>
        <v>94</v>
      </c>
      <c r="Q59" s="137">
        <f t="shared" si="0"/>
        <v>90</v>
      </c>
      <c r="R59" s="137">
        <f t="shared" si="0"/>
        <v>88</v>
      </c>
    </row>
    <row r="60" spans="1:18">
      <c r="A60" s="10">
        <v>47</v>
      </c>
      <c r="B60" s="267">
        <v>1911047</v>
      </c>
      <c r="C60" s="268" t="s">
        <v>111</v>
      </c>
      <c r="D60" s="137">
        <v>83</v>
      </c>
      <c r="E60" s="137">
        <v>93.3333333333333</v>
      </c>
      <c r="F60" s="137">
        <v>90.6666666666667</v>
      </c>
      <c r="G60" s="137">
        <v>93.3333333333333</v>
      </c>
      <c r="H60" s="137">
        <v>96</v>
      </c>
      <c r="I60" s="136">
        <v>83</v>
      </c>
      <c r="J60" s="136">
        <v>93.3333333333333</v>
      </c>
      <c r="K60" s="136">
        <v>90.6666666666667</v>
      </c>
      <c r="L60" s="136">
        <v>93.3333333333333</v>
      </c>
      <c r="M60" s="136">
        <v>96</v>
      </c>
      <c r="N60" s="137">
        <f t="shared" si="1"/>
        <v>83</v>
      </c>
      <c r="O60" s="137">
        <f t="shared" si="0"/>
        <v>93</v>
      </c>
      <c r="P60" s="137">
        <f t="shared" si="0"/>
        <v>91</v>
      </c>
      <c r="Q60" s="137">
        <f t="shared" si="0"/>
        <v>93</v>
      </c>
      <c r="R60" s="137">
        <f t="shared" si="0"/>
        <v>96</v>
      </c>
    </row>
    <row r="61" spans="1:18">
      <c r="A61" s="10">
        <v>48</v>
      </c>
      <c r="B61" s="272">
        <v>1911048</v>
      </c>
      <c r="C61" s="324" t="s">
        <v>64</v>
      </c>
      <c r="D61" s="137">
        <v>73</v>
      </c>
      <c r="E61" s="137">
        <v>76</v>
      </c>
      <c r="F61" s="137">
        <v>74</v>
      </c>
      <c r="G61" s="137">
        <v>77</v>
      </c>
      <c r="H61" s="137">
        <v>71</v>
      </c>
      <c r="I61" s="136">
        <v>73</v>
      </c>
      <c r="J61" s="136">
        <v>76</v>
      </c>
      <c r="K61" s="136">
        <v>74</v>
      </c>
      <c r="L61" s="136">
        <v>77</v>
      </c>
      <c r="M61" s="136">
        <v>71</v>
      </c>
      <c r="N61" s="137">
        <f t="shared" si="1"/>
        <v>73</v>
      </c>
      <c r="O61" s="137">
        <f t="shared" si="0"/>
        <v>76</v>
      </c>
      <c r="P61" s="137">
        <f t="shared" si="0"/>
        <v>74</v>
      </c>
      <c r="Q61" s="137">
        <f t="shared" si="0"/>
        <v>77</v>
      </c>
      <c r="R61" s="137">
        <f t="shared" si="0"/>
        <v>71</v>
      </c>
    </row>
    <row r="62" spans="1:18">
      <c r="A62" s="10">
        <v>49</v>
      </c>
      <c r="B62" s="272">
        <v>1911049</v>
      </c>
      <c r="C62" s="324" t="s">
        <v>326</v>
      </c>
      <c r="D62" s="137">
        <v>85</v>
      </c>
      <c r="E62" s="137">
        <v>91</v>
      </c>
      <c r="F62" s="137">
        <v>86</v>
      </c>
      <c r="G62" s="137">
        <v>86</v>
      </c>
      <c r="H62" s="137">
        <v>98</v>
      </c>
      <c r="I62" s="136">
        <v>85</v>
      </c>
      <c r="J62" s="136">
        <v>91</v>
      </c>
      <c r="K62" s="136">
        <v>86</v>
      </c>
      <c r="L62" s="136">
        <v>86</v>
      </c>
      <c r="M62" s="136">
        <v>98</v>
      </c>
      <c r="N62" s="137">
        <f t="shared" si="1"/>
        <v>85</v>
      </c>
      <c r="O62" s="137">
        <f t="shared" si="0"/>
        <v>91</v>
      </c>
      <c r="P62" s="137">
        <f t="shared" si="0"/>
        <v>86</v>
      </c>
      <c r="Q62" s="137">
        <f t="shared" si="0"/>
        <v>86</v>
      </c>
      <c r="R62" s="137">
        <f t="shared" si="0"/>
        <v>98</v>
      </c>
    </row>
    <row r="63" spans="1:18">
      <c r="A63" s="10">
        <v>50</v>
      </c>
      <c r="B63" s="272">
        <v>1911050</v>
      </c>
      <c r="C63" s="324" t="s">
        <v>327</v>
      </c>
      <c r="D63" s="137">
        <v>71</v>
      </c>
      <c r="E63" s="137">
        <v>90</v>
      </c>
      <c r="F63" s="137">
        <v>82</v>
      </c>
      <c r="G63" s="137">
        <v>86</v>
      </c>
      <c r="H63" s="137">
        <v>79</v>
      </c>
      <c r="I63" s="136">
        <v>71</v>
      </c>
      <c r="J63" s="136">
        <v>90</v>
      </c>
      <c r="K63" s="136">
        <v>82</v>
      </c>
      <c r="L63" s="136">
        <v>86</v>
      </c>
      <c r="M63" s="136">
        <v>79</v>
      </c>
      <c r="N63" s="137">
        <f t="shared" si="1"/>
        <v>71</v>
      </c>
      <c r="O63" s="137">
        <f t="shared" si="0"/>
        <v>90</v>
      </c>
      <c r="P63" s="137">
        <f t="shared" si="0"/>
        <v>82</v>
      </c>
      <c r="Q63" s="137">
        <f t="shared" si="0"/>
        <v>86</v>
      </c>
      <c r="R63" s="137">
        <f t="shared" si="0"/>
        <v>79</v>
      </c>
    </row>
    <row r="64" spans="1:18">
      <c r="A64" s="10">
        <v>51</v>
      </c>
      <c r="B64" s="272">
        <v>1911051</v>
      </c>
      <c r="C64" s="324" t="s">
        <v>328</v>
      </c>
      <c r="D64" s="137">
        <v>73</v>
      </c>
      <c r="E64" s="137">
        <v>70</v>
      </c>
      <c r="F64" s="137">
        <v>83</v>
      </c>
      <c r="G64" s="137">
        <v>83</v>
      </c>
      <c r="H64" s="137">
        <v>97</v>
      </c>
      <c r="I64" s="136">
        <v>73</v>
      </c>
      <c r="J64" s="136">
        <v>70</v>
      </c>
      <c r="K64" s="136">
        <v>83</v>
      </c>
      <c r="L64" s="136">
        <v>83</v>
      </c>
      <c r="M64" s="136">
        <v>97</v>
      </c>
      <c r="N64" s="137">
        <f t="shared" si="1"/>
        <v>73</v>
      </c>
      <c r="O64" s="137">
        <f t="shared" si="0"/>
        <v>70</v>
      </c>
      <c r="P64" s="137">
        <f t="shared" si="0"/>
        <v>83</v>
      </c>
      <c r="Q64" s="137">
        <f t="shared" si="0"/>
        <v>83</v>
      </c>
      <c r="R64" s="137">
        <f t="shared" si="0"/>
        <v>97</v>
      </c>
    </row>
    <row r="65" spans="1:18">
      <c r="A65" s="10">
        <v>52</v>
      </c>
      <c r="B65" s="267">
        <v>1911052</v>
      </c>
      <c r="C65" s="268" t="s">
        <v>115</v>
      </c>
      <c r="D65" s="137">
        <v>84.7</v>
      </c>
      <c r="E65" s="137">
        <v>88.6666666666667</v>
      </c>
      <c r="F65" s="137">
        <v>90.6666666666667</v>
      </c>
      <c r="G65" s="137">
        <v>93.3333333333333</v>
      </c>
      <c r="H65" s="137">
        <v>92</v>
      </c>
      <c r="I65" s="136">
        <v>84.7</v>
      </c>
      <c r="J65" s="136">
        <v>88.6666666666667</v>
      </c>
      <c r="K65" s="136">
        <v>90.6666666666667</v>
      </c>
      <c r="L65" s="136">
        <v>93.3333333333333</v>
      </c>
      <c r="M65" s="136">
        <v>92</v>
      </c>
      <c r="N65" s="137">
        <f t="shared" si="1"/>
        <v>85</v>
      </c>
      <c r="O65" s="137">
        <f t="shared" si="0"/>
        <v>89</v>
      </c>
      <c r="P65" s="137">
        <f t="shared" si="0"/>
        <v>91</v>
      </c>
      <c r="Q65" s="137">
        <f t="shared" si="0"/>
        <v>93</v>
      </c>
      <c r="R65" s="137">
        <f t="shared" si="0"/>
        <v>92</v>
      </c>
    </row>
    <row r="66" spans="1:18">
      <c r="A66" s="10">
        <v>53</v>
      </c>
      <c r="B66" s="267">
        <v>1911053</v>
      </c>
      <c r="C66" s="268" t="s">
        <v>50</v>
      </c>
      <c r="D66" s="137">
        <v>81</v>
      </c>
      <c r="E66" s="137">
        <v>91</v>
      </c>
      <c r="F66" s="137">
        <v>92</v>
      </c>
      <c r="G66" s="137">
        <v>92</v>
      </c>
      <c r="H66" s="137">
        <v>99</v>
      </c>
      <c r="I66" s="136">
        <v>81</v>
      </c>
      <c r="J66" s="136">
        <v>91</v>
      </c>
      <c r="K66" s="136">
        <v>92</v>
      </c>
      <c r="L66" s="136">
        <v>92</v>
      </c>
      <c r="M66" s="136">
        <v>99</v>
      </c>
      <c r="N66" s="137">
        <f t="shared" si="1"/>
        <v>81</v>
      </c>
      <c r="O66" s="137">
        <f t="shared" si="0"/>
        <v>91</v>
      </c>
      <c r="P66" s="137">
        <f t="shared" si="0"/>
        <v>92</v>
      </c>
      <c r="Q66" s="137">
        <f t="shared" si="0"/>
        <v>92</v>
      </c>
      <c r="R66" s="137">
        <f t="shared" si="0"/>
        <v>99</v>
      </c>
    </row>
    <row r="67" spans="1:18">
      <c r="A67" s="10">
        <v>54</v>
      </c>
      <c r="B67" s="270">
        <v>1911054</v>
      </c>
      <c r="C67" s="271" t="s">
        <v>329</v>
      </c>
      <c r="D67" s="137">
        <v>55</v>
      </c>
      <c r="E67" s="137">
        <v>64</v>
      </c>
      <c r="F67" s="137">
        <v>71</v>
      </c>
      <c r="G67" s="137">
        <v>74</v>
      </c>
      <c r="H67" s="137">
        <v>53</v>
      </c>
      <c r="I67" s="136">
        <v>55</v>
      </c>
      <c r="J67" s="136">
        <v>64</v>
      </c>
      <c r="K67" s="136">
        <v>71</v>
      </c>
      <c r="L67" s="136">
        <v>74</v>
      </c>
      <c r="M67" s="136">
        <v>53</v>
      </c>
      <c r="N67" s="137">
        <f t="shared" si="1"/>
        <v>55</v>
      </c>
      <c r="O67" s="137">
        <f t="shared" si="0"/>
        <v>64</v>
      </c>
      <c r="P67" s="137">
        <f t="shared" si="0"/>
        <v>71</v>
      </c>
      <c r="Q67" s="137">
        <f t="shared" si="0"/>
        <v>74</v>
      </c>
      <c r="R67" s="137">
        <f t="shared" si="0"/>
        <v>53</v>
      </c>
    </row>
    <row r="68" spans="1:18">
      <c r="A68" s="10">
        <v>55</v>
      </c>
      <c r="B68" s="270">
        <v>1911055</v>
      </c>
      <c r="C68" s="271" t="s">
        <v>117</v>
      </c>
      <c r="D68" s="137">
        <v>84</v>
      </c>
      <c r="E68" s="137">
        <v>85.3333333333333</v>
      </c>
      <c r="F68" s="137">
        <v>90</v>
      </c>
      <c r="G68" s="137">
        <v>83.3333333333333</v>
      </c>
      <c r="H68" s="137">
        <v>86</v>
      </c>
      <c r="I68" s="136">
        <v>84</v>
      </c>
      <c r="J68" s="136">
        <v>85.3333333333333</v>
      </c>
      <c r="K68" s="136">
        <v>90</v>
      </c>
      <c r="L68" s="136">
        <v>83.3333333333333</v>
      </c>
      <c r="M68" s="136">
        <v>86</v>
      </c>
      <c r="N68" s="137">
        <f t="shared" si="1"/>
        <v>84</v>
      </c>
      <c r="O68" s="137">
        <f t="shared" si="0"/>
        <v>85</v>
      </c>
      <c r="P68" s="137">
        <f t="shared" si="0"/>
        <v>90</v>
      </c>
      <c r="Q68" s="137">
        <f t="shared" si="0"/>
        <v>83</v>
      </c>
      <c r="R68" s="137">
        <f t="shared" si="0"/>
        <v>86</v>
      </c>
    </row>
    <row r="69" spans="1:18">
      <c r="A69" s="10">
        <v>56</v>
      </c>
      <c r="B69" s="272">
        <v>1911056</v>
      </c>
      <c r="C69" s="324" t="s">
        <v>330</v>
      </c>
      <c r="D69" s="137">
        <v>79.2</v>
      </c>
      <c r="E69" s="137">
        <v>83.3333333333333</v>
      </c>
      <c r="F69" s="137">
        <v>95.3333333333333</v>
      </c>
      <c r="G69" s="137">
        <v>95.3333333333333</v>
      </c>
      <c r="H69" s="137">
        <v>92</v>
      </c>
      <c r="I69" s="136">
        <v>79.2</v>
      </c>
      <c r="J69" s="136">
        <v>83.3333333333333</v>
      </c>
      <c r="K69" s="136">
        <v>95.3333333333333</v>
      </c>
      <c r="L69" s="136">
        <v>95.3333333333333</v>
      </c>
      <c r="M69" s="136">
        <v>92</v>
      </c>
      <c r="N69" s="137">
        <f t="shared" si="1"/>
        <v>79</v>
      </c>
      <c r="O69" s="137">
        <f t="shared" si="0"/>
        <v>83</v>
      </c>
      <c r="P69" s="137">
        <f t="shared" si="0"/>
        <v>95</v>
      </c>
      <c r="Q69" s="137">
        <f t="shared" si="0"/>
        <v>95</v>
      </c>
      <c r="R69" s="137">
        <f t="shared" si="0"/>
        <v>92</v>
      </c>
    </row>
    <row r="70" spans="1:18">
      <c r="A70" s="10">
        <v>57</v>
      </c>
      <c r="B70" s="267">
        <v>1911057</v>
      </c>
      <c r="C70" s="268" t="s">
        <v>331</v>
      </c>
      <c r="D70" s="137">
        <v>68</v>
      </c>
      <c r="E70" s="137">
        <v>79.3333333333333</v>
      </c>
      <c r="F70" s="137">
        <v>80</v>
      </c>
      <c r="G70" s="137">
        <v>60.6666666666667</v>
      </c>
      <c r="H70" s="137">
        <v>82</v>
      </c>
      <c r="I70" s="136">
        <v>68</v>
      </c>
      <c r="J70" s="136">
        <v>79.3333333333333</v>
      </c>
      <c r="K70" s="136">
        <v>80</v>
      </c>
      <c r="L70" s="136">
        <v>60.6666666666667</v>
      </c>
      <c r="M70" s="136">
        <v>82</v>
      </c>
      <c r="N70" s="137">
        <f t="shared" si="1"/>
        <v>68</v>
      </c>
      <c r="O70" s="137">
        <f t="shared" si="0"/>
        <v>79</v>
      </c>
      <c r="P70" s="137">
        <f t="shared" si="0"/>
        <v>80</v>
      </c>
      <c r="Q70" s="137">
        <f t="shared" si="0"/>
        <v>61</v>
      </c>
      <c r="R70" s="137">
        <f t="shared" si="0"/>
        <v>82</v>
      </c>
    </row>
    <row r="71" spans="1:18">
      <c r="A71" s="10">
        <v>58</v>
      </c>
      <c r="B71" s="267">
        <v>1911058</v>
      </c>
      <c r="C71" s="268" t="s">
        <v>332</v>
      </c>
      <c r="D71" s="137">
        <v>76.599999999999994</v>
      </c>
      <c r="E71" s="137">
        <v>83.6666666666667</v>
      </c>
      <c r="F71" s="137">
        <v>93.3333333333333</v>
      </c>
      <c r="G71" s="137">
        <v>84.6666666666667</v>
      </c>
      <c r="H71" s="137">
        <v>88</v>
      </c>
      <c r="I71" s="136">
        <v>76.599999999999994</v>
      </c>
      <c r="J71" s="136">
        <v>83.6666666666667</v>
      </c>
      <c r="K71" s="136">
        <v>93.3333333333333</v>
      </c>
      <c r="L71" s="136">
        <v>84.6666666666667</v>
      </c>
      <c r="M71" s="136">
        <v>88</v>
      </c>
      <c r="N71" s="137">
        <f t="shared" si="1"/>
        <v>77</v>
      </c>
      <c r="O71" s="137">
        <f t="shared" si="0"/>
        <v>84</v>
      </c>
      <c r="P71" s="137">
        <f t="shared" si="0"/>
        <v>93</v>
      </c>
      <c r="Q71" s="137">
        <f t="shared" si="0"/>
        <v>85</v>
      </c>
      <c r="R71" s="137">
        <f t="shared" si="0"/>
        <v>88</v>
      </c>
    </row>
    <row r="72" spans="1:18">
      <c r="A72" s="10">
        <v>59</v>
      </c>
      <c r="B72" s="272">
        <v>1911059</v>
      </c>
      <c r="C72" s="324" t="s">
        <v>65</v>
      </c>
      <c r="D72" s="137">
        <v>79</v>
      </c>
      <c r="E72" s="137">
        <v>72</v>
      </c>
      <c r="F72" s="137">
        <v>76</v>
      </c>
      <c r="G72" s="137">
        <v>76</v>
      </c>
      <c r="H72" s="137">
        <v>73</v>
      </c>
      <c r="I72" s="136">
        <v>79</v>
      </c>
      <c r="J72" s="136">
        <v>72</v>
      </c>
      <c r="K72" s="136">
        <v>76</v>
      </c>
      <c r="L72" s="136">
        <v>76</v>
      </c>
      <c r="M72" s="136">
        <v>73</v>
      </c>
      <c r="N72" s="137">
        <f t="shared" si="1"/>
        <v>79</v>
      </c>
      <c r="O72" s="137">
        <f t="shared" si="0"/>
        <v>72</v>
      </c>
      <c r="P72" s="137">
        <f t="shared" si="0"/>
        <v>76</v>
      </c>
      <c r="Q72" s="137">
        <f t="shared" si="0"/>
        <v>76</v>
      </c>
      <c r="R72" s="137">
        <f t="shared" si="0"/>
        <v>73</v>
      </c>
    </row>
    <row r="73" spans="1:18">
      <c r="A73" s="10">
        <v>60</v>
      </c>
      <c r="B73" s="272">
        <v>1911060</v>
      </c>
      <c r="C73" s="324" t="s">
        <v>121</v>
      </c>
      <c r="D73" s="137">
        <v>75</v>
      </c>
      <c r="E73" s="137">
        <v>99</v>
      </c>
      <c r="F73" s="137">
        <v>91</v>
      </c>
      <c r="G73" s="137">
        <v>88</v>
      </c>
      <c r="H73" s="137">
        <v>81</v>
      </c>
      <c r="I73" s="136">
        <v>75</v>
      </c>
      <c r="J73" s="136">
        <v>99</v>
      </c>
      <c r="K73" s="136">
        <v>91</v>
      </c>
      <c r="L73" s="136">
        <v>88</v>
      </c>
      <c r="M73" s="136">
        <v>81</v>
      </c>
      <c r="N73" s="137">
        <f t="shared" si="1"/>
        <v>75</v>
      </c>
      <c r="O73" s="137">
        <f t="shared" si="0"/>
        <v>99</v>
      </c>
      <c r="P73" s="137">
        <f t="shared" si="0"/>
        <v>91</v>
      </c>
      <c r="Q73" s="137">
        <f t="shared" si="0"/>
        <v>88</v>
      </c>
      <c r="R73" s="137">
        <f t="shared" si="0"/>
        <v>81</v>
      </c>
    </row>
    <row r="74" spans="1:18">
      <c r="A74" s="10">
        <v>61</v>
      </c>
      <c r="B74" s="275">
        <v>1911061</v>
      </c>
      <c r="C74" s="271" t="s">
        <v>122</v>
      </c>
      <c r="D74" s="137">
        <v>71</v>
      </c>
      <c r="E74" s="137">
        <v>62</v>
      </c>
      <c r="F74" s="137">
        <v>73</v>
      </c>
      <c r="G74" s="137">
        <v>74</v>
      </c>
      <c r="H74" s="137">
        <v>69</v>
      </c>
      <c r="I74" s="136">
        <v>71</v>
      </c>
      <c r="J74" s="136">
        <v>62</v>
      </c>
      <c r="K74" s="136">
        <v>73</v>
      </c>
      <c r="L74" s="136">
        <v>74</v>
      </c>
      <c r="M74" s="136">
        <v>69</v>
      </c>
      <c r="N74" s="137">
        <f t="shared" si="1"/>
        <v>71</v>
      </c>
      <c r="O74" s="137">
        <f t="shared" si="0"/>
        <v>62</v>
      </c>
      <c r="P74" s="137">
        <f t="shared" si="0"/>
        <v>73</v>
      </c>
      <c r="Q74" s="137">
        <f t="shared" si="0"/>
        <v>74</v>
      </c>
      <c r="R74" s="137">
        <f t="shared" si="0"/>
        <v>69</v>
      </c>
    </row>
    <row r="75" spans="1:18">
      <c r="A75" s="10">
        <v>62</v>
      </c>
      <c r="B75" s="275">
        <v>1911062</v>
      </c>
      <c r="C75" s="271" t="s">
        <v>333</v>
      </c>
      <c r="D75" s="137">
        <v>77.099999999999994</v>
      </c>
      <c r="E75" s="137">
        <v>88</v>
      </c>
      <c r="F75" s="137">
        <v>88.6666666666667</v>
      </c>
      <c r="G75" s="137">
        <v>84.6666666666667</v>
      </c>
      <c r="H75" s="137">
        <v>94</v>
      </c>
      <c r="I75" s="136">
        <v>77.099999999999994</v>
      </c>
      <c r="J75" s="136">
        <v>88</v>
      </c>
      <c r="K75" s="136">
        <v>88.6666666666667</v>
      </c>
      <c r="L75" s="136">
        <v>84.6666666666667</v>
      </c>
      <c r="M75" s="136">
        <v>94</v>
      </c>
      <c r="N75" s="137">
        <f t="shared" si="1"/>
        <v>77</v>
      </c>
      <c r="O75" s="137">
        <f t="shared" si="0"/>
        <v>88</v>
      </c>
      <c r="P75" s="137">
        <f t="shared" si="0"/>
        <v>89</v>
      </c>
      <c r="Q75" s="137">
        <f t="shared" si="0"/>
        <v>85</v>
      </c>
      <c r="R75" s="137">
        <f t="shared" si="0"/>
        <v>94</v>
      </c>
    </row>
    <row r="76" spans="1:18">
      <c r="A76" s="10">
        <v>63</v>
      </c>
      <c r="B76" s="275">
        <v>1911063</v>
      </c>
      <c r="C76" s="271" t="s">
        <v>51</v>
      </c>
      <c r="D76" s="137">
        <v>77</v>
      </c>
      <c r="E76" s="137">
        <v>85</v>
      </c>
      <c r="F76" s="137">
        <v>81</v>
      </c>
      <c r="G76" s="137">
        <v>87</v>
      </c>
      <c r="H76" s="137">
        <v>88</v>
      </c>
      <c r="I76" s="136">
        <v>77</v>
      </c>
      <c r="J76" s="136">
        <v>85</v>
      </c>
      <c r="K76" s="136">
        <v>81</v>
      </c>
      <c r="L76" s="136">
        <v>87</v>
      </c>
      <c r="M76" s="136">
        <v>88</v>
      </c>
      <c r="N76" s="137">
        <f t="shared" si="1"/>
        <v>77</v>
      </c>
      <c r="O76" s="137">
        <f t="shared" si="0"/>
        <v>85</v>
      </c>
      <c r="P76" s="137">
        <f t="shared" si="0"/>
        <v>81</v>
      </c>
      <c r="Q76" s="137">
        <f t="shared" si="0"/>
        <v>87</v>
      </c>
      <c r="R76" s="137">
        <f t="shared" si="0"/>
        <v>88</v>
      </c>
    </row>
    <row r="77" spans="1:18">
      <c r="A77" s="10">
        <v>64</v>
      </c>
      <c r="B77" s="276">
        <v>1911064</v>
      </c>
      <c r="C77" s="324" t="s">
        <v>124</v>
      </c>
      <c r="D77" s="137">
        <v>71</v>
      </c>
      <c r="E77" s="137">
        <v>87</v>
      </c>
      <c r="F77" s="137">
        <v>88</v>
      </c>
      <c r="G77" s="137">
        <v>88</v>
      </c>
      <c r="H77" s="137">
        <v>98</v>
      </c>
      <c r="I77" s="136">
        <v>71</v>
      </c>
      <c r="J77" s="136">
        <v>87</v>
      </c>
      <c r="K77" s="136">
        <v>88</v>
      </c>
      <c r="L77" s="136">
        <v>88</v>
      </c>
      <c r="M77" s="136">
        <v>98</v>
      </c>
      <c r="N77" s="137">
        <f t="shared" si="1"/>
        <v>71</v>
      </c>
      <c r="O77" s="137">
        <f t="shared" si="0"/>
        <v>87</v>
      </c>
      <c r="P77" s="137">
        <f t="shared" si="0"/>
        <v>88</v>
      </c>
      <c r="Q77" s="137">
        <f t="shared" si="0"/>
        <v>88</v>
      </c>
      <c r="R77" s="137">
        <f t="shared" ref="R77:R140" si="2">ROUND(H77*$H$12+M77*$M$12,0)</f>
        <v>98</v>
      </c>
    </row>
    <row r="78" spans="1:18">
      <c r="A78" s="10">
        <v>65</v>
      </c>
      <c r="B78" s="275">
        <v>1911065</v>
      </c>
      <c r="C78" s="271" t="s">
        <v>334</v>
      </c>
      <c r="D78" s="137">
        <v>71</v>
      </c>
      <c r="E78" s="137">
        <v>51</v>
      </c>
      <c r="F78" s="137">
        <v>52</v>
      </c>
      <c r="G78" s="137">
        <v>59</v>
      </c>
      <c r="H78" s="137">
        <v>51</v>
      </c>
      <c r="I78" s="136">
        <v>71</v>
      </c>
      <c r="J78" s="136">
        <v>51</v>
      </c>
      <c r="K78" s="136">
        <v>52</v>
      </c>
      <c r="L78" s="136">
        <v>59</v>
      </c>
      <c r="M78" s="136">
        <v>51</v>
      </c>
      <c r="N78" s="137">
        <f t="shared" si="1"/>
        <v>71</v>
      </c>
      <c r="O78" s="137">
        <f t="shared" si="1"/>
        <v>51</v>
      </c>
      <c r="P78" s="137">
        <f t="shared" si="1"/>
        <v>52</v>
      </c>
      <c r="Q78" s="137">
        <f t="shared" si="1"/>
        <v>59</v>
      </c>
      <c r="R78" s="137">
        <f t="shared" si="2"/>
        <v>51</v>
      </c>
    </row>
    <row r="79" spans="1:18">
      <c r="A79" s="10">
        <v>66</v>
      </c>
      <c r="B79" s="272">
        <v>1911066</v>
      </c>
      <c r="C79" s="324" t="s">
        <v>66</v>
      </c>
      <c r="D79" s="137">
        <v>75</v>
      </c>
      <c r="E79" s="137">
        <v>83</v>
      </c>
      <c r="F79" s="137">
        <v>84</v>
      </c>
      <c r="G79" s="137">
        <v>85</v>
      </c>
      <c r="H79" s="137">
        <v>97</v>
      </c>
      <c r="I79" s="136">
        <v>75</v>
      </c>
      <c r="J79" s="136">
        <v>83</v>
      </c>
      <c r="K79" s="136">
        <v>84</v>
      </c>
      <c r="L79" s="136">
        <v>85</v>
      </c>
      <c r="M79" s="136">
        <v>97</v>
      </c>
      <c r="N79" s="137">
        <f t="shared" ref="N79:Q122" si="3">ROUND(D79*$H$12+I79*$M$12,0)</f>
        <v>75</v>
      </c>
      <c r="O79" s="137">
        <f t="shared" si="3"/>
        <v>83</v>
      </c>
      <c r="P79" s="137">
        <f t="shared" si="3"/>
        <v>84</v>
      </c>
      <c r="Q79" s="137">
        <f t="shared" si="3"/>
        <v>85</v>
      </c>
      <c r="R79" s="137">
        <f t="shared" si="2"/>
        <v>97</v>
      </c>
    </row>
    <row r="80" spans="1:18">
      <c r="A80" s="10">
        <v>67</v>
      </c>
      <c r="B80" s="270">
        <v>1911067</v>
      </c>
      <c r="C80" s="271" t="s">
        <v>335</v>
      </c>
      <c r="D80" s="137">
        <v>82</v>
      </c>
      <c r="E80" s="137">
        <v>89</v>
      </c>
      <c r="F80" s="137">
        <v>95</v>
      </c>
      <c r="G80" s="137">
        <v>90</v>
      </c>
      <c r="H80" s="137">
        <v>90</v>
      </c>
      <c r="I80" s="136">
        <v>82</v>
      </c>
      <c r="J80" s="136">
        <v>89</v>
      </c>
      <c r="K80" s="136">
        <v>95</v>
      </c>
      <c r="L80" s="136">
        <v>90</v>
      </c>
      <c r="M80" s="136">
        <v>90</v>
      </c>
      <c r="N80" s="137">
        <f t="shared" si="3"/>
        <v>82</v>
      </c>
      <c r="O80" s="137">
        <f t="shared" si="3"/>
        <v>89</v>
      </c>
      <c r="P80" s="137">
        <f t="shared" si="3"/>
        <v>95</v>
      </c>
      <c r="Q80" s="137">
        <f t="shared" si="3"/>
        <v>90</v>
      </c>
      <c r="R80" s="137">
        <f t="shared" si="2"/>
        <v>90</v>
      </c>
    </row>
    <row r="81" spans="1:18">
      <c r="A81" s="10">
        <v>68</v>
      </c>
      <c r="B81" s="272">
        <v>1911068</v>
      </c>
      <c r="C81" s="324" t="s">
        <v>336</v>
      </c>
      <c r="D81" s="137">
        <v>71</v>
      </c>
      <c r="E81" s="137">
        <v>88</v>
      </c>
      <c r="F81" s="137">
        <v>87</v>
      </c>
      <c r="G81" s="137">
        <v>82</v>
      </c>
      <c r="H81" s="137">
        <v>85</v>
      </c>
      <c r="I81" s="136">
        <v>71</v>
      </c>
      <c r="J81" s="136">
        <v>88</v>
      </c>
      <c r="K81" s="136">
        <v>87</v>
      </c>
      <c r="L81" s="136">
        <v>82</v>
      </c>
      <c r="M81" s="136">
        <v>85</v>
      </c>
      <c r="N81" s="137">
        <f t="shared" si="3"/>
        <v>71</v>
      </c>
      <c r="O81" s="137">
        <f t="shared" si="3"/>
        <v>88</v>
      </c>
      <c r="P81" s="137">
        <f t="shared" si="3"/>
        <v>87</v>
      </c>
      <c r="Q81" s="137">
        <f t="shared" si="3"/>
        <v>82</v>
      </c>
      <c r="R81" s="137">
        <f t="shared" si="2"/>
        <v>85</v>
      </c>
    </row>
    <row r="82" spans="1:18">
      <c r="A82" s="10">
        <v>69</v>
      </c>
      <c r="B82" s="272">
        <v>1911069</v>
      </c>
      <c r="C82" s="324" t="s">
        <v>337</v>
      </c>
      <c r="D82" s="137">
        <v>59</v>
      </c>
      <c r="E82" s="137">
        <v>70</v>
      </c>
      <c r="F82" s="137">
        <v>69</v>
      </c>
      <c r="G82" s="137">
        <v>76</v>
      </c>
      <c r="H82" s="137">
        <v>80</v>
      </c>
      <c r="I82" s="136">
        <v>59</v>
      </c>
      <c r="J82" s="136">
        <v>70</v>
      </c>
      <c r="K82" s="136">
        <v>69</v>
      </c>
      <c r="L82" s="136">
        <v>76</v>
      </c>
      <c r="M82" s="136">
        <v>80</v>
      </c>
      <c r="N82" s="137">
        <f t="shared" si="3"/>
        <v>59</v>
      </c>
      <c r="O82" s="137">
        <f t="shared" si="3"/>
        <v>70</v>
      </c>
      <c r="P82" s="137">
        <f t="shared" si="3"/>
        <v>69</v>
      </c>
      <c r="Q82" s="137">
        <f t="shared" si="3"/>
        <v>76</v>
      </c>
      <c r="R82" s="137">
        <f t="shared" si="2"/>
        <v>80</v>
      </c>
    </row>
    <row r="83" spans="1:18">
      <c r="A83" s="10">
        <v>70</v>
      </c>
      <c r="B83" s="267">
        <v>1911070</v>
      </c>
      <c r="C83" s="268" t="s">
        <v>127</v>
      </c>
      <c r="D83" s="137">
        <v>71</v>
      </c>
      <c r="E83" s="137">
        <v>54</v>
      </c>
      <c r="F83" s="137">
        <v>60</v>
      </c>
      <c r="G83" s="137">
        <v>59</v>
      </c>
      <c r="H83" s="137">
        <v>53</v>
      </c>
      <c r="I83" s="136">
        <v>71</v>
      </c>
      <c r="J83" s="136">
        <v>54</v>
      </c>
      <c r="K83" s="136">
        <v>60</v>
      </c>
      <c r="L83" s="136">
        <v>59</v>
      </c>
      <c r="M83" s="136">
        <v>53</v>
      </c>
      <c r="N83" s="137">
        <f t="shared" si="3"/>
        <v>71</v>
      </c>
      <c r="O83" s="137">
        <f t="shared" si="3"/>
        <v>54</v>
      </c>
      <c r="P83" s="137">
        <f t="shared" si="3"/>
        <v>60</v>
      </c>
      <c r="Q83" s="137">
        <f t="shared" si="3"/>
        <v>59</v>
      </c>
      <c r="R83" s="137">
        <f t="shared" si="2"/>
        <v>53</v>
      </c>
    </row>
    <row r="84" spans="1:18">
      <c r="A84" s="10">
        <v>71</v>
      </c>
      <c r="B84" s="272">
        <v>1911071</v>
      </c>
      <c r="C84" s="324" t="s">
        <v>128</v>
      </c>
      <c r="D84" s="137">
        <v>82</v>
      </c>
      <c r="E84" s="137">
        <v>91</v>
      </c>
      <c r="F84" s="137">
        <v>86</v>
      </c>
      <c r="G84" s="137">
        <v>86</v>
      </c>
      <c r="H84" s="137">
        <v>98</v>
      </c>
      <c r="I84" s="136">
        <v>82</v>
      </c>
      <c r="J84" s="136">
        <v>91</v>
      </c>
      <c r="K84" s="136">
        <v>86</v>
      </c>
      <c r="L84" s="136">
        <v>86</v>
      </c>
      <c r="M84" s="136">
        <v>98</v>
      </c>
      <c r="N84" s="137">
        <f t="shared" si="3"/>
        <v>82</v>
      </c>
      <c r="O84" s="137">
        <f t="shared" si="3"/>
        <v>91</v>
      </c>
      <c r="P84" s="137">
        <f t="shared" si="3"/>
        <v>86</v>
      </c>
      <c r="Q84" s="137">
        <f t="shared" si="3"/>
        <v>86</v>
      </c>
      <c r="R84" s="137">
        <f t="shared" si="2"/>
        <v>98</v>
      </c>
    </row>
    <row r="85" spans="1:18">
      <c r="A85" s="10">
        <v>72</v>
      </c>
      <c r="B85" s="270">
        <v>1911072</v>
      </c>
      <c r="C85" s="271" t="s">
        <v>338</v>
      </c>
      <c r="D85" s="137">
        <v>72</v>
      </c>
      <c r="E85" s="137">
        <v>77.3333333333333</v>
      </c>
      <c r="F85" s="137">
        <v>72.6666666666667</v>
      </c>
      <c r="G85" s="137">
        <v>66</v>
      </c>
      <c r="H85" s="137">
        <v>76</v>
      </c>
      <c r="I85" s="136">
        <v>72</v>
      </c>
      <c r="J85" s="136">
        <v>77.3333333333333</v>
      </c>
      <c r="K85" s="136">
        <v>72.6666666666667</v>
      </c>
      <c r="L85" s="136">
        <v>66</v>
      </c>
      <c r="M85" s="136">
        <v>76</v>
      </c>
      <c r="N85" s="137">
        <f t="shared" si="3"/>
        <v>72</v>
      </c>
      <c r="O85" s="137">
        <f t="shared" si="3"/>
        <v>77</v>
      </c>
      <c r="P85" s="137">
        <f t="shared" si="3"/>
        <v>73</v>
      </c>
      <c r="Q85" s="137">
        <f t="shared" si="3"/>
        <v>66</v>
      </c>
      <c r="R85" s="137">
        <f t="shared" si="2"/>
        <v>76</v>
      </c>
    </row>
    <row r="86" spans="1:18">
      <c r="A86" s="10">
        <v>73</v>
      </c>
      <c r="B86" s="267">
        <v>1911073</v>
      </c>
      <c r="C86" s="268" t="s">
        <v>339</v>
      </c>
      <c r="D86" s="137">
        <v>85</v>
      </c>
      <c r="E86" s="137">
        <v>94</v>
      </c>
      <c r="F86" s="137">
        <v>96</v>
      </c>
      <c r="G86" s="137">
        <v>96</v>
      </c>
      <c r="H86" s="137">
        <v>93</v>
      </c>
      <c r="I86" s="136">
        <v>85</v>
      </c>
      <c r="J86" s="136">
        <v>94</v>
      </c>
      <c r="K86" s="136">
        <v>96</v>
      </c>
      <c r="L86" s="136">
        <v>96</v>
      </c>
      <c r="M86" s="136">
        <v>93</v>
      </c>
      <c r="N86" s="137">
        <f t="shared" si="3"/>
        <v>85</v>
      </c>
      <c r="O86" s="137">
        <f t="shared" si="3"/>
        <v>94</v>
      </c>
      <c r="P86" s="137">
        <f t="shared" si="3"/>
        <v>96</v>
      </c>
      <c r="Q86" s="137">
        <f t="shared" si="3"/>
        <v>96</v>
      </c>
      <c r="R86" s="137">
        <f t="shared" si="2"/>
        <v>93</v>
      </c>
    </row>
    <row r="87" spans="1:18">
      <c r="A87" s="10">
        <v>74</v>
      </c>
      <c r="B87" s="272">
        <v>1911074</v>
      </c>
      <c r="C87" s="324" t="s">
        <v>68</v>
      </c>
      <c r="D87" s="137">
        <v>83</v>
      </c>
      <c r="E87" s="137">
        <v>87</v>
      </c>
      <c r="F87" s="137">
        <v>89</v>
      </c>
      <c r="G87" s="137">
        <v>91</v>
      </c>
      <c r="H87" s="137">
        <v>98</v>
      </c>
      <c r="I87" s="136">
        <v>83</v>
      </c>
      <c r="J87" s="136">
        <v>87</v>
      </c>
      <c r="K87" s="136">
        <v>89</v>
      </c>
      <c r="L87" s="136">
        <v>91</v>
      </c>
      <c r="M87" s="136">
        <v>98</v>
      </c>
      <c r="N87" s="137">
        <f t="shared" si="3"/>
        <v>83</v>
      </c>
      <c r="O87" s="137">
        <f t="shared" si="3"/>
        <v>87</v>
      </c>
      <c r="P87" s="137">
        <f t="shared" si="3"/>
        <v>89</v>
      </c>
      <c r="Q87" s="137">
        <f t="shared" si="3"/>
        <v>91</v>
      </c>
      <c r="R87" s="137">
        <f t="shared" si="2"/>
        <v>98</v>
      </c>
    </row>
    <row r="88" spans="1:18">
      <c r="A88" s="10">
        <v>75</v>
      </c>
      <c r="B88" s="270">
        <v>1911075</v>
      </c>
      <c r="C88" s="271" t="s">
        <v>340</v>
      </c>
      <c r="D88" s="137">
        <v>81.3</v>
      </c>
      <c r="E88" s="137">
        <v>86.6666666666667</v>
      </c>
      <c r="F88" s="137">
        <v>85.3333333333333</v>
      </c>
      <c r="G88" s="137">
        <v>76.6666666666667</v>
      </c>
      <c r="H88" s="137">
        <v>92</v>
      </c>
      <c r="I88" s="136">
        <v>81.3</v>
      </c>
      <c r="J88" s="136">
        <v>86.6666666666667</v>
      </c>
      <c r="K88" s="136">
        <v>85.3333333333333</v>
      </c>
      <c r="L88" s="136">
        <v>76.6666666666667</v>
      </c>
      <c r="M88" s="136">
        <v>92</v>
      </c>
      <c r="N88" s="137">
        <f t="shared" si="3"/>
        <v>81</v>
      </c>
      <c r="O88" s="137">
        <f t="shared" si="3"/>
        <v>87</v>
      </c>
      <c r="P88" s="137">
        <f t="shared" si="3"/>
        <v>85</v>
      </c>
      <c r="Q88" s="137">
        <f t="shared" si="3"/>
        <v>77</v>
      </c>
      <c r="R88" s="137">
        <f t="shared" si="2"/>
        <v>92</v>
      </c>
    </row>
    <row r="89" spans="1:18">
      <c r="A89" s="10">
        <v>76</v>
      </c>
      <c r="B89" s="267">
        <v>1911076</v>
      </c>
      <c r="C89" s="268" t="s">
        <v>341</v>
      </c>
      <c r="D89" s="137">
        <v>74</v>
      </c>
      <c r="E89" s="137">
        <v>80</v>
      </c>
      <c r="F89" s="137">
        <v>80</v>
      </c>
      <c r="G89" s="137">
        <v>56</v>
      </c>
      <c r="H89" s="137">
        <v>72</v>
      </c>
      <c r="I89" s="136">
        <v>74</v>
      </c>
      <c r="J89" s="136">
        <v>80</v>
      </c>
      <c r="K89" s="136">
        <v>80</v>
      </c>
      <c r="L89" s="136">
        <v>56</v>
      </c>
      <c r="M89" s="136">
        <v>72</v>
      </c>
      <c r="N89" s="137">
        <f t="shared" si="3"/>
        <v>74</v>
      </c>
      <c r="O89" s="137">
        <f t="shared" si="3"/>
        <v>80</v>
      </c>
      <c r="P89" s="137">
        <f t="shared" si="3"/>
        <v>80</v>
      </c>
      <c r="Q89" s="137">
        <f t="shared" si="3"/>
        <v>56</v>
      </c>
      <c r="R89" s="137">
        <f t="shared" si="2"/>
        <v>72</v>
      </c>
    </row>
    <row r="90" spans="1:18">
      <c r="A90" s="10">
        <v>77</v>
      </c>
      <c r="B90" s="267">
        <v>1911077</v>
      </c>
      <c r="C90" s="268" t="s">
        <v>56</v>
      </c>
      <c r="D90" s="137">
        <v>76</v>
      </c>
      <c r="E90" s="137">
        <v>87</v>
      </c>
      <c r="F90" s="137">
        <v>90</v>
      </c>
      <c r="G90" s="137">
        <v>94</v>
      </c>
      <c r="H90" s="137">
        <v>83</v>
      </c>
      <c r="I90" s="136">
        <v>76</v>
      </c>
      <c r="J90" s="136">
        <v>87</v>
      </c>
      <c r="K90" s="136">
        <v>90</v>
      </c>
      <c r="L90" s="136">
        <v>94</v>
      </c>
      <c r="M90" s="136">
        <v>83</v>
      </c>
      <c r="N90" s="137">
        <f t="shared" si="3"/>
        <v>76</v>
      </c>
      <c r="O90" s="137">
        <f t="shared" si="3"/>
        <v>87</v>
      </c>
      <c r="P90" s="137">
        <f t="shared" si="3"/>
        <v>90</v>
      </c>
      <c r="Q90" s="137">
        <f t="shared" si="3"/>
        <v>94</v>
      </c>
      <c r="R90" s="137">
        <f t="shared" si="2"/>
        <v>83</v>
      </c>
    </row>
    <row r="91" spans="1:18">
      <c r="A91" s="10">
        <v>78</v>
      </c>
      <c r="B91" s="272">
        <v>1911078</v>
      </c>
      <c r="C91" s="324" t="s">
        <v>69</v>
      </c>
      <c r="D91" s="137">
        <v>81</v>
      </c>
      <c r="E91" s="137">
        <v>89</v>
      </c>
      <c r="F91" s="137">
        <v>94</v>
      </c>
      <c r="G91" s="137">
        <v>96.6666666666667</v>
      </c>
      <c r="H91" s="137">
        <v>88</v>
      </c>
      <c r="I91" s="136">
        <v>81</v>
      </c>
      <c r="J91" s="136">
        <v>89</v>
      </c>
      <c r="K91" s="136">
        <v>94</v>
      </c>
      <c r="L91" s="136">
        <v>96.6666666666667</v>
      </c>
      <c r="M91" s="136">
        <v>88</v>
      </c>
      <c r="N91" s="137">
        <f t="shared" si="3"/>
        <v>81</v>
      </c>
      <c r="O91" s="137">
        <f t="shared" si="3"/>
        <v>89</v>
      </c>
      <c r="P91" s="137">
        <f t="shared" si="3"/>
        <v>94</v>
      </c>
      <c r="Q91" s="137">
        <f t="shared" si="3"/>
        <v>97</v>
      </c>
      <c r="R91" s="137">
        <f t="shared" si="2"/>
        <v>88</v>
      </c>
    </row>
    <row r="92" spans="1:18">
      <c r="A92" s="10">
        <v>79</v>
      </c>
      <c r="B92" s="267">
        <v>1911079</v>
      </c>
      <c r="C92" s="268" t="s">
        <v>130</v>
      </c>
      <c r="D92" s="137">
        <v>78</v>
      </c>
      <c r="E92" s="137">
        <v>80</v>
      </c>
      <c r="F92" s="137">
        <v>74</v>
      </c>
      <c r="G92" s="137">
        <v>78</v>
      </c>
      <c r="H92" s="137">
        <v>86</v>
      </c>
      <c r="I92" s="136">
        <v>78</v>
      </c>
      <c r="J92" s="136">
        <v>80</v>
      </c>
      <c r="K92" s="136">
        <v>74</v>
      </c>
      <c r="L92" s="136">
        <v>78</v>
      </c>
      <c r="M92" s="136">
        <v>86</v>
      </c>
      <c r="N92" s="137">
        <f t="shared" si="3"/>
        <v>78</v>
      </c>
      <c r="O92" s="137">
        <f t="shared" si="3"/>
        <v>80</v>
      </c>
      <c r="P92" s="137">
        <f t="shared" si="3"/>
        <v>74</v>
      </c>
      <c r="Q92" s="137">
        <f t="shared" si="3"/>
        <v>78</v>
      </c>
      <c r="R92" s="137">
        <f t="shared" si="2"/>
        <v>86</v>
      </c>
    </row>
    <row r="93" spans="1:18">
      <c r="A93" s="10">
        <v>80</v>
      </c>
      <c r="B93" s="272">
        <v>1911080</v>
      </c>
      <c r="C93" s="324" t="s">
        <v>342</v>
      </c>
      <c r="D93" s="137">
        <v>50</v>
      </c>
      <c r="E93" s="137">
        <v>66</v>
      </c>
      <c r="F93" s="137">
        <v>55.3333333333333</v>
      </c>
      <c r="G93" s="137">
        <v>32</v>
      </c>
      <c r="H93" s="137">
        <v>66</v>
      </c>
      <c r="I93" s="136">
        <v>50</v>
      </c>
      <c r="J93" s="136">
        <v>66</v>
      </c>
      <c r="K93" s="136">
        <v>55.3333333333333</v>
      </c>
      <c r="L93" s="136">
        <v>32</v>
      </c>
      <c r="M93" s="136">
        <v>66</v>
      </c>
      <c r="N93" s="137">
        <f t="shared" si="3"/>
        <v>50</v>
      </c>
      <c r="O93" s="137">
        <f t="shared" si="3"/>
        <v>66</v>
      </c>
      <c r="P93" s="137">
        <f t="shared" si="3"/>
        <v>55</v>
      </c>
      <c r="Q93" s="137">
        <f t="shared" si="3"/>
        <v>32</v>
      </c>
      <c r="R93" s="137">
        <f t="shared" si="2"/>
        <v>66</v>
      </c>
    </row>
    <row r="94" spans="1:18">
      <c r="A94" s="10">
        <v>81</v>
      </c>
      <c r="B94" s="272">
        <v>1911081</v>
      </c>
      <c r="C94" s="324" t="s">
        <v>70</v>
      </c>
      <c r="D94" s="137">
        <v>59</v>
      </c>
      <c r="E94" s="137">
        <v>69</v>
      </c>
      <c r="F94" s="137">
        <v>75</v>
      </c>
      <c r="G94" s="137">
        <v>85</v>
      </c>
      <c r="H94" s="137">
        <v>81</v>
      </c>
      <c r="I94" s="136">
        <v>59</v>
      </c>
      <c r="J94" s="136">
        <v>69</v>
      </c>
      <c r="K94" s="136">
        <v>75</v>
      </c>
      <c r="L94" s="136">
        <v>85</v>
      </c>
      <c r="M94" s="136">
        <v>81</v>
      </c>
      <c r="N94" s="137">
        <f t="shared" si="3"/>
        <v>59</v>
      </c>
      <c r="O94" s="137">
        <f t="shared" si="3"/>
        <v>69</v>
      </c>
      <c r="P94" s="137">
        <f t="shared" si="3"/>
        <v>75</v>
      </c>
      <c r="Q94" s="137">
        <f t="shared" si="3"/>
        <v>85</v>
      </c>
      <c r="R94" s="137">
        <f t="shared" si="2"/>
        <v>81</v>
      </c>
    </row>
    <row r="95" spans="1:18">
      <c r="A95" s="10">
        <v>82</v>
      </c>
      <c r="B95" s="272">
        <v>1911082</v>
      </c>
      <c r="C95" s="324" t="s">
        <v>71</v>
      </c>
      <c r="D95" s="137">
        <v>72.2</v>
      </c>
      <c r="E95" s="137">
        <v>90</v>
      </c>
      <c r="F95" s="137">
        <v>94</v>
      </c>
      <c r="G95" s="137">
        <v>92</v>
      </c>
      <c r="H95" s="137">
        <v>94</v>
      </c>
      <c r="I95" s="136">
        <v>72.2</v>
      </c>
      <c r="J95" s="136">
        <v>90</v>
      </c>
      <c r="K95" s="136">
        <v>94</v>
      </c>
      <c r="L95" s="136">
        <v>92</v>
      </c>
      <c r="M95" s="136">
        <v>94</v>
      </c>
      <c r="N95" s="137">
        <f t="shared" si="3"/>
        <v>72</v>
      </c>
      <c r="O95" s="137">
        <f t="shared" si="3"/>
        <v>90</v>
      </c>
      <c r="P95" s="137">
        <f t="shared" si="3"/>
        <v>94</v>
      </c>
      <c r="Q95" s="137">
        <f t="shared" si="3"/>
        <v>92</v>
      </c>
      <c r="R95" s="137">
        <f t="shared" si="2"/>
        <v>94</v>
      </c>
    </row>
    <row r="96" spans="1:18">
      <c r="A96" s="10">
        <v>83</v>
      </c>
      <c r="B96" s="272">
        <v>1911083</v>
      </c>
      <c r="C96" s="324" t="s">
        <v>132</v>
      </c>
      <c r="D96" s="137">
        <v>71</v>
      </c>
      <c r="E96" s="137">
        <v>66</v>
      </c>
      <c r="F96" s="137">
        <v>73</v>
      </c>
      <c r="G96" s="137">
        <v>67</v>
      </c>
      <c r="H96" s="137">
        <v>65</v>
      </c>
      <c r="I96" s="136">
        <v>71</v>
      </c>
      <c r="J96" s="136">
        <v>66</v>
      </c>
      <c r="K96" s="136">
        <v>73</v>
      </c>
      <c r="L96" s="136">
        <v>67</v>
      </c>
      <c r="M96" s="136">
        <v>65</v>
      </c>
      <c r="N96" s="137">
        <f t="shared" si="3"/>
        <v>71</v>
      </c>
      <c r="O96" s="137">
        <f t="shared" si="3"/>
        <v>66</v>
      </c>
      <c r="P96" s="137">
        <f t="shared" si="3"/>
        <v>73</v>
      </c>
      <c r="Q96" s="137">
        <f t="shared" si="3"/>
        <v>67</v>
      </c>
      <c r="R96" s="137">
        <f t="shared" si="2"/>
        <v>65</v>
      </c>
    </row>
    <row r="97" spans="1:18">
      <c r="A97" s="10">
        <v>84</v>
      </c>
      <c r="B97" s="270">
        <v>1911084</v>
      </c>
      <c r="C97" s="271" t="s">
        <v>343</v>
      </c>
      <c r="D97" s="137">
        <v>51</v>
      </c>
      <c r="E97" s="137">
        <v>55</v>
      </c>
      <c r="F97" s="137">
        <v>67</v>
      </c>
      <c r="G97" s="137">
        <v>66</v>
      </c>
      <c r="H97" s="137">
        <v>65</v>
      </c>
      <c r="I97" s="136">
        <v>51</v>
      </c>
      <c r="J97" s="136">
        <v>55</v>
      </c>
      <c r="K97" s="136">
        <v>67</v>
      </c>
      <c r="L97" s="136">
        <v>66</v>
      </c>
      <c r="M97" s="136">
        <v>65</v>
      </c>
      <c r="N97" s="137">
        <f t="shared" si="3"/>
        <v>51</v>
      </c>
      <c r="O97" s="137">
        <f t="shared" si="3"/>
        <v>55</v>
      </c>
      <c r="P97" s="137">
        <f t="shared" si="3"/>
        <v>67</v>
      </c>
      <c r="Q97" s="137">
        <f t="shared" si="3"/>
        <v>66</v>
      </c>
      <c r="R97" s="137">
        <f t="shared" si="2"/>
        <v>65</v>
      </c>
    </row>
    <row r="98" spans="1:18">
      <c r="A98" s="10">
        <v>85</v>
      </c>
      <c r="B98" s="267">
        <v>1911085</v>
      </c>
      <c r="C98" s="268" t="s">
        <v>344</v>
      </c>
      <c r="D98" s="137">
        <v>76</v>
      </c>
      <c r="E98" s="137">
        <v>78</v>
      </c>
      <c r="F98" s="137">
        <v>79</v>
      </c>
      <c r="G98" s="137">
        <v>84</v>
      </c>
      <c r="H98" s="137">
        <v>82</v>
      </c>
      <c r="I98" s="136">
        <v>76</v>
      </c>
      <c r="J98" s="136">
        <v>78</v>
      </c>
      <c r="K98" s="136">
        <v>79</v>
      </c>
      <c r="L98" s="136">
        <v>84</v>
      </c>
      <c r="M98" s="136">
        <v>82</v>
      </c>
      <c r="N98" s="137">
        <f t="shared" si="3"/>
        <v>76</v>
      </c>
      <c r="O98" s="137">
        <f t="shared" si="3"/>
        <v>78</v>
      </c>
      <c r="P98" s="137">
        <f t="shared" si="3"/>
        <v>79</v>
      </c>
      <c r="Q98" s="137">
        <f t="shared" si="3"/>
        <v>84</v>
      </c>
      <c r="R98" s="137">
        <f t="shared" si="2"/>
        <v>82</v>
      </c>
    </row>
    <row r="99" spans="1:18">
      <c r="A99" s="10">
        <v>86</v>
      </c>
      <c r="B99" s="270">
        <v>1911086</v>
      </c>
      <c r="C99" s="31" t="s">
        <v>345</v>
      </c>
      <c r="D99" s="137">
        <v>50.2</v>
      </c>
      <c r="E99" s="137">
        <v>45</v>
      </c>
      <c r="F99" s="137">
        <v>52</v>
      </c>
      <c r="G99" s="137">
        <v>58.6666666666667</v>
      </c>
      <c r="H99" s="137">
        <v>46</v>
      </c>
      <c r="I99" s="136">
        <v>50.2</v>
      </c>
      <c r="J99" s="136">
        <v>45</v>
      </c>
      <c r="K99" s="136">
        <v>52</v>
      </c>
      <c r="L99" s="136">
        <v>58.6666666666667</v>
      </c>
      <c r="M99" s="136">
        <v>46</v>
      </c>
      <c r="N99" s="137">
        <f t="shared" si="3"/>
        <v>50</v>
      </c>
      <c r="O99" s="137">
        <f t="shared" si="3"/>
        <v>45</v>
      </c>
      <c r="P99" s="137">
        <f t="shared" si="3"/>
        <v>52</v>
      </c>
      <c r="Q99" s="137">
        <f t="shared" si="3"/>
        <v>59</v>
      </c>
      <c r="R99" s="137">
        <f t="shared" si="2"/>
        <v>46</v>
      </c>
    </row>
    <row r="100" spans="1:18">
      <c r="A100" s="10">
        <v>87</v>
      </c>
      <c r="B100" s="270">
        <v>1911087</v>
      </c>
      <c r="C100" s="271" t="s">
        <v>136</v>
      </c>
      <c r="D100" s="137">
        <v>72.400000000000006</v>
      </c>
      <c r="E100" s="137">
        <v>87</v>
      </c>
      <c r="F100" s="137">
        <v>94</v>
      </c>
      <c r="G100" s="137">
        <v>82</v>
      </c>
      <c r="H100" s="137">
        <v>84</v>
      </c>
      <c r="I100" s="136">
        <v>72.400000000000006</v>
      </c>
      <c r="J100" s="136">
        <v>87</v>
      </c>
      <c r="K100" s="136">
        <v>94</v>
      </c>
      <c r="L100" s="136">
        <v>82</v>
      </c>
      <c r="M100" s="136">
        <v>84</v>
      </c>
      <c r="N100" s="137">
        <f t="shared" si="3"/>
        <v>72</v>
      </c>
      <c r="O100" s="137">
        <f t="shared" si="3"/>
        <v>87</v>
      </c>
      <c r="P100" s="137">
        <f t="shared" si="3"/>
        <v>94</v>
      </c>
      <c r="Q100" s="137">
        <f t="shared" si="3"/>
        <v>82</v>
      </c>
      <c r="R100" s="137">
        <f t="shared" si="2"/>
        <v>84</v>
      </c>
    </row>
    <row r="101" spans="1:18">
      <c r="A101" s="10">
        <v>88</v>
      </c>
      <c r="B101" s="76">
        <v>1911088</v>
      </c>
      <c r="C101" s="271" t="s">
        <v>346</v>
      </c>
      <c r="D101" s="137">
        <v>80.8</v>
      </c>
      <c r="E101" s="137">
        <v>88.6666666666667</v>
      </c>
      <c r="F101" s="137">
        <v>92</v>
      </c>
      <c r="G101" s="137">
        <v>92</v>
      </c>
      <c r="H101" s="137">
        <v>94</v>
      </c>
      <c r="I101" s="136">
        <v>80.8</v>
      </c>
      <c r="J101" s="136">
        <v>88.6666666666667</v>
      </c>
      <c r="K101" s="136">
        <v>92</v>
      </c>
      <c r="L101" s="136">
        <v>92</v>
      </c>
      <c r="M101" s="136">
        <v>94</v>
      </c>
      <c r="N101" s="137">
        <f t="shared" si="3"/>
        <v>81</v>
      </c>
      <c r="O101" s="137">
        <f t="shared" si="3"/>
        <v>89</v>
      </c>
      <c r="P101" s="137">
        <f t="shared" si="3"/>
        <v>92</v>
      </c>
      <c r="Q101" s="137">
        <f t="shared" si="3"/>
        <v>92</v>
      </c>
      <c r="R101" s="137">
        <f t="shared" si="2"/>
        <v>94</v>
      </c>
    </row>
    <row r="102" spans="1:18">
      <c r="A102" s="10">
        <v>89</v>
      </c>
      <c r="B102" s="272">
        <v>1911089</v>
      </c>
      <c r="C102" s="324" t="s">
        <v>137</v>
      </c>
      <c r="D102" s="137">
        <v>85</v>
      </c>
      <c r="E102" s="137">
        <v>89</v>
      </c>
      <c r="F102" s="137">
        <v>88</v>
      </c>
      <c r="G102" s="137">
        <v>90</v>
      </c>
      <c r="H102" s="137">
        <v>94</v>
      </c>
      <c r="I102" s="136">
        <v>85</v>
      </c>
      <c r="J102" s="136">
        <v>89</v>
      </c>
      <c r="K102" s="136">
        <v>88</v>
      </c>
      <c r="L102" s="136">
        <v>90</v>
      </c>
      <c r="M102" s="136">
        <v>94</v>
      </c>
      <c r="N102" s="137">
        <f t="shared" si="3"/>
        <v>85</v>
      </c>
      <c r="O102" s="137">
        <f t="shared" si="3"/>
        <v>89</v>
      </c>
      <c r="P102" s="137">
        <f t="shared" si="3"/>
        <v>88</v>
      </c>
      <c r="Q102" s="137">
        <f t="shared" si="3"/>
        <v>90</v>
      </c>
      <c r="R102" s="137">
        <f t="shared" si="2"/>
        <v>94</v>
      </c>
    </row>
    <row r="103" spans="1:18">
      <c r="A103" s="10">
        <v>90</v>
      </c>
      <c r="B103" s="76">
        <v>1911090</v>
      </c>
      <c r="C103" s="271" t="s">
        <v>138</v>
      </c>
      <c r="D103" s="137">
        <v>83</v>
      </c>
      <c r="E103" s="137">
        <v>95</v>
      </c>
      <c r="F103" s="137">
        <v>93</v>
      </c>
      <c r="G103" s="137">
        <v>95</v>
      </c>
      <c r="H103" s="137">
        <v>92</v>
      </c>
      <c r="I103" s="136">
        <v>83</v>
      </c>
      <c r="J103" s="136">
        <v>95</v>
      </c>
      <c r="K103" s="136">
        <v>93</v>
      </c>
      <c r="L103" s="136">
        <v>95</v>
      </c>
      <c r="M103" s="136">
        <v>92</v>
      </c>
      <c r="N103" s="137">
        <f t="shared" si="3"/>
        <v>83</v>
      </c>
      <c r="O103" s="137">
        <f t="shared" si="3"/>
        <v>95</v>
      </c>
      <c r="P103" s="137">
        <f t="shared" si="3"/>
        <v>93</v>
      </c>
      <c r="Q103" s="137">
        <f t="shared" si="3"/>
        <v>95</v>
      </c>
      <c r="R103" s="137">
        <f t="shared" si="2"/>
        <v>92</v>
      </c>
    </row>
    <row r="104" spans="1:18">
      <c r="A104" s="10">
        <v>91</v>
      </c>
      <c r="B104" s="272">
        <v>1911091</v>
      </c>
      <c r="C104" s="324" t="s">
        <v>139</v>
      </c>
      <c r="D104" s="137">
        <v>77.2</v>
      </c>
      <c r="E104" s="137">
        <v>84</v>
      </c>
      <c r="F104" s="137">
        <v>92</v>
      </c>
      <c r="G104" s="137">
        <v>88.6666666666667</v>
      </c>
      <c r="H104" s="137">
        <v>90</v>
      </c>
      <c r="I104" s="136">
        <v>77.2</v>
      </c>
      <c r="J104" s="136">
        <v>84</v>
      </c>
      <c r="K104" s="136">
        <v>92</v>
      </c>
      <c r="L104" s="136">
        <v>88.6666666666667</v>
      </c>
      <c r="M104" s="136">
        <v>90</v>
      </c>
      <c r="N104" s="137">
        <f t="shared" si="3"/>
        <v>77</v>
      </c>
      <c r="O104" s="137">
        <f t="shared" si="3"/>
        <v>84</v>
      </c>
      <c r="P104" s="137">
        <f t="shared" si="3"/>
        <v>92</v>
      </c>
      <c r="Q104" s="137">
        <f t="shared" si="3"/>
        <v>89</v>
      </c>
      <c r="R104" s="137">
        <f t="shared" si="2"/>
        <v>90</v>
      </c>
    </row>
    <row r="105" spans="1:18">
      <c r="A105" s="10">
        <v>92</v>
      </c>
      <c r="B105" s="272">
        <v>1911092</v>
      </c>
      <c r="C105" s="324" t="s">
        <v>140</v>
      </c>
      <c r="D105" s="137">
        <v>70</v>
      </c>
      <c r="E105" s="137">
        <v>77</v>
      </c>
      <c r="F105" s="137">
        <v>75</v>
      </c>
      <c r="G105" s="137">
        <v>72</v>
      </c>
      <c r="H105" s="137">
        <v>68</v>
      </c>
      <c r="I105" s="136">
        <v>70</v>
      </c>
      <c r="J105" s="136">
        <v>77</v>
      </c>
      <c r="K105" s="136">
        <v>75</v>
      </c>
      <c r="L105" s="136">
        <v>72</v>
      </c>
      <c r="M105" s="136">
        <v>68</v>
      </c>
      <c r="N105" s="137">
        <f t="shared" si="3"/>
        <v>70</v>
      </c>
      <c r="O105" s="137">
        <f t="shared" si="3"/>
        <v>77</v>
      </c>
      <c r="P105" s="137">
        <f t="shared" si="3"/>
        <v>75</v>
      </c>
      <c r="Q105" s="137">
        <f t="shared" si="3"/>
        <v>72</v>
      </c>
      <c r="R105" s="137">
        <f t="shared" si="2"/>
        <v>68</v>
      </c>
    </row>
    <row r="106" spans="1:18">
      <c r="A106" s="10">
        <v>93</v>
      </c>
      <c r="B106" s="272">
        <v>1911093</v>
      </c>
      <c r="C106" s="324" t="s">
        <v>141</v>
      </c>
      <c r="D106" s="137">
        <v>74.7</v>
      </c>
      <c r="E106" s="137">
        <v>84</v>
      </c>
      <c r="F106" s="137">
        <v>90.6666666666667</v>
      </c>
      <c r="G106" s="137">
        <v>86.6666666666667</v>
      </c>
      <c r="H106" s="137">
        <v>86</v>
      </c>
      <c r="I106" s="136">
        <v>74.7</v>
      </c>
      <c r="J106" s="136">
        <v>84</v>
      </c>
      <c r="K106" s="136">
        <v>90.6666666666667</v>
      </c>
      <c r="L106" s="136">
        <v>86.6666666666667</v>
      </c>
      <c r="M106" s="136">
        <v>86</v>
      </c>
      <c r="N106" s="137">
        <f t="shared" si="3"/>
        <v>75</v>
      </c>
      <c r="O106" s="137">
        <f t="shared" si="3"/>
        <v>84</v>
      </c>
      <c r="P106" s="137">
        <f t="shared" si="3"/>
        <v>91</v>
      </c>
      <c r="Q106" s="137">
        <f t="shared" si="3"/>
        <v>87</v>
      </c>
      <c r="R106" s="137">
        <f t="shared" si="2"/>
        <v>86</v>
      </c>
    </row>
    <row r="107" spans="1:18">
      <c r="A107" s="10">
        <v>94</v>
      </c>
      <c r="B107" s="267">
        <v>1911094</v>
      </c>
      <c r="C107" s="268" t="s">
        <v>58</v>
      </c>
      <c r="D107" s="137">
        <v>88</v>
      </c>
      <c r="E107" s="137">
        <v>91</v>
      </c>
      <c r="F107" s="137">
        <v>87</v>
      </c>
      <c r="G107" s="137">
        <v>85</v>
      </c>
      <c r="H107" s="137">
        <v>98</v>
      </c>
      <c r="I107" s="136">
        <v>88</v>
      </c>
      <c r="J107" s="136">
        <v>91</v>
      </c>
      <c r="K107" s="136">
        <v>87</v>
      </c>
      <c r="L107" s="136">
        <v>85</v>
      </c>
      <c r="M107" s="136">
        <v>98</v>
      </c>
      <c r="N107" s="137">
        <f t="shared" si="3"/>
        <v>88</v>
      </c>
      <c r="O107" s="137">
        <f t="shared" si="3"/>
        <v>91</v>
      </c>
      <c r="P107" s="137">
        <f t="shared" si="3"/>
        <v>87</v>
      </c>
      <c r="Q107" s="137">
        <f t="shared" si="3"/>
        <v>85</v>
      </c>
      <c r="R107" s="137">
        <f t="shared" si="2"/>
        <v>98</v>
      </c>
    </row>
    <row r="108" spans="1:18">
      <c r="A108" s="10">
        <v>95</v>
      </c>
      <c r="B108" s="76">
        <v>1911095</v>
      </c>
      <c r="C108" s="271" t="s">
        <v>142</v>
      </c>
      <c r="D108" s="137">
        <v>51</v>
      </c>
      <c r="E108" s="137">
        <v>60</v>
      </c>
      <c r="F108" s="137">
        <v>53</v>
      </c>
      <c r="G108" s="137">
        <v>54</v>
      </c>
      <c r="H108" s="137">
        <v>53</v>
      </c>
      <c r="I108" s="136">
        <v>51</v>
      </c>
      <c r="J108" s="136">
        <v>60</v>
      </c>
      <c r="K108" s="136">
        <v>53</v>
      </c>
      <c r="L108" s="136">
        <v>54</v>
      </c>
      <c r="M108" s="136">
        <v>53</v>
      </c>
      <c r="N108" s="137">
        <f t="shared" si="3"/>
        <v>51</v>
      </c>
      <c r="O108" s="137">
        <f t="shared" si="3"/>
        <v>60</v>
      </c>
      <c r="P108" s="137">
        <f t="shared" si="3"/>
        <v>53</v>
      </c>
      <c r="Q108" s="137">
        <f t="shared" si="3"/>
        <v>54</v>
      </c>
      <c r="R108" s="137">
        <f t="shared" si="2"/>
        <v>53</v>
      </c>
    </row>
    <row r="109" spans="1:18">
      <c r="A109" s="10">
        <v>96</v>
      </c>
      <c r="B109" s="272">
        <v>1911096</v>
      </c>
      <c r="C109" s="324" t="s">
        <v>143</v>
      </c>
      <c r="D109" s="137">
        <v>83.6</v>
      </c>
      <c r="E109" s="137">
        <v>88.6666666666667</v>
      </c>
      <c r="F109" s="137">
        <v>90.6666666666667</v>
      </c>
      <c r="G109" s="137">
        <v>90.6666666666667</v>
      </c>
      <c r="H109" s="137">
        <v>94</v>
      </c>
      <c r="I109" s="136">
        <v>83.6</v>
      </c>
      <c r="J109" s="136">
        <v>88.6666666666667</v>
      </c>
      <c r="K109" s="136">
        <v>90.6666666666667</v>
      </c>
      <c r="L109" s="136">
        <v>90.6666666666667</v>
      </c>
      <c r="M109" s="136">
        <v>94</v>
      </c>
      <c r="N109" s="137">
        <f t="shared" si="3"/>
        <v>84</v>
      </c>
      <c r="O109" s="137">
        <f t="shared" si="3"/>
        <v>89</v>
      </c>
      <c r="P109" s="137">
        <f t="shared" si="3"/>
        <v>91</v>
      </c>
      <c r="Q109" s="137">
        <f t="shared" si="3"/>
        <v>91</v>
      </c>
      <c r="R109" s="137">
        <f t="shared" si="2"/>
        <v>94</v>
      </c>
    </row>
    <row r="110" spans="1:18">
      <c r="A110" s="10">
        <v>97</v>
      </c>
      <c r="B110" s="272">
        <v>1911097</v>
      </c>
      <c r="C110" s="324" t="s">
        <v>347</v>
      </c>
      <c r="D110" s="137">
        <v>73</v>
      </c>
      <c r="E110" s="137">
        <v>70</v>
      </c>
      <c r="F110" s="137">
        <v>72</v>
      </c>
      <c r="G110" s="137">
        <v>72</v>
      </c>
      <c r="H110" s="137">
        <v>69</v>
      </c>
      <c r="I110" s="136">
        <v>73</v>
      </c>
      <c r="J110" s="136">
        <v>70</v>
      </c>
      <c r="K110" s="136">
        <v>72</v>
      </c>
      <c r="L110" s="136">
        <v>72</v>
      </c>
      <c r="M110" s="136">
        <v>69</v>
      </c>
      <c r="N110" s="137">
        <f t="shared" si="3"/>
        <v>73</v>
      </c>
      <c r="O110" s="137">
        <f t="shared" si="3"/>
        <v>70</v>
      </c>
      <c r="P110" s="137">
        <f t="shared" si="3"/>
        <v>72</v>
      </c>
      <c r="Q110" s="137">
        <f t="shared" si="3"/>
        <v>72</v>
      </c>
      <c r="R110" s="137">
        <f t="shared" si="2"/>
        <v>69</v>
      </c>
    </row>
    <row r="111" spans="1:18">
      <c r="A111" s="10">
        <v>98</v>
      </c>
      <c r="B111" s="272">
        <v>1911098</v>
      </c>
      <c r="C111" s="324" t="s">
        <v>145</v>
      </c>
      <c r="D111" s="137">
        <v>72</v>
      </c>
      <c r="E111" s="137">
        <v>87</v>
      </c>
      <c r="F111" s="137">
        <v>91</v>
      </c>
      <c r="G111" s="137">
        <v>86</v>
      </c>
      <c r="H111" s="137">
        <v>81</v>
      </c>
      <c r="I111" s="136">
        <v>72</v>
      </c>
      <c r="J111" s="136">
        <v>87</v>
      </c>
      <c r="K111" s="136">
        <v>91</v>
      </c>
      <c r="L111" s="136">
        <v>86</v>
      </c>
      <c r="M111" s="136">
        <v>81</v>
      </c>
      <c r="N111" s="137">
        <f t="shared" si="3"/>
        <v>72</v>
      </c>
      <c r="O111" s="137">
        <f t="shared" si="3"/>
        <v>87</v>
      </c>
      <c r="P111" s="137">
        <f t="shared" si="3"/>
        <v>91</v>
      </c>
      <c r="Q111" s="137">
        <f t="shared" si="3"/>
        <v>86</v>
      </c>
      <c r="R111" s="137">
        <f t="shared" si="2"/>
        <v>81</v>
      </c>
    </row>
    <row r="112" spans="1:18">
      <c r="A112" s="10">
        <v>99</v>
      </c>
      <c r="B112" s="76">
        <v>1911099</v>
      </c>
      <c r="C112" s="271" t="s">
        <v>146</v>
      </c>
      <c r="D112" s="137">
        <v>50.6</v>
      </c>
      <c r="E112" s="137">
        <v>50</v>
      </c>
      <c r="F112" s="137">
        <v>55.3333333333333</v>
      </c>
      <c r="G112" s="137">
        <v>42</v>
      </c>
      <c r="H112" s="137">
        <v>51</v>
      </c>
      <c r="I112" s="136">
        <v>50.6</v>
      </c>
      <c r="J112" s="136">
        <v>50</v>
      </c>
      <c r="K112" s="136">
        <v>55.3333333333333</v>
      </c>
      <c r="L112" s="136">
        <v>42</v>
      </c>
      <c r="M112" s="136">
        <v>51</v>
      </c>
      <c r="N112" s="137">
        <f t="shared" si="3"/>
        <v>51</v>
      </c>
      <c r="O112" s="137">
        <f t="shared" si="3"/>
        <v>50</v>
      </c>
      <c r="P112" s="137">
        <f t="shared" si="3"/>
        <v>55</v>
      </c>
      <c r="Q112" s="137">
        <f t="shared" si="3"/>
        <v>42</v>
      </c>
      <c r="R112" s="137">
        <f t="shared" si="2"/>
        <v>51</v>
      </c>
    </row>
    <row r="113" spans="1:18">
      <c r="A113" s="10">
        <v>100</v>
      </c>
      <c r="B113" s="272">
        <v>1911100</v>
      </c>
      <c r="C113" s="324" t="s">
        <v>147</v>
      </c>
      <c r="D113" s="137">
        <v>83</v>
      </c>
      <c r="E113" s="137">
        <v>88</v>
      </c>
      <c r="F113" s="137">
        <v>84</v>
      </c>
      <c r="G113" s="137">
        <v>89</v>
      </c>
      <c r="H113" s="137">
        <v>92</v>
      </c>
      <c r="I113" s="136">
        <v>83</v>
      </c>
      <c r="J113" s="136">
        <v>88</v>
      </c>
      <c r="K113" s="136">
        <v>84</v>
      </c>
      <c r="L113" s="136">
        <v>89</v>
      </c>
      <c r="M113" s="136">
        <v>92</v>
      </c>
      <c r="N113" s="137">
        <f t="shared" si="3"/>
        <v>83</v>
      </c>
      <c r="O113" s="137">
        <f t="shared" si="3"/>
        <v>88</v>
      </c>
      <c r="P113" s="137">
        <f t="shared" si="3"/>
        <v>84</v>
      </c>
      <c r="Q113" s="137">
        <f t="shared" si="3"/>
        <v>89</v>
      </c>
      <c r="R113" s="137">
        <f t="shared" si="2"/>
        <v>92</v>
      </c>
    </row>
    <row r="114" spans="1:18">
      <c r="A114" s="10">
        <v>101</v>
      </c>
      <c r="B114" s="272">
        <v>1911101</v>
      </c>
      <c r="C114" s="324" t="s">
        <v>348</v>
      </c>
      <c r="D114" s="137">
        <v>94</v>
      </c>
      <c r="E114" s="137">
        <v>93</v>
      </c>
      <c r="F114" s="137">
        <v>86</v>
      </c>
      <c r="G114" s="137">
        <v>86</v>
      </c>
      <c r="H114" s="137">
        <v>98</v>
      </c>
      <c r="I114" s="136">
        <v>94</v>
      </c>
      <c r="J114" s="136">
        <v>93</v>
      </c>
      <c r="K114" s="136">
        <v>86</v>
      </c>
      <c r="L114" s="136">
        <v>86</v>
      </c>
      <c r="M114" s="136">
        <v>98</v>
      </c>
      <c r="N114" s="137">
        <f t="shared" si="3"/>
        <v>94</v>
      </c>
      <c r="O114" s="137">
        <f t="shared" si="3"/>
        <v>93</v>
      </c>
      <c r="P114" s="137">
        <f t="shared" si="3"/>
        <v>86</v>
      </c>
      <c r="Q114" s="137">
        <f t="shared" si="3"/>
        <v>86</v>
      </c>
      <c r="R114" s="137">
        <f t="shared" si="2"/>
        <v>98</v>
      </c>
    </row>
    <row r="115" spans="1:18">
      <c r="A115" s="10">
        <v>102</v>
      </c>
      <c r="B115" s="272">
        <v>1911102</v>
      </c>
      <c r="C115" s="324" t="s">
        <v>349</v>
      </c>
      <c r="D115" s="137">
        <v>74.599999999999994</v>
      </c>
      <c r="E115" s="137">
        <v>89</v>
      </c>
      <c r="F115" s="137">
        <v>90.6666666666667</v>
      </c>
      <c r="G115" s="137">
        <v>88.6666666666667</v>
      </c>
      <c r="H115" s="137">
        <v>90</v>
      </c>
      <c r="I115" s="136">
        <v>74.599999999999994</v>
      </c>
      <c r="J115" s="136">
        <v>89</v>
      </c>
      <c r="K115" s="136">
        <v>90.6666666666667</v>
      </c>
      <c r="L115" s="136">
        <v>88.6666666666667</v>
      </c>
      <c r="M115" s="136">
        <v>90</v>
      </c>
      <c r="N115" s="137">
        <f t="shared" si="3"/>
        <v>75</v>
      </c>
      <c r="O115" s="137">
        <f t="shared" si="3"/>
        <v>89</v>
      </c>
      <c r="P115" s="137">
        <f t="shared" si="3"/>
        <v>91</v>
      </c>
      <c r="Q115" s="137">
        <f t="shared" si="3"/>
        <v>89</v>
      </c>
      <c r="R115" s="137">
        <f t="shared" si="2"/>
        <v>90</v>
      </c>
    </row>
    <row r="116" spans="1:18">
      <c r="A116" s="10">
        <v>103</v>
      </c>
      <c r="B116" s="272">
        <v>1911103</v>
      </c>
      <c r="C116" s="324" t="s">
        <v>350</v>
      </c>
      <c r="D116" s="137">
        <v>81</v>
      </c>
      <c r="E116" s="137">
        <v>83</v>
      </c>
      <c r="F116" s="137">
        <v>89</v>
      </c>
      <c r="G116" s="137">
        <v>89</v>
      </c>
      <c r="H116" s="137">
        <v>98</v>
      </c>
      <c r="I116" s="136">
        <v>81</v>
      </c>
      <c r="J116" s="136">
        <v>83</v>
      </c>
      <c r="K116" s="136">
        <v>89</v>
      </c>
      <c r="L116" s="136">
        <v>89</v>
      </c>
      <c r="M116" s="136">
        <v>98</v>
      </c>
      <c r="N116" s="137">
        <f t="shared" si="3"/>
        <v>81</v>
      </c>
      <c r="O116" s="137">
        <f t="shared" si="3"/>
        <v>83</v>
      </c>
      <c r="P116" s="137">
        <f t="shared" si="3"/>
        <v>89</v>
      </c>
      <c r="Q116" s="137">
        <f t="shared" si="3"/>
        <v>89</v>
      </c>
      <c r="R116" s="137">
        <f t="shared" si="2"/>
        <v>98</v>
      </c>
    </row>
    <row r="117" spans="1:18">
      <c r="A117" s="10">
        <v>104</v>
      </c>
      <c r="B117" s="267">
        <v>1911104</v>
      </c>
      <c r="C117" s="268" t="s">
        <v>351</v>
      </c>
      <c r="D117" s="137">
        <v>78</v>
      </c>
      <c r="E117" s="137">
        <v>90</v>
      </c>
      <c r="F117" s="137">
        <v>91</v>
      </c>
      <c r="G117" s="137">
        <v>90</v>
      </c>
      <c r="H117" s="137">
        <v>98</v>
      </c>
      <c r="I117" s="136">
        <v>78</v>
      </c>
      <c r="J117" s="136">
        <v>90</v>
      </c>
      <c r="K117" s="136">
        <v>91</v>
      </c>
      <c r="L117" s="136">
        <v>90</v>
      </c>
      <c r="M117" s="136">
        <v>98</v>
      </c>
      <c r="N117" s="137">
        <f t="shared" si="3"/>
        <v>78</v>
      </c>
      <c r="O117" s="137">
        <f t="shared" si="3"/>
        <v>90</v>
      </c>
      <c r="P117" s="137">
        <f t="shared" si="3"/>
        <v>91</v>
      </c>
      <c r="Q117" s="137">
        <f t="shared" si="3"/>
        <v>90</v>
      </c>
      <c r="R117" s="137">
        <f t="shared" si="2"/>
        <v>98</v>
      </c>
    </row>
    <row r="118" spans="1:18">
      <c r="A118" s="10">
        <v>105</v>
      </c>
      <c r="B118" s="267">
        <v>1911105</v>
      </c>
      <c r="C118" s="268" t="s">
        <v>60</v>
      </c>
      <c r="D118" s="137">
        <v>80</v>
      </c>
      <c r="E118" s="137">
        <v>92</v>
      </c>
      <c r="F118" s="137">
        <v>83</v>
      </c>
      <c r="G118" s="137">
        <v>79</v>
      </c>
      <c r="H118" s="137">
        <v>82</v>
      </c>
      <c r="I118" s="136">
        <v>80</v>
      </c>
      <c r="J118" s="136">
        <v>92</v>
      </c>
      <c r="K118" s="136">
        <v>83</v>
      </c>
      <c r="L118" s="136">
        <v>79</v>
      </c>
      <c r="M118" s="136">
        <v>82</v>
      </c>
      <c r="N118" s="137">
        <f t="shared" si="3"/>
        <v>80</v>
      </c>
      <c r="O118" s="137">
        <f t="shared" si="3"/>
        <v>92</v>
      </c>
      <c r="P118" s="137">
        <f t="shared" si="3"/>
        <v>83</v>
      </c>
      <c r="Q118" s="137">
        <f t="shared" si="3"/>
        <v>79</v>
      </c>
      <c r="R118" s="137">
        <f t="shared" si="2"/>
        <v>82</v>
      </c>
    </row>
    <row r="119" spans="1:18">
      <c r="A119" s="10">
        <v>106</v>
      </c>
      <c r="B119" s="76">
        <v>1911106</v>
      </c>
      <c r="C119" s="271" t="s">
        <v>352</v>
      </c>
      <c r="D119" s="137">
        <v>89</v>
      </c>
      <c r="E119" s="137">
        <v>90</v>
      </c>
      <c r="F119" s="137">
        <v>91</v>
      </c>
      <c r="G119" s="137">
        <v>90</v>
      </c>
      <c r="H119" s="137">
        <v>98</v>
      </c>
      <c r="I119" s="136">
        <v>89</v>
      </c>
      <c r="J119" s="136">
        <v>90</v>
      </c>
      <c r="K119" s="136">
        <v>91</v>
      </c>
      <c r="L119" s="136">
        <v>90</v>
      </c>
      <c r="M119" s="136">
        <v>98</v>
      </c>
      <c r="N119" s="137">
        <f t="shared" si="3"/>
        <v>89</v>
      </c>
      <c r="O119" s="137">
        <f t="shared" si="3"/>
        <v>90</v>
      </c>
      <c r="P119" s="137">
        <f t="shared" si="3"/>
        <v>91</v>
      </c>
      <c r="Q119" s="137">
        <f t="shared" si="3"/>
        <v>90</v>
      </c>
      <c r="R119" s="137">
        <f t="shared" si="2"/>
        <v>98</v>
      </c>
    </row>
    <row r="120" spans="1:18">
      <c r="A120" s="10">
        <v>107</v>
      </c>
      <c r="B120" s="272">
        <v>1911107</v>
      </c>
      <c r="C120" s="324" t="s">
        <v>353</v>
      </c>
      <c r="D120" s="137">
        <v>90</v>
      </c>
      <c r="E120" s="137">
        <v>89</v>
      </c>
      <c r="F120" s="137">
        <v>86</v>
      </c>
      <c r="G120" s="137">
        <v>85</v>
      </c>
      <c r="H120" s="137">
        <v>98</v>
      </c>
      <c r="I120" s="136">
        <v>90</v>
      </c>
      <c r="J120" s="136">
        <v>89</v>
      </c>
      <c r="K120" s="136">
        <v>86</v>
      </c>
      <c r="L120" s="136">
        <v>85</v>
      </c>
      <c r="M120" s="136">
        <v>98</v>
      </c>
      <c r="N120" s="137">
        <f t="shared" si="3"/>
        <v>90</v>
      </c>
      <c r="O120" s="137">
        <f t="shared" si="3"/>
        <v>89</v>
      </c>
      <c r="P120" s="137">
        <f t="shared" si="3"/>
        <v>86</v>
      </c>
      <c r="Q120" s="137">
        <f t="shared" si="3"/>
        <v>85</v>
      </c>
      <c r="R120" s="137">
        <f t="shared" si="2"/>
        <v>98</v>
      </c>
    </row>
    <row r="121" spans="1:18">
      <c r="A121" s="10">
        <v>108</v>
      </c>
      <c r="B121" s="272">
        <v>1911108</v>
      </c>
      <c r="C121" s="324" t="s">
        <v>152</v>
      </c>
      <c r="D121" s="137">
        <v>65</v>
      </c>
      <c r="E121" s="137">
        <v>69</v>
      </c>
      <c r="F121" s="137">
        <v>73</v>
      </c>
      <c r="G121" s="137">
        <v>84</v>
      </c>
      <c r="H121" s="137">
        <v>76</v>
      </c>
      <c r="I121" s="136">
        <v>65</v>
      </c>
      <c r="J121" s="136">
        <v>69</v>
      </c>
      <c r="K121" s="136">
        <v>73</v>
      </c>
      <c r="L121" s="136">
        <v>84</v>
      </c>
      <c r="M121" s="136">
        <v>76</v>
      </c>
      <c r="N121" s="137">
        <f t="shared" si="3"/>
        <v>65</v>
      </c>
      <c r="O121" s="137">
        <f t="shared" si="3"/>
        <v>69</v>
      </c>
      <c r="P121" s="137">
        <f t="shared" si="3"/>
        <v>73</v>
      </c>
      <c r="Q121" s="137">
        <f t="shared" si="3"/>
        <v>84</v>
      </c>
      <c r="R121" s="137">
        <f t="shared" si="2"/>
        <v>76</v>
      </c>
    </row>
    <row r="122" spans="1:18">
      <c r="A122" s="10">
        <v>109</v>
      </c>
      <c r="B122" s="267">
        <v>1911109</v>
      </c>
      <c r="C122" s="268" t="s">
        <v>153</v>
      </c>
      <c r="D122" s="137">
        <v>86</v>
      </c>
      <c r="E122" s="137">
        <v>89</v>
      </c>
      <c r="F122" s="137">
        <v>89</v>
      </c>
      <c r="G122" s="137">
        <v>89</v>
      </c>
      <c r="H122" s="137">
        <v>94</v>
      </c>
      <c r="I122" s="136">
        <v>86</v>
      </c>
      <c r="J122" s="136">
        <v>89</v>
      </c>
      <c r="K122" s="136">
        <v>89</v>
      </c>
      <c r="L122" s="136">
        <v>89</v>
      </c>
      <c r="M122" s="136">
        <v>94</v>
      </c>
      <c r="N122" s="137">
        <f t="shared" si="3"/>
        <v>86</v>
      </c>
      <c r="O122" s="137">
        <f t="shared" si="3"/>
        <v>89</v>
      </c>
      <c r="P122" s="137">
        <f t="shared" si="3"/>
        <v>89</v>
      </c>
      <c r="Q122" s="137">
        <f t="shared" si="3"/>
        <v>89</v>
      </c>
      <c r="R122" s="137">
        <f t="shared" si="2"/>
        <v>94</v>
      </c>
    </row>
    <row r="123" spans="1:18">
      <c r="A123" s="10">
        <v>110</v>
      </c>
      <c r="B123" s="272">
        <v>1911110</v>
      </c>
      <c r="C123" s="324" t="s">
        <v>154</v>
      </c>
      <c r="D123" s="137">
        <v>75.599999999999994</v>
      </c>
      <c r="E123" s="137">
        <v>88.6666666666667</v>
      </c>
      <c r="F123" s="137">
        <v>94.6666666666667</v>
      </c>
      <c r="G123" s="137">
        <v>91.3333333333333</v>
      </c>
      <c r="H123" s="137">
        <v>92</v>
      </c>
      <c r="I123" s="136">
        <v>75.599999999999994</v>
      </c>
      <c r="J123" s="136">
        <v>88.6666666666667</v>
      </c>
      <c r="K123" s="136">
        <v>94.6666666666667</v>
      </c>
      <c r="L123" s="136">
        <v>91.3333333333333</v>
      </c>
      <c r="M123" s="136">
        <v>92</v>
      </c>
      <c r="N123" s="137">
        <f t="shared" ref="N123:Q138" si="4">ROUND(D123*$H$12+I123*$M$12,0)</f>
        <v>76</v>
      </c>
      <c r="O123" s="137">
        <f t="shared" si="4"/>
        <v>89</v>
      </c>
      <c r="P123" s="137">
        <f t="shared" si="4"/>
        <v>95</v>
      </c>
      <c r="Q123" s="137">
        <f t="shared" si="4"/>
        <v>91</v>
      </c>
      <c r="R123" s="137">
        <f t="shared" si="2"/>
        <v>92</v>
      </c>
    </row>
    <row r="124" spans="1:18">
      <c r="A124" s="10">
        <v>111</v>
      </c>
      <c r="B124" s="272">
        <v>1911111</v>
      </c>
      <c r="C124" s="324" t="s">
        <v>354</v>
      </c>
      <c r="D124" s="137">
        <v>85</v>
      </c>
      <c r="E124" s="137">
        <v>92</v>
      </c>
      <c r="F124" s="137">
        <v>90</v>
      </c>
      <c r="G124" s="137">
        <v>88</v>
      </c>
      <c r="H124" s="137">
        <v>94</v>
      </c>
      <c r="I124" s="136">
        <v>85</v>
      </c>
      <c r="J124" s="136">
        <v>92</v>
      </c>
      <c r="K124" s="136">
        <v>90</v>
      </c>
      <c r="L124" s="136">
        <v>88</v>
      </c>
      <c r="M124" s="136">
        <v>94</v>
      </c>
      <c r="N124" s="137">
        <f t="shared" si="4"/>
        <v>85</v>
      </c>
      <c r="O124" s="137">
        <f t="shared" si="4"/>
        <v>92</v>
      </c>
      <c r="P124" s="137">
        <f t="shared" si="4"/>
        <v>90</v>
      </c>
      <c r="Q124" s="137">
        <f t="shared" si="4"/>
        <v>88</v>
      </c>
      <c r="R124" s="137">
        <f t="shared" si="2"/>
        <v>94</v>
      </c>
    </row>
    <row r="125" spans="1:18">
      <c r="A125" s="10">
        <v>112</v>
      </c>
      <c r="B125" s="272">
        <v>1911112</v>
      </c>
      <c r="C125" s="324" t="s">
        <v>155</v>
      </c>
      <c r="D125" s="137">
        <v>75</v>
      </c>
      <c r="E125" s="137">
        <v>76</v>
      </c>
      <c r="F125" s="137">
        <v>77</v>
      </c>
      <c r="G125" s="137">
        <v>74</v>
      </c>
      <c r="H125" s="137">
        <v>66</v>
      </c>
      <c r="I125" s="136">
        <v>75</v>
      </c>
      <c r="J125" s="136">
        <v>76</v>
      </c>
      <c r="K125" s="136">
        <v>77</v>
      </c>
      <c r="L125" s="136">
        <v>74</v>
      </c>
      <c r="M125" s="136">
        <v>66</v>
      </c>
      <c r="N125" s="137">
        <f t="shared" si="4"/>
        <v>75</v>
      </c>
      <c r="O125" s="137">
        <f t="shared" si="4"/>
        <v>76</v>
      </c>
      <c r="P125" s="137">
        <f t="shared" si="4"/>
        <v>77</v>
      </c>
      <c r="Q125" s="137">
        <f t="shared" si="4"/>
        <v>74</v>
      </c>
      <c r="R125" s="137">
        <f t="shared" si="2"/>
        <v>66</v>
      </c>
    </row>
    <row r="126" spans="1:18">
      <c r="A126" s="10">
        <v>113</v>
      </c>
      <c r="B126" s="272">
        <v>1911113</v>
      </c>
      <c r="C126" s="324" t="s">
        <v>156</v>
      </c>
      <c r="D126" s="137">
        <v>71</v>
      </c>
      <c r="E126" s="137">
        <v>85</v>
      </c>
      <c r="F126" s="137">
        <v>84</v>
      </c>
      <c r="G126" s="137">
        <v>89</v>
      </c>
      <c r="H126" s="137">
        <v>87</v>
      </c>
      <c r="I126" s="136">
        <v>71</v>
      </c>
      <c r="J126" s="136">
        <v>85</v>
      </c>
      <c r="K126" s="136">
        <v>84</v>
      </c>
      <c r="L126" s="136">
        <v>89</v>
      </c>
      <c r="M126" s="136">
        <v>87</v>
      </c>
      <c r="N126" s="137">
        <f t="shared" si="4"/>
        <v>71</v>
      </c>
      <c r="O126" s="137">
        <f t="shared" si="4"/>
        <v>85</v>
      </c>
      <c r="P126" s="137">
        <f t="shared" si="4"/>
        <v>84</v>
      </c>
      <c r="Q126" s="137">
        <f t="shared" si="4"/>
        <v>89</v>
      </c>
      <c r="R126" s="137">
        <f t="shared" si="2"/>
        <v>87</v>
      </c>
    </row>
    <row r="127" spans="1:18">
      <c r="A127" s="10">
        <v>114</v>
      </c>
      <c r="B127" s="272">
        <v>1911114</v>
      </c>
      <c r="C127" s="324" t="s">
        <v>157</v>
      </c>
      <c r="D127" s="137">
        <v>75.2</v>
      </c>
      <c r="E127" s="137">
        <v>84.6666666666667</v>
      </c>
      <c r="F127" s="137">
        <v>90.6666666666667</v>
      </c>
      <c r="G127" s="137">
        <v>86.6666666666667</v>
      </c>
      <c r="H127" s="137">
        <v>86</v>
      </c>
      <c r="I127" s="136">
        <v>75.2</v>
      </c>
      <c r="J127" s="136">
        <v>84.6666666666667</v>
      </c>
      <c r="K127" s="136">
        <v>90.6666666666667</v>
      </c>
      <c r="L127" s="136">
        <v>86.6666666666667</v>
      </c>
      <c r="M127" s="136">
        <v>86</v>
      </c>
      <c r="N127" s="137">
        <f t="shared" si="4"/>
        <v>75</v>
      </c>
      <c r="O127" s="137">
        <f t="shared" si="4"/>
        <v>85</v>
      </c>
      <c r="P127" s="137">
        <f t="shared" si="4"/>
        <v>91</v>
      </c>
      <c r="Q127" s="137">
        <f t="shared" si="4"/>
        <v>87</v>
      </c>
      <c r="R127" s="137">
        <f t="shared" si="2"/>
        <v>86</v>
      </c>
    </row>
    <row r="128" spans="1:18">
      <c r="A128" s="10">
        <v>115</v>
      </c>
      <c r="B128" s="272">
        <v>1911115</v>
      </c>
      <c r="C128" s="324" t="s">
        <v>74</v>
      </c>
      <c r="D128" s="137">
        <v>71.599999999999994</v>
      </c>
      <c r="E128" s="137">
        <v>87.3333333333333</v>
      </c>
      <c r="F128" s="137">
        <v>89.3333333333333</v>
      </c>
      <c r="G128" s="137">
        <v>88</v>
      </c>
      <c r="H128" s="137">
        <v>86</v>
      </c>
      <c r="I128" s="136">
        <v>71.599999999999994</v>
      </c>
      <c r="J128" s="136">
        <v>87.3333333333333</v>
      </c>
      <c r="K128" s="136">
        <v>89.3333333333333</v>
      </c>
      <c r="L128" s="136">
        <v>88</v>
      </c>
      <c r="M128" s="136">
        <v>86</v>
      </c>
      <c r="N128" s="137">
        <f t="shared" si="4"/>
        <v>72</v>
      </c>
      <c r="O128" s="137">
        <f t="shared" si="4"/>
        <v>87</v>
      </c>
      <c r="P128" s="137">
        <f t="shared" si="4"/>
        <v>89</v>
      </c>
      <c r="Q128" s="137">
        <f t="shared" si="4"/>
        <v>88</v>
      </c>
      <c r="R128" s="137">
        <f t="shared" si="2"/>
        <v>86</v>
      </c>
    </row>
    <row r="129" spans="1:18">
      <c r="A129" s="10">
        <v>116</v>
      </c>
      <c r="B129" s="267">
        <v>1911116</v>
      </c>
      <c r="C129" s="268" t="s">
        <v>355</v>
      </c>
      <c r="D129" s="137">
        <v>61</v>
      </c>
      <c r="E129" s="137">
        <v>61</v>
      </c>
      <c r="F129" s="137">
        <v>71</v>
      </c>
      <c r="G129" s="137">
        <v>81</v>
      </c>
      <c r="H129" s="137">
        <v>81</v>
      </c>
      <c r="I129" s="136">
        <v>61</v>
      </c>
      <c r="J129" s="136">
        <v>61</v>
      </c>
      <c r="K129" s="136">
        <v>71</v>
      </c>
      <c r="L129" s="136">
        <v>81</v>
      </c>
      <c r="M129" s="136">
        <v>81</v>
      </c>
      <c r="N129" s="137">
        <f t="shared" si="4"/>
        <v>61</v>
      </c>
      <c r="O129" s="137">
        <f t="shared" si="4"/>
        <v>61</v>
      </c>
      <c r="P129" s="137">
        <f t="shared" si="4"/>
        <v>71</v>
      </c>
      <c r="Q129" s="137">
        <f t="shared" si="4"/>
        <v>81</v>
      </c>
      <c r="R129" s="137">
        <f t="shared" si="2"/>
        <v>81</v>
      </c>
    </row>
    <row r="130" spans="1:18">
      <c r="A130" s="10">
        <v>117</v>
      </c>
      <c r="B130" s="272">
        <v>1911117</v>
      </c>
      <c r="C130" s="324" t="s">
        <v>356</v>
      </c>
      <c r="D130" s="137">
        <v>52</v>
      </c>
      <c r="E130" s="137">
        <v>63</v>
      </c>
      <c r="F130" s="137">
        <v>90</v>
      </c>
      <c r="G130" s="137">
        <v>89</v>
      </c>
      <c r="H130" s="137">
        <v>98</v>
      </c>
      <c r="I130" s="136">
        <v>52</v>
      </c>
      <c r="J130" s="136">
        <v>63</v>
      </c>
      <c r="K130" s="136">
        <v>90</v>
      </c>
      <c r="L130" s="136">
        <v>89</v>
      </c>
      <c r="M130" s="136">
        <v>98</v>
      </c>
      <c r="N130" s="137">
        <f t="shared" si="4"/>
        <v>52</v>
      </c>
      <c r="O130" s="137">
        <f t="shared" si="4"/>
        <v>63</v>
      </c>
      <c r="P130" s="137">
        <f t="shared" si="4"/>
        <v>90</v>
      </c>
      <c r="Q130" s="137">
        <f t="shared" si="4"/>
        <v>89</v>
      </c>
      <c r="R130" s="137">
        <f t="shared" si="2"/>
        <v>98</v>
      </c>
    </row>
    <row r="131" spans="1:18">
      <c r="A131" s="10">
        <v>118</v>
      </c>
      <c r="B131" s="76">
        <v>1911118</v>
      </c>
      <c r="C131" s="271" t="s">
        <v>357</v>
      </c>
      <c r="D131" s="137">
        <v>52</v>
      </c>
      <c r="E131" s="137">
        <v>72.6666666666667</v>
      </c>
      <c r="F131" s="137">
        <v>82</v>
      </c>
      <c r="G131" s="137">
        <v>84.6666666666667</v>
      </c>
      <c r="H131" s="137">
        <v>26</v>
      </c>
      <c r="I131" s="136">
        <v>52</v>
      </c>
      <c r="J131" s="136">
        <v>72.6666666666667</v>
      </c>
      <c r="K131" s="136">
        <v>82</v>
      </c>
      <c r="L131" s="136">
        <v>84.6666666666667</v>
      </c>
      <c r="M131" s="136">
        <v>26</v>
      </c>
      <c r="N131" s="137">
        <f t="shared" si="4"/>
        <v>52</v>
      </c>
      <c r="O131" s="137">
        <f t="shared" si="4"/>
        <v>73</v>
      </c>
      <c r="P131" s="137">
        <f t="shared" si="4"/>
        <v>82</v>
      </c>
      <c r="Q131" s="137">
        <f t="shared" si="4"/>
        <v>85</v>
      </c>
      <c r="R131" s="137">
        <f t="shared" si="2"/>
        <v>26</v>
      </c>
    </row>
    <row r="132" spans="1:18">
      <c r="A132" s="10">
        <v>119</v>
      </c>
      <c r="B132" s="267">
        <v>1911119</v>
      </c>
      <c r="C132" s="268" t="s">
        <v>358</v>
      </c>
      <c r="D132" s="137">
        <v>70.599999999999994</v>
      </c>
      <c r="E132" s="137">
        <v>83.3333333333333</v>
      </c>
      <c r="F132" s="137">
        <v>84.6666666666667</v>
      </c>
      <c r="G132" s="137">
        <v>50</v>
      </c>
      <c r="H132" s="137">
        <v>90</v>
      </c>
      <c r="I132" s="136">
        <v>70.599999999999994</v>
      </c>
      <c r="J132" s="136">
        <v>83.3333333333333</v>
      </c>
      <c r="K132" s="136">
        <v>84.6666666666667</v>
      </c>
      <c r="L132" s="136">
        <v>50</v>
      </c>
      <c r="M132" s="136">
        <v>90</v>
      </c>
      <c r="N132" s="137">
        <f t="shared" si="4"/>
        <v>71</v>
      </c>
      <c r="O132" s="137">
        <f t="shared" si="4"/>
        <v>83</v>
      </c>
      <c r="P132" s="137">
        <f t="shared" si="4"/>
        <v>85</v>
      </c>
      <c r="Q132" s="137">
        <f t="shared" si="4"/>
        <v>50</v>
      </c>
      <c r="R132" s="137">
        <f t="shared" si="2"/>
        <v>90</v>
      </c>
    </row>
    <row r="133" spans="1:18">
      <c r="A133" s="10">
        <v>120</v>
      </c>
      <c r="B133" s="272">
        <v>1911120</v>
      </c>
      <c r="C133" s="324" t="s">
        <v>359</v>
      </c>
      <c r="D133" s="137">
        <v>72.599999999999994</v>
      </c>
      <c r="E133" s="137">
        <v>88.6666666666667</v>
      </c>
      <c r="F133" s="137">
        <v>83.3333333333333</v>
      </c>
      <c r="G133" s="137">
        <v>82.6666666666667</v>
      </c>
      <c r="H133" s="137">
        <v>90</v>
      </c>
      <c r="I133" s="136">
        <v>72.599999999999994</v>
      </c>
      <c r="J133" s="136">
        <v>88.6666666666667</v>
      </c>
      <c r="K133" s="136">
        <v>83.3333333333333</v>
      </c>
      <c r="L133" s="136">
        <v>82.6666666666667</v>
      </c>
      <c r="M133" s="136">
        <v>90</v>
      </c>
      <c r="N133" s="137">
        <f t="shared" si="4"/>
        <v>73</v>
      </c>
      <c r="O133" s="137">
        <f t="shared" si="4"/>
        <v>89</v>
      </c>
      <c r="P133" s="137">
        <f t="shared" si="4"/>
        <v>83</v>
      </c>
      <c r="Q133" s="137">
        <f t="shared" si="4"/>
        <v>83</v>
      </c>
      <c r="R133" s="137">
        <f t="shared" si="2"/>
        <v>90</v>
      </c>
    </row>
    <row r="134" spans="1:18">
      <c r="A134" s="10">
        <v>121</v>
      </c>
      <c r="B134" s="76">
        <v>1911401</v>
      </c>
      <c r="C134" s="271" t="s">
        <v>360</v>
      </c>
      <c r="D134" s="137">
        <v>71</v>
      </c>
      <c r="E134" s="137">
        <v>75</v>
      </c>
      <c r="F134" s="137">
        <v>77</v>
      </c>
      <c r="G134" s="137">
        <v>85</v>
      </c>
      <c r="H134" s="137">
        <v>81</v>
      </c>
      <c r="I134" s="136">
        <v>71</v>
      </c>
      <c r="J134" s="136">
        <v>75</v>
      </c>
      <c r="K134" s="136">
        <v>77</v>
      </c>
      <c r="L134" s="136">
        <v>85</v>
      </c>
      <c r="M134" s="136">
        <v>81</v>
      </c>
      <c r="N134" s="137">
        <f t="shared" si="4"/>
        <v>71</v>
      </c>
      <c r="O134" s="137">
        <f t="shared" si="4"/>
        <v>75</v>
      </c>
      <c r="P134" s="137">
        <f t="shared" si="4"/>
        <v>77</v>
      </c>
      <c r="Q134" s="137">
        <f t="shared" si="4"/>
        <v>85</v>
      </c>
      <c r="R134" s="137">
        <f t="shared" si="2"/>
        <v>81</v>
      </c>
    </row>
    <row r="135" spans="1:18">
      <c r="A135" s="10">
        <v>122</v>
      </c>
      <c r="B135" s="76">
        <v>1911402</v>
      </c>
      <c r="C135" s="271" t="s">
        <v>361</v>
      </c>
      <c r="D135" s="137">
        <v>50</v>
      </c>
      <c r="E135" s="137">
        <v>70</v>
      </c>
      <c r="F135" s="137">
        <v>75.3333333333333</v>
      </c>
      <c r="G135" s="137">
        <v>39.3333333333333</v>
      </c>
      <c r="H135" s="137">
        <v>72</v>
      </c>
      <c r="I135" s="136">
        <v>50</v>
      </c>
      <c r="J135" s="136">
        <v>70</v>
      </c>
      <c r="K135" s="136">
        <v>75.3333333333333</v>
      </c>
      <c r="L135" s="136">
        <v>39.3333333333333</v>
      </c>
      <c r="M135" s="136">
        <v>72</v>
      </c>
      <c r="N135" s="137">
        <f t="shared" si="4"/>
        <v>50</v>
      </c>
      <c r="O135" s="137">
        <f t="shared" si="4"/>
        <v>70</v>
      </c>
      <c r="P135" s="137">
        <f t="shared" si="4"/>
        <v>75</v>
      </c>
      <c r="Q135" s="137">
        <f t="shared" si="4"/>
        <v>39</v>
      </c>
      <c r="R135" s="137">
        <f t="shared" si="2"/>
        <v>72</v>
      </c>
    </row>
    <row r="136" spans="1:18">
      <c r="A136" s="10">
        <v>123</v>
      </c>
      <c r="B136" s="325">
        <v>1911403</v>
      </c>
      <c r="C136" s="326" t="s">
        <v>362</v>
      </c>
      <c r="D136" s="137">
        <v>50</v>
      </c>
      <c r="E136" s="137">
        <v>50</v>
      </c>
      <c r="F136" s="137">
        <v>52</v>
      </c>
      <c r="G136" s="137">
        <v>54</v>
      </c>
      <c r="H136" s="137">
        <v>50</v>
      </c>
      <c r="I136" s="136">
        <v>50</v>
      </c>
      <c r="J136" s="136">
        <v>50</v>
      </c>
      <c r="K136" s="136">
        <v>52</v>
      </c>
      <c r="L136" s="136">
        <v>54</v>
      </c>
      <c r="M136" s="136">
        <v>50</v>
      </c>
      <c r="N136" s="137">
        <f t="shared" si="4"/>
        <v>50</v>
      </c>
      <c r="O136" s="137">
        <f t="shared" si="4"/>
        <v>50</v>
      </c>
      <c r="P136" s="137">
        <f t="shared" si="4"/>
        <v>52</v>
      </c>
      <c r="Q136" s="137">
        <f t="shared" si="4"/>
        <v>54</v>
      </c>
      <c r="R136" s="137">
        <f t="shared" si="2"/>
        <v>50</v>
      </c>
    </row>
    <row r="137" spans="1:18">
      <c r="A137" s="10">
        <v>124</v>
      </c>
      <c r="B137" s="325">
        <v>1911404</v>
      </c>
      <c r="C137" s="326" t="s">
        <v>363</v>
      </c>
      <c r="D137" s="137">
        <v>88</v>
      </c>
      <c r="E137" s="137">
        <v>81</v>
      </c>
      <c r="F137" s="137">
        <v>83</v>
      </c>
      <c r="G137" s="137">
        <v>89</v>
      </c>
      <c r="H137" s="137">
        <v>88</v>
      </c>
      <c r="I137" s="136">
        <v>88</v>
      </c>
      <c r="J137" s="136">
        <v>81</v>
      </c>
      <c r="K137" s="136">
        <v>83</v>
      </c>
      <c r="L137" s="136">
        <v>89</v>
      </c>
      <c r="M137" s="136">
        <v>88</v>
      </c>
      <c r="N137" s="137">
        <f t="shared" si="4"/>
        <v>88</v>
      </c>
      <c r="O137" s="137">
        <f t="shared" si="4"/>
        <v>81</v>
      </c>
      <c r="P137" s="137">
        <f t="shared" si="4"/>
        <v>83</v>
      </c>
      <c r="Q137" s="137">
        <f t="shared" si="4"/>
        <v>89</v>
      </c>
      <c r="R137" s="137">
        <f t="shared" si="2"/>
        <v>88</v>
      </c>
    </row>
    <row r="138" spans="1:18">
      <c r="A138" s="10">
        <v>125</v>
      </c>
      <c r="B138" s="267">
        <v>1911405</v>
      </c>
      <c r="C138" s="268" t="s">
        <v>364</v>
      </c>
      <c r="D138" s="137">
        <v>60</v>
      </c>
      <c r="E138" s="137">
        <v>67</v>
      </c>
      <c r="F138" s="137">
        <v>68</v>
      </c>
      <c r="G138" s="137">
        <v>62</v>
      </c>
      <c r="H138" s="137">
        <v>65</v>
      </c>
      <c r="I138" s="136">
        <v>60</v>
      </c>
      <c r="J138" s="136">
        <v>67</v>
      </c>
      <c r="K138" s="136">
        <v>68</v>
      </c>
      <c r="L138" s="136">
        <v>62</v>
      </c>
      <c r="M138" s="136">
        <v>65</v>
      </c>
      <c r="N138" s="137">
        <f t="shared" si="4"/>
        <v>60</v>
      </c>
      <c r="O138" s="137">
        <f t="shared" si="4"/>
        <v>67</v>
      </c>
      <c r="P138" s="137">
        <f t="shared" si="4"/>
        <v>68</v>
      </c>
      <c r="Q138" s="137">
        <f t="shared" si="4"/>
        <v>62</v>
      </c>
      <c r="R138" s="137">
        <f t="shared" si="2"/>
        <v>65</v>
      </c>
    </row>
    <row r="139" spans="1:18">
      <c r="A139" s="10">
        <v>126</v>
      </c>
      <c r="B139" s="31">
        <v>1911406</v>
      </c>
      <c r="C139" s="326" t="s">
        <v>365</v>
      </c>
      <c r="D139" s="137">
        <v>70</v>
      </c>
      <c r="E139" s="137">
        <v>72</v>
      </c>
      <c r="F139" s="137">
        <v>69</v>
      </c>
      <c r="G139" s="137">
        <v>65</v>
      </c>
      <c r="H139" s="137">
        <v>73</v>
      </c>
      <c r="I139" s="136">
        <v>70</v>
      </c>
      <c r="J139" s="136">
        <v>72</v>
      </c>
      <c r="K139" s="136">
        <v>69</v>
      </c>
      <c r="L139" s="136">
        <v>65</v>
      </c>
      <c r="M139" s="136">
        <v>73</v>
      </c>
      <c r="N139" s="137">
        <f t="shared" ref="N139:R142" si="5">ROUND(D139*$H$12+I139*$M$12,0)</f>
        <v>70</v>
      </c>
      <c r="O139" s="137">
        <f t="shared" si="5"/>
        <v>72</v>
      </c>
      <c r="P139" s="137">
        <f t="shared" si="5"/>
        <v>69</v>
      </c>
      <c r="Q139" s="137">
        <f t="shared" si="5"/>
        <v>65</v>
      </c>
      <c r="R139" s="137">
        <f t="shared" si="2"/>
        <v>73</v>
      </c>
    </row>
    <row r="140" spans="1:18">
      <c r="A140" s="10">
        <v>127</v>
      </c>
      <c r="B140" s="76">
        <v>1911407</v>
      </c>
      <c r="C140" s="271" t="s">
        <v>366</v>
      </c>
      <c r="D140" s="137">
        <v>71</v>
      </c>
      <c r="E140" s="137">
        <v>62</v>
      </c>
      <c r="F140" s="137">
        <v>71</v>
      </c>
      <c r="G140" s="137">
        <v>77</v>
      </c>
      <c r="H140" s="137">
        <v>83</v>
      </c>
      <c r="I140" s="136">
        <v>71</v>
      </c>
      <c r="J140" s="136">
        <v>62</v>
      </c>
      <c r="K140" s="136">
        <v>71</v>
      </c>
      <c r="L140" s="136">
        <v>77</v>
      </c>
      <c r="M140" s="136">
        <v>83</v>
      </c>
      <c r="N140" s="137">
        <f t="shared" si="5"/>
        <v>71</v>
      </c>
      <c r="O140" s="137">
        <f t="shared" si="5"/>
        <v>62</v>
      </c>
      <c r="P140" s="137">
        <f t="shared" si="5"/>
        <v>71</v>
      </c>
      <c r="Q140" s="137">
        <f t="shared" si="5"/>
        <v>77</v>
      </c>
      <c r="R140" s="137">
        <f t="shared" si="2"/>
        <v>83</v>
      </c>
    </row>
    <row r="141" spans="1:18">
      <c r="A141" s="10">
        <v>128</v>
      </c>
      <c r="B141" s="277">
        <v>1911410</v>
      </c>
      <c r="C141" s="271" t="s">
        <v>367</v>
      </c>
      <c r="D141" s="137">
        <v>68</v>
      </c>
      <c r="E141" s="137">
        <v>65</v>
      </c>
      <c r="F141" s="137">
        <v>62</v>
      </c>
      <c r="G141" s="137">
        <v>64</v>
      </c>
      <c r="H141" s="137">
        <v>67</v>
      </c>
      <c r="I141" s="136">
        <v>68</v>
      </c>
      <c r="J141" s="136">
        <v>65</v>
      </c>
      <c r="K141" s="136">
        <v>62</v>
      </c>
      <c r="L141" s="136">
        <v>64</v>
      </c>
      <c r="M141" s="136">
        <v>67</v>
      </c>
      <c r="N141" s="137">
        <f t="shared" si="5"/>
        <v>68</v>
      </c>
      <c r="O141" s="137">
        <f t="shared" si="5"/>
        <v>65</v>
      </c>
      <c r="P141" s="137">
        <f t="shared" si="5"/>
        <v>62</v>
      </c>
      <c r="Q141" s="137">
        <f t="shared" si="5"/>
        <v>64</v>
      </c>
      <c r="R141" s="137">
        <f t="shared" si="5"/>
        <v>67</v>
      </c>
    </row>
    <row r="142" spans="1:18">
      <c r="A142" s="10">
        <v>129</v>
      </c>
      <c r="B142" s="31">
        <v>1911411</v>
      </c>
      <c r="C142" s="31" t="s">
        <v>368</v>
      </c>
      <c r="D142" s="137">
        <v>50</v>
      </c>
      <c r="E142" s="137">
        <v>52</v>
      </c>
      <c r="F142" s="137">
        <v>55</v>
      </c>
      <c r="G142" s="137">
        <v>55</v>
      </c>
      <c r="H142" s="137">
        <v>60</v>
      </c>
      <c r="I142" s="136">
        <v>50</v>
      </c>
      <c r="J142" s="136">
        <v>52</v>
      </c>
      <c r="K142" s="136">
        <v>55</v>
      </c>
      <c r="L142" s="136">
        <v>55</v>
      </c>
      <c r="M142" s="136">
        <v>60</v>
      </c>
      <c r="N142" s="137">
        <f t="shared" si="5"/>
        <v>50</v>
      </c>
      <c r="O142" s="137">
        <f t="shared" si="5"/>
        <v>52</v>
      </c>
      <c r="P142" s="137">
        <f t="shared" si="5"/>
        <v>55</v>
      </c>
      <c r="Q142" s="137">
        <f t="shared" si="5"/>
        <v>55</v>
      </c>
      <c r="R142" s="137">
        <f t="shared" si="5"/>
        <v>60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70</v>
      </c>
      <c r="E146" s="2">
        <v>70</v>
      </c>
      <c r="F146" s="2">
        <v>70</v>
      </c>
      <c r="G146" s="2">
        <v>70</v>
      </c>
      <c r="H146" s="2">
        <v>70</v>
      </c>
    </row>
    <row r="147" spans="3:19">
      <c r="C147" s="261" t="s">
        <v>28</v>
      </c>
      <c r="D147" s="278">
        <v>0.6</v>
      </c>
      <c r="E147" s="278">
        <v>0.6</v>
      </c>
      <c r="F147" s="278">
        <v>0.6</v>
      </c>
      <c r="G147" s="278">
        <v>0.6</v>
      </c>
      <c r="H147" s="278">
        <v>0.6</v>
      </c>
      <c r="M147" s="279" t="s">
        <v>377</v>
      </c>
      <c r="N147" s="2">
        <v>129</v>
      </c>
    </row>
    <row r="148" spans="3:19">
      <c r="C148" s="261" t="s">
        <v>187</v>
      </c>
      <c r="D148" s="1">
        <f>COUNTIF(N14:N142,"&gt;="&amp;D146)</f>
        <v>97</v>
      </c>
      <c r="E148" s="1">
        <f>COUNTIF(O14:O142,"&gt;="&amp;E146)</f>
        <v>104</v>
      </c>
      <c r="F148" s="1">
        <f>COUNTIF(P14:P142,"&gt;="&amp;F146)</f>
        <v>108</v>
      </c>
      <c r="G148" s="1">
        <f>COUNTIF(Q14:Q142,"&gt;="&amp;G146)</f>
        <v>103</v>
      </c>
      <c r="H148" s="1">
        <f>COUNTIF(R14:R142,"&gt;="&amp;H146)</f>
        <v>98</v>
      </c>
    </row>
    <row r="149" spans="3:19">
      <c r="C149" s="261" t="s">
        <v>29</v>
      </c>
      <c r="D149" s="280">
        <f>D148/$N$147</f>
        <v>0.75193798449612403</v>
      </c>
      <c r="E149" s="280">
        <f>E148/$N$147</f>
        <v>0.80620155038759689</v>
      </c>
      <c r="F149" s="280">
        <f>F148/$N$147</f>
        <v>0.83720930232558144</v>
      </c>
      <c r="G149" s="280">
        <f>G148/$N$147</f>
        <v>0.79844961240310075</v>
      </c>
      <c r="H149" s="280">
        <f>H148/$N$147</f>
        <v>0.75968992248062017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6" thickBot="1">
      <c r="C158" s="261" t="s">
        <v>5</v>
      </c>
      <c r="D158" s="11"/>
      <c r="E158" s="12"/>
      <c r="F158" s="327">
        <v>3</v>
      </c>
      <c r="G158" s="328">
        <v>2</v>
      </c>
      <c r="H158" s="328"/>
      <c r="I158" s="328"/>
      <c r="J158" s="12"/>
      <c r="K158" s="12"/>
      <c r="L158" s="12"/>
      <c r="M158" s="12"/>
      <c r="N158" s="12"/>
      <c r="O158" s="12"/>
      <c r="P158" s="12"/>
      <c r="Q158" s="316"/>
      <c r="R158" s="2"/>
      <c r="S158" s="9">
        <f>D149</f>
        <v>0.75193798449612403</v>
      </c>
    </row>
    <row r="159" spans="3:19" ht="16" thickBot="1">
      <c r="C159" s="261" t="s">
        <v>6</v>
      </c>
      <c r="D159" s="13"/>
      <c r="E159" s="14"/>
      <c r="F159" s="329">
        <v>3</v>
      </c>
      <c r="G159" s="330">
        <v>2</v>
      </c>
      <c r="H159" s="330"/>
      <c r="I159" s="330"/>
      <c r="J159" s="14"/>
      <c r="K159" s="14"/>
      <c r="L159" s="14"/>
      <c r="M159" s="14"/>
      <c r="N159" s="14"/>
      <c r="O159" s="14"/>
      <c r="P159" s="14"/>
      <c r="Q159" s="14"/>
      <c r="R159" s="2"/>
      <c r="S159" s="9">
        <f>E149</f>
        <v>0.80620155038759689</v>
      </c>
    </row>
    <row r="160" spans="3:19" ht="16" thickBot="1">
      <c r="C160" s="261" t="s">
        <v>7</v>
      </c>
      <c r="D160" s="13"/>
      <c r="E160" s="14"/>
      <c r="F160" s="329">
        <v>3</v>
      </c>
      <c r="G160" s="330">
        <v>2</v>
      </c>
      <c r="H160" s="330"/>
      <c r="I160" s="330"/>
      <c r="J160" s="14"/>
      <c r="K160" s="14"/>
      <c r="L160" s="14"/>
      <c r="M160" s="14"/>
      <c r="N160" s="14"/>
      <c r="O160" s="14"/>
      <c r="P160" s="14"/>
      <c r="Q160" s="14"/>
      <c r="R160" s="2"/>
      <c r="S160" s="9">
        <f>F149</f>
        <v>0.83720930232558144</v>
      </c>
    </row>
    <row r="161" spans="3:19" ht="16" thickBot="1">
      <c r="C161" s="261" t="s">
        <v>8</v>
      </c>
      <c r="D161" s="13"/>
      <c r="E161" s="14"/>
      <c r="F161" s="329">
        <v>3</v>
      </c>
      <c r="G161" s="330">
        <v>2</v>
      </c>
      <c r="H161" s="330"/>
      <c r="I161" s="330"/>
      <c r="J161" s="14"/>
      <c r="K161" s="14"/>
      <c r="L161" s="14"/>
      <c r="M161" s="14"/>
      <c r="N161" s="14"/>
      <c r="O161" s="14"/>
      <c r="P161" s="14"/>
      <c r="Q161" s="14"/>
      <c r="R161" s="2"/>
      <c r="S161" s="9">
        <f>G149</f>
        <v>0.79844961240310075</v>
      </c>
    </row>
    <row r="162" spans="3:19" ht="16" thickBot="1">
      <c r="C162" s="261" t="s">
        <v>9</v>
      </c>
      <c r="D162" s="13"/>
      <c r="E162" s="14"/>
      <c r="F162" s="329">
        <v>3</v>
      </c>
      <c r="G162" s="330">
        <v>2</v>
      </c>
      <c r="H162" s="330"/>
      <c r="I162" s="330">
        <v>2</v>
      </c>
      <c r="J162" s="14"/>
      <c r="K162" s="14"/>
      <c r="L162" s="14"/>
      <c r="M162" s="14"/>
      <c r="N162" s="14"/>
      <c r="O162" s="14"/>
      <c r="P162" s="14"/>
      <c r="Q162" s="14"/>
      <c r="R162" s="2"/>
      <c r="S162" s="9">
        <f>H149</f>
        <v>0.75968992248062017</v>
      </c>
    </row>
    <row r="163" spans="3:19">
      <c r="C163" s="261" t="s">
        <v>30</v>
      </c>
      <c r="D163" s="1">
        <f t="shared" ref="D163:R163" si="6">COUNTIF(D158:D162,"=3")</f>
        <v>0</v>
      </c>
      <c r="E163" s="1">
        <f t="shared" si="6"/>
        <v>0</v>
      </c>
      <c r="F163" s="1">
        <f t="shared" si="6"/>
        <v>5</v>
      </c>
      <c r="G163" s="1">
        <f t="shared" si="6"/>
        <v>0</v>
      </c>
      <c r="H163" s="1">
        <f t="shared" si="6"/>
        <v>0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0</v>
      </c>
      <c r="M163" s="1">
        <f t="shared" si="6"/>
        <v>0</v>
      </c>
      <c r="N163" s="1">
        <f t="shared" si="6"/>
        <v>0</v>
      </c>
      <c r="O163" s="1">
        <f t="shared" si="6"/>
        <v>0</v>
      </c>
      <c r="P163" s="1">
        <f t="shared" si="6"/>
        <v>0</v>
      </c>
      <c r="Q163" s="1">
        <f t="shared" si="6"/>
        <v>0</v>
      </c>
      <c r="R163" s="1">
        <f t="shared" si="6"/>
        <v>0</v>
      </c>
    </row>
    <row r="164" spans="3:19">
      <c r="C164" s="261" t="s">
        <v>31</v>
      </c>
      <c r="D164" s="1">
        <f t="shared" ref="D164:R164" si="7">COUNTIF(D158:D162,"=2")</f>
        <v>0</v>
      </c>
      <c r="E164" s="1">
        <f t="shared" si="7"/>
        <v>0</v>
      </c>
      <c r="F164" s="1">
        <f t="shared" si="7"/>
        <v>0</v>
      </c>
      <c r="G164" s="1">
        <f t="shared" si="7"/>
        <v>5</v>
      </c>
      <c r="H164" s="1">
        <f t="shared" si="7"/>
        <v>0</v>
      </c>
      <c r="I164" s="1">
        <f t="shared" si="7"/>
        <v>1</v>
      </c>
      <c r="J164" s="1">
        <f t="shared" si="7"/>
        <v>0</v>
      </c>
      <c r="K164" s="1">
        <f t="shared" si="7"/>
        <v>0</v>
      </c>
      <c r="L164" s="1">
        <f t="shared" si="7"/>
        <v>0</v>
      </c>
      <c r="M164" s="1">
        <f t="shared" si="7"/>
        <v>0</v>
      </c>
      <c r="N164" s="1">
        <f t="shared" si="7"/>
        <v>0</v>
      </c>
      <c r="O164" s="1">
        <f t="shared" si="7"/>
        <v>0</v>
      </c>
      <c r="P164" s="1">
        <f t="shared" si="7"/>
        <v>0</v>
      </c>
      <c r="Q164" s="1">
        <f t="shared" si="7"/>
        <v>0</v>
      </c>
      <c r="R164" s="1">
        <f t="shared" si="7"/>
        <v>0</v>
      </c>
    </row>
    <row r="165" spans="3:19">
      <c r="C165" s="261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0</v>
      </c>
      <c r="G165" s="1">
        <f t="shared" si="8"/>
        <v>0</v>
      </c>
      <c r="H165" s="1">
        <f t="shared" si="8"/>
        <v>0</v>
      </c>
      <c r="I165" s="1">
        <f t="shared" si="8"/>
        <v>0</v>
      </c>
      <c r="J165" s="1">
        <f t="shared" si="8"/>
        <v>0</v>
      </c>
      <c r="K165" s="1">
        <f t="shared" si="8"/>
        <v>0</v>
      </c>
      <c r="L165" s="1">
        <f t="shared" si="8"/>
        <v>0</v>
      </c>
      <c r="M165" s="1">
        <f t="shared" si="8"/>
        <v>0</v>
      </c>
      <c r="N165" s="1">
        <f t="shared" si="8"/>
        <v>0</v>
      </c>
      <c r="O165" s="1">
        <f t="shared" si="8"/>
        <v>0</v>
      </c>
      <c r="P165" s="1">
        <f t="shared" si="8"/>
        <v>0</v>
      </c>
      <c r="Q165" s="1">
        <f t="shared" si="8"/>
        <v>0</v>
      </c>
      <c r="R165" s="1">
        <f t="shared" si="8"/>
        <v>0</v>
      </c>
    </row>
    <row r="166" spans="3:19">
      <c r="C166" s="261" t="s">
        <v>34</v>
      </c>
      <c r="D166" s="6">
        <f t="shared" ref="D166:R166" si="9">3*IF(D163=0,0,(ROUND(SUMIF(D158:D162,"=3",$S$158:$S$162),2)))</f>
        <v>0</v>
      </c>
      <c r="E166" s="6">
        <f t="shared" si="9"/>
        <v>0</v>
      </c>
      <c r="F166" s="6">
        <f t="shared" si="9"/>
        <v>11.850000000000001</v>
      </c>
      <c r="G166" s="6">
        <f t="shared" si="9"/>
        <v>0</v>
      </c>
      <c r="H166" s="6">
        <f t="shared" si="9"/>
        <v>0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0</v>
      </c>
      <c r="M166" s="6">
        <f t="shared" si="9"/>
        <v>0</v>
      </c>
      <c r="N166" s="6">
        <f t="shared" si="9"/>
        <v>0</v>
      </c>
      <c r="O166" s="6">
        <f t="shared" si="9"/>
        <v>0</v>
      </c>
      <c r="P166" s="6">
        <f t="shared" si="9"/>
        <v>0</v>
      </c>
      <c r="Q166" s="6">
        <f t="shared" si="9"/>
        <v>0</v>
      </c>
      <c r="R166" s="6">
        <f t="shared" si="9"/>
        <v>0</v>
      </c>
    </row>
    <row r="167" spans="3:19">
      <c r="C167" s="261" t="s">
        <v>35</v>
      </c>
      <c r="D167" s="6">
        <f t="shared" ref="D167:R167" si="10">2*IF(D164=0,0,(ROUND(SUMIF(D158:D162,"=2",$S$158:$S$162),2)))</f>
        <v>0</v>
      </c>
      <c r="E167" s="6">
        <f t="shared" si="10"/>
        <v>0</v>
      </c>
      <c r="F167" s="6">
        <f t="shared" si="10"/>
        <v>0</v>
      </c>
      <c r="G167" s="6">
        <f t="shared" si="10"/>
        <v>7.9</v>
      </c>
      <c r="H167" s="6">
        <f t="shared" si="10"/>
        <v>0</v>
      </c>
      <c r="I167" s="6">
        <f t="shared" si="10"/>
        <v>1.52</v>
      </c>
      <c r="J167" s="6">
        <f t="shared" si="10"/>
        <v>0</v>
      </c>
      <c r="K167" s="6">
        <f t="shared" si="10"/>
        <v>0</v>
      </c>
      <c r="L167" s="6">
        <f t="shared" si="10"/>
        <v>0</v>
      </c>
      <c r="M167" s="6">
        <f t="shared" si="10"/>
        <v>0</v>
      </c>
      <c r="N167" s="6">
        <f t="shared" si="10"/>
        <v>0</v>
      </c>
      <c r="O167" s="6">
        <f t="shared" si="10"/>
        <v>0</v>
      </c>
      <c r="P167" s="6">
        <f t="shared" si="10"/>
        <v>0</v>
      </c>
      <c r="Q167" s="6">
        <f t="shared" si="10"/>
        <v>0</v>
      </c>
      <c r="R167" s="6">
        <f t="shared" si="10"/>
        <v>0</v>
      </c>
    </row>
    <row r="168" spans="3:19">
      <c r="C168" s="261" t="s">
        <v>36</v>
      </c>
      <c r="D168" s="6">
        <f t="shared" ref="D168:R168" si="11">1*IF(D165=0,0,(ROUND(SUMIF(D158:D162,"=1",$S$158:$S$162),2)))</f>
        <v>0</v>
      </c>
      <c r="E168" s="6">
        <f t="shared" si="11"/>
        <v>0</v>
      </c>
      <c r="F168" s="6">
        <f t="shared" si="11"/>
        <v>0</v>
      </c>
      <c r="G168" s="6">
        <f t="shared" si="11"/>
        <v>0</v>
      </c>
      <c r="H168" s="6">
        <f t="shared" si="11"/>
        <v>0</v>
      </c>
      <c r="I168" s="6">
        <f t="shared" si="11"/>
        <v>0</v>
      </c>
      <c r="J168" s="6">
        <f t="shared" si="11"/>
        <v>0</v>
      </c>
      <c r="K168" s="6">
        <f t="shared" si="11"/>
        <v>0</v>
      </c>
      <c r="L168" s="6">
        <f t="shared" si="11"/>
        <v>0</v>
      </c>
      <c r="M168" s="6">
        <f t="shared" si="11"/>
        <v>0</v>
      </c>
      <c r="N168" s="6">
        <f t="shared" si="11"/>
        <v>0</v>
      </c>
      <c r="O168" s="6">
        <f t="shared" si="11"/>
        <v>0</v>
      </c>
      <c r="P168" s="6">
        <f t="shared" si="11"/>
        <v>0</v>
      </c>
      <c r="Q168" s="6">
        <f t="shared" si="11"/>
        <v>0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0</v>
      </c>
      <c r="E171" s="8">
        <f t="shared" si="12"/>
        <v>0</v>
      </c>
      <c r="F171" s="8">
        <f t="shared" si="12"/>
        <v>2.3700000000000006</v>
      </c>
      <c r="G171" s="8">
        <f t="shared" si="12"/>
        <v>2.37</v>
      </c>
      <c r="H171" s="8">
        <f t="shared" si="12"/>
        <v>0</v>
      </c>
      <c r="I171" s="8">
        <f t="shared" si="12"/>
        <v>2.2800000000000002</v>
      </c>
      <c r="J171" s="8">
        <f t="shared" si="12"/>
        <v>0</v>
      </c>
      <c r="K171" s="8">
        <f t="shared" si="12"/>
        <v>0</v>
      </c>
      <c r="L171" s="8">
        <f t="shared" si="12"/>
        <v>0</v>
      </c>
      <c r="M171" s="8">
        <f t="shared" si="12"/>
        <v>0</v>
      </c>
      <c r="N171" s="8">
        <f t="shared" si="12"/>
        <v>0</v>
      </c>
      <c r="O171" s="8">
        <f t="shared" si="12"/>
        <v>0</v>
      </c>
      <c r="P171" s="8">
        <f t="shared" si="12"/>
        <v>0</v>
      </c>
      <c r="Q171" s="8">
        <f t="shared" si="12"/>
        <v>0</v>
      </c>
      <c r="R171" s="8">
        <f t="shared" si="12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opLeftCell="D1" workbookViewId="0">
      <selection activeCell="V7" sqref="V7"/>
    </sheetView>
  </sheetViews>
  <sheetFormatPr defaultRowHeight="14.5"/>
  <cols>
    <col min="1" max="1" width="5.90625" customWidth="1"/>
    <col min="2" max="2" width="8.90625" bestFit="1" customWidth="1"/>
    <col min="3" max="3" width="42.453125" bestFit="1" customWidth="1"/>
    <col min="4" max="4" width="6.36328125" bestFit="1" customWidth="1"/>
    <col min="5" max="5" width="7.54296875" customWidth="1"/>
    <col min="6" max="7" width="7.08984375" customWidth="1"/>
    <col min="8" max="8" width="8" customWidth="1"/>
    <col min="9" max="9" width="6.54296875" customWidth="1"/>
    <col min="10" max="10" width="8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406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509" t="s">
        <v>407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8">
      <c r="A6" s="509" t="s">
        <v>408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1:18">
      <c r="A7" s="513" t="s">
        <v>409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410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411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/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1">
        <v>58</v>
      </c>
      <c r="E14" s="1">
        <v>60</v>
      </c>
      <c r="F14" s="1">
        <v>60</v>
      </c>
      <c r="G14" s="1"/>
      <c r="H14" s="1"/>
      <c r="I14" s="1">
        <v>58</v>
      </c>
      <c r="J14" s="1">
        <v>60</v>
      </c>
      <c r="K14" s="1">
        <v>60</v>
      </c>
      <c r="L14" s="136"/>
      <c r="M14" s="136"/>
      <c r="N14" s="1">
        <f t="shared" ref="N14:P45" si="0">ROUND(D14*$H$12+I14*$M$12,0)</f>
        <v>58</v>
      </c>
      <c r="O14" s="1">
        <f t="shared" si="0"/>
        <v>60</v>
      </c>
      <c r="P14" s="1">
        <f t="shared" si="0"/>
        <v>60</v>
      </c>
      <c r="Q14" s="1"/>
      <c r="R14" s="1"/>
    </row>
    <row r="15" spans="1:18">
      <c r="A15" s="10">
        <v>2</v>
      </c>
      <c r="B15" s="270">
        <v>1911002</v>
      </c>
      <c r="C15" s="271" t="s">
        <v>80</v>
      </c>
      <c r="D15" s="1">
        <v>95</v>
      </c>
      <c r="E15" s="1">
        <v>94</v>
      </c>
      <c r="F15" s="1">
        <v>93</v>
      </c>
      <c r="G15" s="1"/>
      <c r="H15" s="1"/>
      <c r="I15" s="1">
        <v>95</v>
      </c>
      <c r="J15" s="1">
        <v>94</v>
      </c>
      <c r="K15" s="1">
        <v>93</v>
      </c>
      <c r="L15" s="136"/>
      <c r="M15" s="136"/>
      <c r="N15" s="1">
        <f t="shared" si="0"/>
        <v>95</v>
      </c>
      <c r="O15" s="1">
        <f t="shared" si="0"/>
        <v>94</v>
      </c>
      <c r="P15" s="1">
        <f t="shared" si="0"/>
        <v>93</v>
      </c>
      <c r="Q15" s="1"/>
      <c r="R15" s="1"/>
    </row>
    <row r="16" spans="1:18">
      <c r="A16" s="10">
        <v>3</v>
      </c>
      <c r="B16" s="270">
        <v>1911003</v>
      </c>
      <c r="C16" s="271" t="s">
        <v>81</v>
      </c>
      <c r="D16" s="1">
        <v>90</v>
      </c>
      <c r="E16" s="1">
        <v>93</v>
      </c>
      <c r="F16" s="1">
        <v>89</v>
      </c>
      <c r="G16" s="1"/>
      <c r="H16" s="1"/>
      <c r="I16" s="1">
        <v>90</v>
      </c>
      <c r="J16" s="1">
        <v>93</v>
      </c>
      <c r="K16" s="1">
        <v>89</v>
      </c>
      <c r="L16" s="136"/>
      <c r="M16" s="136"/>
      <c r="N16" s="1">
        <f t="shared" si="0"/>
        <v>90</v>
      </c>
      <c r="O16" s="1">
        <f t="shared" si="0"/>
        <v>93</v>
      </c>
      <c r="P16" s="1">
        <f t="shared" si="0"/>
        <v>89</v>
      </c>
      <c r="Q16" s="1"/>
      <c r="R16" s="1"/>
    </row>
    <row r="17" spans="1:18">
      <c r="A17" s="10">
        <v>4</v>
      </c>
      <c r="B17" s="267">
        <v>1911004</v>
      </c>
      <c r="C17" s="268" t="s">
        <v>39</v>
      </c>
      <c r="D17" s="1">
        <v>89</v>
      </c>
      <c r="E17" s="1">
        <v>86</v>
      </c>
      <c r="F17" s="1">
        <v>90</v>
      </c>
      <c r="G17" s="1"/>
      <c r="H17" s="1"/>
      <c r="I17" s="1">
        <v>89</v>
      </c>
      <c r="J17" s="1">
        <v>86</v>
      </c>
      <c r="K17" s="1">
        <v>90</v>
      </c>
      <c r="L17" s="136"/>
      <c r="M17" s="136"/>
      <c r="N17" s="1">
        <f t="shared" si="0"/>
        <v>89</v>
      </c>
      <c r="O17" s="1">
        <f t="shared" si="0"/>
        <v>86</v>
      </c>
      <c r="P17" s="1">
        <f t="shared" si="0"/>
        <v>90</v>
      </c>
      <c r="Q17" s="1"/>
      <c r="R17" s="1"/>
    </row>
    <row r="18" spans="1:18">
      <c r="A18" s="10">
        <v>5</v>
      </c>
      <c r="B18" s="267">
        <v>1911005</v>
      </c>
      <c r="C18" s="268" t="s">
        <v>302</v>
      </c>
      <c r="D18" s="1">
        <v>93</v>
      </c>
      <c r="E18" s="1">
        <v>94</v>
      </c>
      <c r="F18" s="1">
        <v>94</v>
      </c>
      <c r="G18" s="1"/>
      <c r="H18" s="1"/>
      <c r="I18" s="1">
        <v>93</v>
      </c>
      <c r="J18" s="1">
        <v>94</v>
      </c>
      <c r="K18" s="1">
        <v>94</v>
      </c>
      <c r="L18" s="136"/>
      <c r="M18" s="136"/>
      <c r="N18" s="1">
        <f t="shared" si="0"/>
        <v>93</v>
      </c>
      <c r="O18" s="1">
        <f t="shared" si="0"/>
        <v>94</v>
      </c>
      <c r="P18" s="1">
        <f t="shared" si="0"/>
        <v>94</v>
      </c>
      <c r="Q18" s="1"/>
      <c r="R18" s="1"/>
    </row>
    <row r="19" spans="1:18">
      <c r="A19" s="10">
        <v>6</v>
      </c>
      <c r="B19" s="267">
        <v>1911006</v>
      </c>
      <c r="C19" s="268" t="s">
        <v>303</v>
      </c>
      <c r="D19" s="1">
        <v>94</v>
      </c>
      <c r="E19" s="1">
        <v>94</v>
      </c>
      <c r="F19" s="1">
        <v>94</v>
      </c>
      <c r="G19" s="1"/>
      <c r="H19" s="1"/>
      <c r="I19" s="1">
        <v>94</v>
      </c>
      <c r="J19" s="1">
        <v>94</v>
      </c>
      <c r="K19" s="1">
        <v>94</v>
      </c>
      <c r="L19" s="136"/>
      <c r="M19" s="136"/>
      <c r="N19" s="1">
        <f t="shared" si="0"/>
        <v>94</v>
      </c>
      <c r="O19" s="1">
        <f t="shared" si="0"/>
        <v>94</v>
      </c>
      <c r="P19" s="1">
        <f t="shared" si="0"/>
        <v>94</v>
      </c>
      <c r="Q19" s="1"/>
      <c r="R19" s="1"/>
    </row>
    <row r="20" spans="1:18">
      <c r="A20" s="10">
        <v>7</v>
      </c>
      <c r="B20" s="270">
        <v>1911007</v>
      </c>
      <c r="C20" s="271" t="s">
        <v>83</v>
      </c>
      <c r="D20" s="1">
        <v>96</v>
      </c>
      <c r="E20" s="1">
        <v>96</v>
      </c>
      <c r="F20" s="1">
        <v>96</v>
      </c>
      <c r="G20" s="1"/>
      <c r="H20" s="1"/>
      <c r="I20" s="1">
        <v>96</v>
      </c>
      <c r="J20" s="1">
        <v>96</v>
      </c>
      <c r="K20" s="1">
        <v>96</v>
      </c>
      <c r="L20" s="136"/>
      <c r="M20" s="136"/>
      <c r="N20" s="1">
        <f t="shared" si="0"/>
        <v>96</v>
      </c>
      <c r="O20" s="1">
        <f t="shared" si="0"/>
        <v>96</v>
      </c>
      <c r="P20" s="1">
        <f t="shared" si="0"/>
        <v>96</v>
      </c>
      <c r="Q20" s="1"/>
      <c r="R20" s="1"/>
    </row>
    <row r="21" spans="1:18">
      <c r="A21" s="10">
        <v>8</v>
      </c>
      <c r="B21" s="272">
        <v>1911008</v>
      </c>
      <c r="C21" s="273" t="s">
        <v>304</v>
      </c>
      <c r="D21" s="1">
        <v>90</v>
      </c>
      <c r="E21" s="1">
        <v>78</v>
      </c>
      <c r="F21" s="1">
        <v>71</v>
      </c>
      <c r="G21" s="1"/>
      <c r="H21" s="1"/>
      <c r="I21" s="1">
        <v>90</v>
      </c>
      <c r="J21" s="1">
        <v>78</v>
      </c>
      <c r="K21" s="1">
        <v>71</v>
      </c>
      <c r="L21" s="136"/>
      <c r="M21" s="136"/>
      <c r="N21" s="1">
        <f t="shared" si="0"/>
        <v>90</v>
      </c>
      <c r="O21" s="1">
        <f t="shared" si="0"/>
        <v>78</v>
      </c>
      <c r="P21" s="1">
        <f t="shared" si="0"/>
        <v>71</v>
      </c>
      <c r="Q21" s="1"/>
      <c r="R21" s="1"/>
    </row>
    <row r="22" spans="1:18">
      <c r="A22" s="10">
        <v>9</v>
      </c>
      <c r="B22" s="272">
        <v>1911009</v>
      </c>
      <c r="C22" s="273" t="s">
        <v>85</v>
      </c>
      <c r="D22" s="1">
        <v>62</v>
      </c>
      <c r="E22" s="1">
        <v>64</v>
      </c>
      <c r="F22" s="1">
        <v>62</v>
      </c>
      <c r="G22" s="1"/>
      <c r="H22" s="1"/>
      <c r="I22" s="1">
        <v>62</v>
      </c>
      <c r="J22" s="1">
        <v>64</v>
      </c>
      <c r="K22" s="1">
        <v>62</v>
      </c>
      <c r="L22" s="136"/>
      <c r="M22" s="136"/>
      <c r="N22" s="1">
        <f t="shared" si="0"/>
        <v>62</v>
      </c>
      <c r="O22" s="1">
        <f t="shared" si="0"/>
        <v>64</v>
      </c>
      <c r="P22" s="1">
        <f t="shared" si="0"/>
        <v>62</v>
      </c>
      <c r="Q22" s="1"/>
      <c r="R22" s="1"/>
    </row>
    <row r="23" spans="1:18">
      <c r="A23" s="10">
        <v>10</v>
      </c>
      <c r="B23" s="272">
        <v>1911010</v>
      </c>
      <c r="C23" s="273" t="s">
        <v>305</v>
      </c>
      <c r="D23" s="1">
        <v>86</v>
      </c>
      <c r="E23" s="1">
        <v>83</v>
      </c>
      <c r="F23" s="1">
        <v>71</v>
      </c>
      <c r="G23" s="1"/>
      <c r="H23" s="1"/>
      <c r="I23" s="1">
        <v>86</v>
      </c>
      <c r="J23" s="1">
        <v>83</v>
      </c>
      <c r="K23" s="1">
        <v>71</v>
      </c>
      <c r="L23" s="136"/>
      <c r="M23" s="136"/>
      <c r="N23" s="1">
        <f t="shared" si="0"/>
        <v>86</v>
      </c>
      <c r="O23" s="1">
        <f t="shared" si="0"/>
        <v>83</v>
      </c>
      <c r="P23" s="1">
        <f t="shared" si="0"/>
        <v>71</v>
      </c>
      <c r="Q23" s="1"/>
      <c r="R23" s="1"/>
    </row>
    <row r="24" spans="1:18">
      <c r="A24" s="10">
        <v>11</v>
      </c>
      <c r="B24" s="272">
        <v>1911011</v>
      </c>
      <c r="C24" s="273" t="s">
        <v>87</v>
      </c>
      <c r="D24" s="1">
        <v>68</v>
      </c>
      <c r="E24" s="1">
        <v>65</v>
      </c>
      <c r="F24" s="1">
        <v>65</v>
      </c>
      <c r="G24" s="1"/>
      <c r="H24" s="1"/>
      <c r="I24" s="1">
        <v>68</v>
      </c>
      <c r="J24" s="1">
        <v>65</v>
      </c>
      <c r="K24" s="1">
        <v>65</v>
      </c>
      <c r="L24" s="136"/>
      <c r="M24" s="136"/>
      <c r="N24" s="1">
        <f t="shared" si="0"/>
        <v>68</v>
      </c>
      <c r="O24" s="1">
        <f t="shared" si="0"/>
        <v>65</v>
      </c>
      <c r="P24" s="1">
        <f t="shared" si="0"/>
        <v>65</v>
      </c>
      <c r="Q24" s="1"/>
      <c r="R24" s="1"/>
    </row>
    <row r="25" spans="1:18">
      <c r="A25" s="10">
        <v>12</v>
      </c>
      <c r="B25" s="267">
        <v>1911012</v>
      </c>
      <c r="C25" s="268" t="s">
        <v>306</v>
      </c>
      <c r="D25" s="1">
        <v>84</v>
      </c>
      <c r="E25" s="1">
        <v>85</v>
      </c>
      <c r="F25" s="1">
        <v>82</v>
      </c>
      <c r="G25" s="1"/>
      <c r="H25" s="1"/>
      <c r="I25" s="1">
        <v>84</v>
      </c>
      <c r="J25" s="1">
        <v>85</v>
      </c>
      <c r="K25" s="1">
        <v>82</v>
      </c>
      <c r="L25" s="136"/>
      <c r="M25" s="136"/>
      <c r="N25" s="1">
        <f t="shared" si="0"/>
        <v>84</v>
      </c>
      <c r="O25" s="1">
        <f t="shared" si="0"/>
        <v>85</v>
      </c>
      <c r="P25" s="1">
        <f t="shared" si="0"/>
        <v>82</v>
      </c>
      <c r="Q25" s="1"/>
      <c r="R25" s="1"/>
    </row>
    <row r="26" spans="1:18">
      <c r="A26" s="10">
        <v>13</v>
      </c>
      <c r="B26" s="267">
        <v>1911013</v>
      </c>
      <c r="C26" s="268" t="s">
        <v>89</v>
      </c>
      <c r="D26" s="1">
        <v>89</v>
      </c>
      <c r="E26" s="1">
        <v>91</v>
      </c>
      <c r="F26" s="1">
        <v>87</v>
      </c>
      <c r="G26" s="1"/>
      <c r="H26" s="1"/>
      <c r="I26" s="1">
        <v>89</v>
      </c>
      <c r="J26" s="1">
        <v>91</v>
      </c>
      <c r="K26" s="1">
        <v>87</v>
      </c>
      <c r="L26" s="136"/>
      <c r="M26" s="136"/>
      <c r="N26" s="1">
        <f t="shared" si="0"/>
        <v>89</v>
      </c>
      <c r="O26" s="1">
        <f t="shared" si="0"/>
        <v>91</v>
      </c>
      <c r="P26" s="1">
        <f t="shared" si="0"/>
        <v>87</v>
      </c>
      <c r="Q26" s="1"/>
      <c r="R26" s="1"/>
    </row>
    <row r="27" spans="1:18">
      <c r="A27" s="10">
        <v>14</v>
      </c>
      <c r="B27" s="272">
        <v>1911014</v>
      </c>
      <c r="C27" s="273" t="s">
        <v>90</v>
      </c>
      <c r="D27" s="1">
        <v>87</v>
      </c>
      <c r="E27" s="1">
        <v>88</v>
      </c>
      <c r="F27" s="1">
        <v>81</v>
      </c>
      <c r="G27" s="1"/>
      <c r="H27" s="1"/>
      <c r="I27" s="1">
        <v>87</v>
      </c>
      <c r="J27" s="1">
        <v>88</v>
      </c>
      <c r="K27" s="1">
        <v>81</v>
      </c>
      <c r="L27" s="136"/>
      <c r="M27" s="136"/>
      <c r="N27" s="1">
        <f t="shared" si="0"/>
        <v>87</v>
      </c>
      <c r="O27" s="1">
        <f t="shared" si="0"/>
        <v>88</v>
      </c>
      <c r="P27" s="1">
        <f t="shared" si="0"/>
        <v>81</v>
      </c>
      <c r="Q27" s="1"/>
      <c r="R27" s="1"/>
    </row>
    <row r="28" spans="1:18">
      <c r="A28" s="10">
        <v>15</v>
      </c>
      <c r="B28" s="272">
        <v>1911015</v>
      </c>
      <c r="C28" s="273" t="s">
        <v>307</v>
      </c>
      <c r="D28" s="1">
        <v>96</v>
      </c>
      <c r="E28" s="1">
        <v>95</v>
      </c>
      <c r="F28" s="1">
        <v>97</v>
      </c>
      <c r="G28" s="1"/>
      <c r="H28" s="1"/>
      <c r="I28" s="1">
        <v>96</v>
      </c>
      <c r="J28" s="1">
        <v>95</v>
      </c>
      <c r="K28" s="1">
        <v>97</v>
      </c>
      <c r="L28" s="136"/>
      <c r="M28" s="136"/>
      <c r="N28" s="1">
        <f t="shared" si="0"/>
        <v>96</v>
      </c>
      <c r="O28" s="1">
        <f t="shared" si="0"/>
        <v>95</v>
      </c>
      <c r="P28" s="1">
        <f t="shared" si="0"/>
        <v>97</v>
      </c>
      <c r="Q28" s="1"/>
      <c r="R28" s="1"/>
    </row>
    <row r="29" spans="1:18">
      <c r="A29" s="10">
        <v>16</v>
      </c>
      <c r="B29" s="270">
        <v>1911016</v>
      </c>
      <c r="C29" s="271" t="s">
        <v>308</v>
      </c>
      <c r="D29" s="1">
        <v>88</v>
      </c>
      <c r="E29" s="1">
        <v>91</v>
      </c>
      <c r="F29" s="1">
        <v>91</v>
      </c>
      <c r="G29" s="1"/>
      <c r="H29" s="1"/>
      <c r="I29" s="1">
        <v>88</v>
      </c>
      <c r="J29" s="1">
        <v>91</v>
      </c>
      <c r="K29" s="1">
        <v>91</v>
      </c>
      <c r="L29" s="136"/>
      <c r="M29" s="136"/>
      <c r="N29" s="1">
        <f t="shared" si="0"/>
        <v>88</v>
      </c>
      <c r="O29" s="1">
        <f t="shared" si="0"/>
        <v>91</v>
      </c>
      <c r="P29" s="1">
        <f t="shared" si="0"/>
        <v>91</v>
      </c>
      <c r="Q29" s="1"/>
      <c r="R29" s="1"/>
    </row>
    <row r="30" spans="1:18">
      <c r="A30" s="10">
        <v>17</v>
      </c>
      <c r="B30" s="267">
        <v>1911017</v>
      </c>
      <c r="C30" s="268" t="s">
        <v>92</v>
      </c>
      <c r="D30" s="1">
        <v>88</v>
      </c>
      <c r="E30" s="1">
        <v>82</v>
      </c>
      <c r="F30" s="1">
        <v>85</v>
      </c>
      <c r="G30" s="1"/>
      <c r="H30" s="1"/>
      <c r="I30" s="1">
        <v>88</v>
      </c>
      <c r="J30" s="1">
        <v>82</v>
      </c>
      <c r="K30" s="1">
        <v>85</v>
      </c>
      <c r="L30" s="136"/>
      <c r="M30" s="136"/>
      <c r="N30" s="1">
        <f t="shared" si="0"/>
        <v>88</v>
      </c>
      <c r="O30" s="1">
        <f t="shared" si="0"/>
        <v>82</v>
      </c>
      <c r="P30" s="1">
        <f t="shared" si="0"/>
        <v>85</v>
      </c>
      <c r="Q30" s="1"/>
      <c r="R30" s="1"/>
    </row>
    <row r="31" spans="1:18">
      <c r="A31" s="10">
        <v>18</v>
      </c>
      <c r="B31" s="267">
        <v>1911018</v>
      </c>
      <c r="C31" s="268" t="s">
        <v>42</v>
      </c>
      <c r="D31" s="1">
        <v>96</v>
      </c>
      <c r="E31" s="1">
        <v>94</v>
      </c>
      <c r="F31" s="1">
        <v>91</v>
      </c>
      <c r="G31" s="1"/>
      <c r="H31" s="1"/>
      <c r="I31" s="1">
        <v>96</v>
      </c>
      <c r="J31" s="1">
        <v>94</v>
      </c>
      <c r="K31" s="1">
        <v>91</v>
      </c>
      <c r="L31" s="136"/>
      <c r="M31" s="136"/>
      <c r="N31" s="1">
        <f t="shared" si="0"/>
        <v>96</v>
      </c>
      <c r="O31" s="1">
        <f t="shared" si="0"/>
        <v>94</v>
      </c>
      <c r="P31" s="1">
        <f t="shared" si="0"/>
        <v>91</v>
      </c>
      <c r="Q31" s="1"/>
      <c r="R31" s="1"/>
    </row>
    <row r="32" spans="1:18">
      <c r="A32" s="10">
        <v>19</v>
      </c>
      <c r="B32" s="267">
        <v>1911019</v>
      </c>
      <c r="C32" s="268" t="s">
        <v>309</v>
      </c>
      <c r="D32" s="1">
        <v>89</v>
      </c>
      <c r="E32" s="1">
        <v>94</v>
      </c>
      <c r="F32" s="1">
        <v>94</v>
      </c>
      <c r="G32" s="1"/>
      <c r="H32" s="1"/>
      <c r="I32" s="1">
        <v>89</v>
      </c>
      <c r="J32" s="1">
        <v>94</v>
      </c>
      <c r="K32" s="1">
        <v>94</v>
      </c>
      <c r="L32" s="136"/>
      <c r="M32" s="136"/>
      <c r="N32" s="1">
        <f t="shared" si="0"/>
        <v>89</v>
      </c>
      <c r="O32" s="1">
        <f t="shared" si="0"/>
        <v>94</v>
      </c>
      <c r="P32" s="1">
        <f t="shared" si="0"/>
        <v>94</v>
      </c>
      <c r="Q32" s="1"/>
      <c r="R32" s="1"/>
    </row>
    <row r="33" spans="1:18">
      <c r="A33" s="10">
        <v>20</v>
      </c>
      <c r="B33" s="272">
        <v>1911020</v>
      </c>
      <c r="C33" s="273" t="s">
        <v>310</v>
      </c>
      <c r="D33" s="1">
        <v>83</v>
      </c>
      <c r="E33" s="1">
        <v>81</v>
      </c>
      <c r="F33" s="1">
        <v>76</v>
      </c>
      <c r="G33" s="1"/>
      <c r="H33" s="1"/>
      <c r="I33" s="1">
        <v>83</v>
      </c>
      <c r="J33" s="1">
        <v>81</v>
      </c>
      <c r="K33" s="1">
        <v>76</v>
      </c>
      <c r="L33" s="136"/>
      <c r="M33" s="136"/>
      <c r="N33" s="1">
        <f t="shared" si="0"/>
        <v>83</v>
      </c>
      <c r="O33" s="1">
        <f t="shared" si="0"/>
        <v>81</v>
      </c>
      <c r="P33" s="1">
        <f t="shared" si="0"/>
        <v>76</v>
      </c>
      <c r="Q33" s="1"/>
      <c r="R33" s="1"/>
    </row>
    <row r="34" spans="1:18">
      <c r="A34" s="10">
        <v>21</v>
      </c>
      <c r="B34" s="267">
        <v>1911021</v>
      </c>
      <c r="C34" s="268" t="s">
        <v>311</v>
      </c>
      <c r="D34" s="1">
        <v>96</v>
      </c>
      <c r="E34" s="1">
        <v>96</v>
      </c>
      <c r="F34" s="1">
        <v>96</v>
      </c>
      <c r="G34" s="1"/>
      <c r="H34" s="1"/>
      <c r="I34" s="1">
        <v>96</v>
      </c>
      <c r="J34" s="1">
        <v>96</v>
      </c>
      <c r="K34" s="1">
        <v>96</v>
      </c>
      <c r="L34" s="136"/>
      <c r="M34" s="136"/>
      <c r="N34" s="1">
        <f t="shared" si="0"/>
        <v>96</v>
      </c>
      <c r="O34" s="1">
        <f t="shared" si="0"/>
        <v>96</v>
      </c>
      <c r="P34" s="1">
        <f t="shared" si="0"/>
        <v>96</v>
      </c>
      <c r="Q34" s="1"/>
      <c r="R34" s="1"/>
    </row>
    <row r="35" spans="1:18">
      <c r="A35" s="10">
        <v>22</v>
      </c>
      <c r="B35" s="272">
        <v>1911022</v>
      </c>
      <c r="C35" s="273" t="s">
        <v>95</v>
      </c>
      <c r="D35" s="1">
        <v>94</v>
      </c>
      <c r="E35" s="1">
        <v>93</v>
      </c>
      <c r="F35" s="1">
        <v>84</v>
      </c>
      <c r="G35" s="1"/>
      <c r="H35" s="1"/>
      <c r="I35" s="1">
        <v>94</v>
      </c>
      <c r="J35" s="1">
        <v>93</v>
      </c>
      <c r="K35" s="1">
        <v>84</v>
      </c>
      <c r="L35" s="136"/>
      <c r="M35" s="136"/>
      <c r="N35" s="1">
        <f t="shared" si="0"/>
        <v>94</v>
      </c>
      <c r="O35" s="1">
        <f t="shared" si="0"/>
        <v>93</v>
      </c>
      <c r="P35" s="1">
        <f t="shared" si="0"/>
        <v>84</v>
      </c>
      <c r="Q35" s="1"/>
      <c r="R35" s="1"/>
    </row>
    <row r="36" spans="1:18">
      <c r="A36" s="10">
        <v>23</v>
      </c>
      <c r="B36" s="267">
        <v>1911023</v>
      </c>
      <c r="C36" s="268" t="s">
        <v>312</v>
      </c>
      <c r="D36" s="1">
        <v>50</v>
      </c>
      <c r="E36" s="1">
        <v>70</v>
      </c>
      <c r="F36" s="1">
        <v>84</v>
      </c>
      <c r="G36" s="1"/>
      <c r="H36" s="1"/>
      <c r="I36" s="1">
        <v>50</v>
      </c>
      <c r="J36" s="1">
        <v>70</v>
      </c>
      <c r="K36" s="1">
        <v>84</v>
      </c>
      <c r="L36" s="136"/>
      <c r="M36" s="136"/>
      <c r="N36" s="1">
        <f t="shared" si="0"/>
        <v>50</v>
      </c>
      <c r="O36" s="1">
        <f t="shared" si="0"/>
        <v>70</v>
      </c>
      <c r="P36" s="1">
        <f t="shared" si="0"/>
        <v>84</v>
      </c>
      <c r="Q36" s="1"/>
      <c r="R36" s="1"/>
    </row>
    <row r="37" spans="1:18">
      <c r="A37" s="10">
        <v>24</v>
      </c>
      <c r="B37" s="267">
        <v>1911024</v>
      </c>
      <c r="C37" s="268" t="s">
        <v>45</v>
      </c>
      <c r="D37" s="1">
        <v>92</v>
      </c>
      <c r="E37" s="1">
        <v>92</v>
      </c>
      <c r="F37" s="1">
        <v>92</v>
      </c>
      <c r="G37" s="1"/>
      <c r="H37" s="1"/>
      <c r="I37" s="1">
        <v>92</v>
      </c>
      <c r="J37" s="1">
        <v>92</v>
      </c>
      <c r="K37" s="1">
        <v>92</v>
      </c>
      <c r="L37" s="136"/>
      <c r="M37" s="136"/>
      <c r="N37" s="1">
        <f t="shared" si="0"/>
        <v>92</v>
      </c>
      <c r="O37" s="1">
        <f t="shared" si="0"/>
        <v>92</v>
      </c>
      <c r="P37" s="1">
        <f t="shared" si="0"/>
        <v>92</v>
      </c>
      <c r="Q37" s="1"/>
      <c r="R37" s="1"/>
    </row>
    <row r="38" spans="1:18">
      <c r="A38" s="10">
        <v>25</v>
      </c>
      <c r="B38" s="272">
        <v>1911025</v>
      </c>
      <c r="C38" s="273" t="s">
        <v>96</v>
      </c>
      <c r="D38" s="1">
        <v>71</v>
      </c>
      <c r="E38" s="1">
        <v>67</v>
      </c>
      <c r="F38" s="1">
        <v>67</v>
      </c>
      <c r="G38" s="1"/>
      <c r="H38" s="1"/>
      <c r="I38" s="1">
        <v>71</v>
      </c>
      <c r="J38" s="1">
        <v>67</v>
      </c>
      <c r="K38" s="1">
        <v>67</v>
      </c>
      <c r="L38" s="136"/>
      <c r="M38" s="136"/>
      <c r="N38" s="1">
        <f t="shared" si="0"/>
        <v>71</v>
      </c>
      <c r="O38" s="1">
        <f t="shared" si="0"/>
        <v>67</v>
      </c>
      <c r="P38" s="1">
        <f t="shared" si="0"/>
        <v>67</v>
      </c>
      <c r="Q38" s="1"/>
      <c r="R38" s="1"/>
    </row>
    <row r="39" spans="1:18">
      <c r="A39" s="10">
        <v>26</v>
      </c>
      <c r="B39" s="272">
        <v>1911026</v>
      </c>
      <c r="C39" s="273" t="s">
        <v>313</v>
      </c>
      <c r="D39" s="1">
        <v>77</v>
      </c>
      <c r="E39" s="1">
        <v>75</v>
      </c>
      <c r="F39" s="1">
        <v>73</v>
      </c>
      <c r="G39" s="1"/>
      <c r="H39" s="1"/>
      <c r="I39" s="1">
        <v>77</v>
      </c>
      <c r="J39" s="1">
        <v>75</v>
      </c>
      <c r="K39" s="1">
        <v>73</v>
      </c>
      <c r="L39" s="136"/>
      <c r="M39" s="136"/>
      <c r="N39" s="1">
        <f t="shared" si="0"/>
        <v>77</v>
      </c>
      <c r="O39" s="1">
        <f t="shared" si="0"/>
        <v>75</v>
      </c>
      <c r="P39" s="1">
        <f t="shared" si="0"/>
        <v>73</v>
      </c>
      <c r="Q39" s="1"/>
      <c r="R39" s="1"/>
    </row>
    <row r="40" spans="1:18">
      <c r="A40" s="10">
        <v>27</v>
      </c>
      <c r="B40" s="272">
        <v>1911027</v>
      </c>
      <c r="C40" s="273" t="s">
        <v>314</v>
      </c>
      <c r="D40" s="1">
        <v>64</v>
      </c>
      <c r="E40" s="1">
        <v>65</v>
      </c>
      <c r="F40" s="1">
        <v>64</v>
      </c>
      <c r="G40" s="1"/>
      <c r="H40" s="1"/>
      <c r="I40" s="1">
        <v>64</v>
      </c>
      <c r="J40" s="1">
        <v>65</v>
      </c>
      <c r="K40" s="1">
        <v>64</v>
      </c>
      <c r="L40" s="136"/>
      <c r="M40" s="136"/>
      <c r="N40" s="1">
        <f t="shared" si="0"/>
        <v>64</v>
      </c>
      <c r="O40" s="1">
        <f t="shared" si="0"/>
        <v>65</v>
      </c>
      <c r="P40" s="1">
        <f t="shared" si="0"/>
        <v>64</v>
      </c>
      <c r="Q40" s="1"/>
      <c r="R40" s="1"/>
    </row>
    <row r="41" spans="1:18">
      <c r="A41" s="10">
        <v>28</v>
      </c>
      <c r="B41" s="270">
        <v>1911028</v>
      </c>
      <c r="C41" s="271" t="s">
        <v>315</v>
      </c>
      <c r="D41" s="1">
        <v>92</v>
      </c>
      <c r="E41" s="1">
        <v>93</v>
      </c>
      <c r="F41" s="1">
        <v>91</v>
      </c>
      <c r="G41" s="1"/>
      <c r="H41" s="1"/>
      <c r="I41" s="1">
        <v>92</v>
      </c>
      <c r="J41" s="1">
        <v>93</v>
      </c>
      <c r="K41" s="1">
        <v>91</v>
      </c>
      <c r="L41" s="136"/>
      <c r="M41" s="136"/>
      <c r="N41" s="1">
        <f t="shared" si="0"/>
        <v>92</v>
      </c>
      <c r="O41" s="1">
        <f t="shared" si="0"/>
        <v>93</v>
      </c>
      <c r="P41" s="1">
        <f t="shared" si="0"/>
        <v>91</v>
      </c>
      <c r="Q41" s="1"/>
      <c r="R41" s="1"/>
    </row>
    <row r="42" spans="1:18">
      <c r="A42" s="10">
        <v>29</v>
      </c>
      <c r="B42" s="272">
        <v>1911029</v>
      </c>
      <c r="C42" s="273" t="s">
        <v>316</v>
      </c>
      <c r="D42" s="1">
        <v>88</v>
      </c>
      <c r="E42" s="1">
        <v>84</v>
      </c>
      <c r="F42" s="1">
        <v>71</v>
      </c>
      <c r="G42" s="1"/>
      <c r="H42" s="1"/>
      <c r="I42" s="1">
        <v>88</v>
      </c>
      <c r="J42" s="1">
        <v>84</v>
      </c>
      <c r="K42" s="1">
        <v>71</v>
      </c>
      <c r="L42" s="136"/>
      <c r="M42" s="136"/>
      <c r="N42" s="1">
        <f t="shared" si="0"/>
        <v>88</v>
      </c>
      <c r="O42" s="1">
        <f t="shared" si="0"/>
        <v>84</v>
      </c>
      <c r="P42" s="1">
        <f t="shared" si="0"/>
        <v>71</v>
      </c>
      <c r="Q42" s="1"/>
      <c r="R42" s="1"/>
    </row>
    <row r="43" spans="1:18">
      <c r="A43" s="10">
        <v>30</v>
      </c>
      <c r="B43" s="270">
        <v>1911030</v>
      </c>
      <c r="C43" s="271" t="s">
        <v>100</v>
      </c>
      <c r="D43" s="1">
        <v>79</v>
      </c>
      <c r="E43" s="1">
        <v>86</v>
      </c>
      <c r="F43" s="1">
        <v>81</v>
      </c>
      <c r="G43" s="1"/>
      <c r="H43" s="1"/>
      <c r="I43" s="1">
        <v>79</v>
      </c>
      <c r="J43" s="1">
        <v>86</v>
      </c>
      <c r="K43" s="1">
        <v>81</v>
      </c>
      <c r="L43" s="136"/>
      <c r="M43" s="136"/>
      <c r="N43" s="1">
        <f t="shared" si="0"/>
        <v>79</v>
      </c>
      <c r="O43" s="1">
        <f t="shared" si="0"/>
        <v>86</v>
      </c>
      <c r="P43" s="1">
        <f t="shared" si="0"/>
        <v>81</v>
      </c>
      <c r="Q43" s="1"/>
      <c r="R43" s="1"/>
    </row>
    <row r="44" spans="1:18">
      <c r="A44" s="10">
        <v>31</v>
      </c>
      <c r="B44" s="267">
        <v>1911031</v>
      </c>
      <c r="C44" s="268" t="s">
        <v>317</v>
      </c>
      <c r="D44" s="1">
        <v>78</v>
      </c>
      <c r="E44" s="1">
        <v>88</v>
      </c>
      <c r="F44" s="1">
        <v>72</v>
      </c>
      <c r="G44" s="1"/>
      <c r="H44" s="1"/>
      <c r="I44" s="1">
        <v>78</v>
      </c>
      <c r="J44" s="1">
        <v>88</v>
      </c>
      <c r="K44" s="1">
        <v>72</v>
      </c>
      <c r="L44" s="136"/>
      <c r="M44" s="136"/>
      <c r="N44" s="1">
        <f t="shared" si="0"/>
        <v>78</v>
      </c>
      <c r="O44" s="1">
        <f t="shared" si="0"/>
        <v>88</v>
      </c>
      <c r="P44" s="1">
        <f t="shared" si="0"/>
        <v>72</v>
      </c>
      <c r="Q44" s="1"/>
      <c r="R44" s="1"/>
    </row>
    <row r="45" spans="1:18">
      <c r="A45" s="10">
        <v>32</v>
      </c>
      <c r="B45" s="272">
        <v>1911032</v>
      </c>
      <c r="C45" s="273" t="s">
        <v>102</v>
      </c>
      <c r="D45" s="1">
        <v>84</v>
      </c>
      <c r="E45" s="1">
        <v>80</v>
      </c>
      <c r="F45" s="1">
        <v>66</v>
      </c>
      <c r="G45" s="1"/>
      <c r="H45" s="1"/>
      <c r="I45" s="1">
        <v>84</v>
      </c>
      <c r="J45" s="1">
        <v>80</v>
      </c>
      <c r="K45" s="1">
        <v>66</v>
      </c>
      <c r="L45" s="136"/>
      <c r="M45" s="136"/>
      <c r="N45" s="1">
        <f t="shared" si="0"/>
        <v>84</v>
      </c>
      <c r="O45" s="1">
        <f t="shared" si="0"/>
        <v>80</v>
      </c>
      <c r="P45" s="1">
        <f t="shared" si="0"/>
        <v>66</v>
      </c>
      <c r="Q45" s="1"/>
      <c r="R45" s="1"/>
    </row>
    <row r="46" spans="1:18">
      <c r="A46" s="10">
        <v>33</v>
      </c>
      <c r="B46" s="272">
        <v>1911033</v>
      </c>
      <c r="C46" s="273" t="s">
        <v>61</v>
      </c>
      <c r="D46" s="1">
        <v>62</v>
      </c>
      <c r="E46" s="1">
        <v>61</v>
      </c>
      <c r="F46" s="1">
        <v>63</v>
      </c>
      <c r="G46" s="1"/>
      <c r="H46" s="1"/>
      <c r="I46" s="1">
        <v>62</v>
      </c>
      <c r="J46" s="1">
        <v>61</v>
      </c>
      <c r="K46" s="1">
        <v>63</v>
      </c>
      <c r="L46" s="136"/>
      <c r="M46" s="136"/>
      <c r="N46" s="1">
        <f t="shared" ref="N46:P77" si="1">ROUND(D46*$H$12+I46*$M$12,0)</f>
        <v>62</v>
      </c>
      <c r="O46" s="1">
        <f t="shared" si="1"/>
        <v>61</v>
      </c>
      <c r="P46" s="1">
        <f t="shared" si="1"/>
        <v>63</v>
      </c>
      <c r="Q46" s="1"/>
      <c r="R46" s="1"/>
    </row>
    <row r="47" spans="1:18">
      <c r="A47" s="10">
        <v>34</v>
      </c>
      <c r="B47" s="270">
        <v>1911034</v>
      </c>
      <c r="C47" s="271" t="s">
        <v>318</v>
      </c>
      <c r="D47" s="1">
        <v>93</v>
      </c>
      <c r="E47" s="1">
        <v>94</v>
      </c>
      <c r="F47" s="1">
        <v>94</v>
      </c>
      <c r="G47" s="1"/>
      <c r="H47" s="1"/>
      <c r="I47" s="1">
        <v>93</v>
      </c>
      <c r="J47" s="1">
        <v>94</v>
      </c>
      <c r="K47" s="1">
        <v>94</v>
      </c>
      <c r="L47" s="136"/>
      <c r="M47" s="136"/>
      <c r="N47" s="1">
        <f t="shared" si="1"/>
        <v>93</v>
      </c>
      <c r="O47" s="1">
        <f t="shared" si="1"/>
        <v>94</v>
      </c>
      <c r="P47" s="1">
        <f t="shared" si="1"/>
        <v>94</v>
      </c>
      <c r="Q47" s="1"/>
      <c r="R47" s="1"/>
    </row>
    <row r="48" spans="1:18">
      <c r="A48" s="10">
        <v>35</v>
      </c>
      <c r="B48" s="267">
        <v>1911035</v>
      </c>
      <c r="C48" s="268" t="s">
        <v>47</v>
      </c>
      <c r="D48" s="1">
        <v>76</v>
      </c>
      <c r="E48" s="1">
        <v>90</v>
      </c>
      <c r="F48" s="1">
        <v>83</v>
      </c>
      <c r="G48" s="1"/>
      <c r="H48" s="1"/>
      <c r="I48" s="1">
        <v>76</v>
      </c>
      <c r="J48" s="1">
        <v>90</v>
      </c>
      <c r="K48" s="1">
        <v>83</v>
      </c>
      <c r="L48" s="136"/>
      <c r="M48" s="136"/>
      <c r="N48" s="1">
        <f t="shared" si="1"/>
        <v>76</v>
      </c>
      <c r="O48" s="1">
        <f t="shared" si="1"/>
        <v>90</v>
      </c>
      <c r="P48" s="1">
        <f t="shared" si="1"/>
        <v>83</v>
      </c>
      <c r="Q48" s="1"/>
      <c r="R48" s="1"/>
    </row>
    <row r="49" spans="1:18">
      <c r="A49" s="10">
        <v>36</v>
      </c>
      <c r="B49" s="272">
        <v>1911036</v>
      </c>
      <c r="C49" s="273" t="s">
        <v>319</v>
      </c>
      <c r="D49" s="1">
        <v>87</v>
      </c>
      <c r="E49" s="1">
        <v>87</v>
      </c>
      <c r="F49" s="1">
        <v>82</v>
      </c>
      <c r="G49" s="1"/>
      <c r="H49" s="1"/>
      <c r="I49" s="1">
        <v>87</v>
      </c>
      <c r="J49" s="1">
        <v>87</v>
      </c>
      <c r="K49" s="1">
        <v>82</v>
      </c>
      <c r="L49" s="136"/>
      <c r="M49" s="136"/>
      <c r="N49" s="1">
        <f t="shared" si="1"/>
        <v>87</v>
      </c>
      <c r="O49" s="1">
        <f t="shared" si="1"/>
        <v>87</v>
      </c>
      <c r="P49" s="1">
        <f t="shared" si="1"/>
        <v>82</v>
      </c>
      <c r="Q49" s="1"/>
      <c r="R49" s="1"/>
    </row>
    <row r="50" spans="1:18">
      <c r="A50" s="10">
        <v>37</v>
      </c>
      <c r="B50" s="270">
        <v>1911037</v>
      </c>
      <c r="C50" s="271" t="s">
        <v>320</v>
      </c>
      <c r="D50" s="1">
        <v>84</v>
      </c>
      <c r="E50" s="1">
        <v>86</v>
      </c>
      <c r="F50" s="1">
        <v>90</v>
      </c>
      <c r="G50" s="1"/>
      <c r="H50" s="1"/>
      <c r="I50" s="1">
        <v>84</v>
      </c>
      <c r="J50" s="1">
        <v>86</v>
      </c>
      <c r="K50" s="1">
        <v>90</v>
      </c>
      <c r="L50" s="136"/>
      <c r="M50" s="136"/>
      <c r="N50" s="1">
        <f t="shared" si="1"/>
        <v>84</v>
      </c>
      <c r="O50" s="1">
        <f t="shared" si="1"/>
        <v>86</v>
      </c>
      <c r="P50" s="1">
        <f t="shared" si="1"/>
        <v>90</v>
      </c>
      <c r="Q50" s="1"/>
      <c r="R50" s="1"/>
    </row>
    <row r="51" spans="1:18">
      <c r="A51" s="10">
        <v>38</v>
      </c>
      <c r="B51" s="270">
        <v>1911038</v>
      </c>
      <c r="C51" s="271" t="s">
        <v>48</v>
      </c>
      <c r="D51" s="1">
        <v>50</v>
      </c>
      <c r="E51" s="1">
        <v>83</v>
      </c>
      <c r="F51" s="1">
        <v>58</v>
      </c>
      <c r="G51" s="1"/>
      <c r="H51" s="1"/>
      <c r="I51" s="1">
        <v>50</v>
      </c>
      <c r="J51" s="1">
        <v>83</v>
      </c>
      <c r="K51" s="1">
        <v>58</v>
      </c>
      <c r="L51" s="136"/>
      <c r="M51" s="136"/>
      <c r="N51" s="1">
        <f t="shared" si="1"/>
        <v>50</v>
      </c>
      <c r="O51" s="1">
        <f t="shared" si="1"/>
        <v>83</v>
      </c>
      <c r="P51" s="1">
        <f t="shared" si="1"/>
        <v>58</v>
      </c>
      <c r="Q51" s="1"/>
      <c r="R51" s="1"/>
    </row>
    <row r="52" spans="1:18">
      <c r="A52" s="10">
        <v>39</v>
      </c>
      <c r="B52" s="267">
        <v>1911039</v>
      </c>
      <c r="C52" s="268" t="s">
        <v>321</v>
      </c>
      <c r="D52" s="1">
        <v>70</v>
      </c>
      <c r="E52" s="1">
        <v>72</v>
      </c>
      <c r="F52" s="1">
        <v>84</v>
      </c>
      <c r="G52" s="1"/>
      <c r="H52" s="1"/>
      <c r="I52" s="1">
        <v>70</v>
      </c>
      <c r="J52" s="1">
        <v>72</v>
      </c>
      <c r="K52" s="1">
        <v>84</v>
      </c>
      <c r="L52" s="136"/>
      <c r="M52" s="136"/>
      <c r="N52" s="1">
        <f t="shared" si="1"/>
        <v>70</v>
      </c>
      <c r="O52" s="1">
        <f t="shared" si="1"/>
        <v>72</v>
      </c>
      <c r="P52" s="1">
        <f t="shared" si="1"/>
        <v>84</v>
      </c>
      <c r="Q52" s="1"/>
      <c r="R52" s="1"/>
    </row>
    <row r="53" spans="1:18">
      <c r="A53" s="10">
        <v>40</v>
      </c>
      <c r="B53" s="272">
        <v>1911040</v>
      </c>
      <c r="C53" s="273" t="s">
        <v>106</v>
      </c>
      <c r="D53" s="1">
        <v>84</v>
      </c>
      <c r="E53" s="1">
        <v>80</v>
      </c>
      <c r="F53" s="1">
        <v>75</v>
      </c>
      <c r="G53" s="1"/>
      <c r="H53" s="1"/>
      <c r="I53" s="1">
        <v>84</v>
      </c>
      <c r="J53" s="1">
        <v>80</v>
      </c>
      <c r="K53" s="1">
        <v>75</v>
      </c>
      <c r="L53" s="136"/>
      <c r="M53" s="136"/>
      <c r="N53" s="1">
        <f t="shared" si="1"/>
        <v>84</v>
      </c>
      <c r="O53" s="1">
        <f t="shared" si="1"/>
        <v>80</v>
      </c>
      <c r="P53" s="1">
        <f t="shared" si="1"/>
        <v>75</v>
      </c>
      <c r="Q53" s="1"/>
      <c r="R53" s="1"/>
    </row>
    <row r="54" spans="1:18">
      <c r="A54" s="10">
        <v>41</v>
      </c>
      <c r="B54" s="272">
        <v>1911041</v>
      </c>
      <c r="C54" s="273" t="s">
        <v>63</v>
      </c>
      <c r="D54" s="1">
        <v>91</v>
      </c>
      <c r="E54" s="1">
        <v>87</v>
      </c>
      <c r="F54" s="1">
        <v>85</v>
      </c>
      <c r="G54" s="1"/>
      <c r="H54" s="1"/>
      <c r="I54" s="1">
        <v>91</v>
      </c>
      <c r="J54" s="1">
        <v>87</v>
      </c>
      <c r="K54" s="1">
        <v>85</v>
      </c>
      <c r="L54" s="136"/>
      <c r="M54" s="136"/>
      <c r="N54" s="1">
        <f t="shared" si="1"/>
        <v>91</v>
      </c>
      <c r="O54" s="1">
        <f t="shared" si="1"/>
        <v>87</v>
      </c>
      <c r="P54" s="1">
        <f t="shared" si="1"/>
        <v>85</v>
      </c>
      <c r="Q54" s="1"/>
      <c r="R54" s="1"/>
    </row>
    <row r="55" spans="1:18">
      <c r="A55" s="10">
        <v>42</v>
      </c>
      <c r="B55" s="272">
        <v>1911042</v>
      </c>
      <c r="C55" s="273" t="s">
        <v>322</v>
      </c>
      <c r="D55" s="1">
        <v>86</v>
      </c>
      <c r="E55" s="1">
        <v>83</v>
      </c>
      <c r="F55" s="1">
        <v>73</v>
      </c>
      <c r="G55" s="1"/>
      <c r="H55" s="1"/>
      <c r="I55" s="1">
        <v>86</v>
      </c>
      <c r="J55" s="1">
        <v>83</v>
      </c>
      <c r="K55" s="1">
        <v>73</v>
      </c>
      <c r="L55" s="136"/>
      <c r="M55" s="136"/>
      <c r="N55" s="1">
        <f t="shared" si="1"/>
        <v>86</v>
      </c>
      <c r="O55" s="1">
        <f t="shared" si="1"/>
        <v>83</v>
      </c>
      <c r="P55" s="1">
        <f t="shared" si="1"/>
        <v>73</v>
      </c>
      <c r="Q55" s="1"/>
      <c r="R55" s="1"/>
    </row>
    <row r="56" spans="1:18">
      <c r="A56" s="10">
        <v>43</v>
      </c>
      <c r="B56" s="272">
        <v>1911043</v>
      </c>
      <c r="C56" s="273" t="s">
        <v>323</v>
      </c>
      <c r="D56" s="1">
        <v>88</v>
      </c>
      <c r="E56" s="1">
        <v>87</v>
      </c>
      <c r="F56" s="1">
        <v>71</v>
      </c>
      <c r="G56" s="1"/>
      <c r="H56" s="1"/>
      <c r="I56" s="1">
        <v>88</v>
      </c>
      <c r="J56" s="1">
        <v>87</v>
      </c>
      <c r="K56" s="1">
        <v>71</v>
      </c>
      <c r="L56" s="136"/>
      <c r="M56" s="136"/>
      <c r="N56" s="1">
        <f t="shared" si="1"/>
        <v>88</v>
      </c>
      <c r="O56" s="1">
        <f t="shared" si="1"/>
        <v>87</v>
      </c>
      <c r="P56" s="1">
        <f t="shared" si="1"/>
        <v>71</v>
      </c>
      <c r="Q56" s="1"/>
      <c r="R56" s="1"/>
    </row>
    <row r="57" spans="1:18">
      <c r="A57" s="10">
        <v>44</v>
      </c>
      <c r="B57" s="270">
        <v>1911044</v>
      </c>
      <c r="C57" s="271" t="s">
        <v>324</v>
      </c>
      <c r="D57" s="1">
        <v>91</v>
      </c>
      <c r="E57" s="1">
        <v>91</v>
      </c>
      <c r="F57" s="1">
        <v>91</v>
      </c>
      <c r="G57" s="1"/>
      <c r="H57" s="1"/>
      <c r="I57" s="1">
        <v>91</v>
      </c>
      <c r="J57" s="1">
        <v>91</v>
      </c>
      <c r="K57" s="1">
        <v>91</v>
      </c>
      <c r="L57" s="136"/>
      <c r="M57" s="136"/>
      <c r="N57" s="1">
        <f t="shared" si="1"/>
        <v>91</v>
      </c>
      <c r="O57" s="1">
        <f t="shared" si="1"/>
        <v>91</v>
      </c>
      <c r="P57" s="1">
        <f t="shared" si="1"/>
        <v>91</v>
      </c>
      <c r="Q57" s="1"/>
      <c r="R57" s="1"/>
    </row>
    <row r="58" spans="1:18">
      <c r="A58" s="10">
        <v>45</v>
      </c>
      <c r="B58" s="272">
        <v>1911045</v>
      </c>
      <c r="C58" s="273" t="s">
        <v>109</v>
      </c>
      <c r="D58" s="1">
        <v>77</v>
      </c>
      <c r="E58" s="1">
        <v>72</v>
      </c>
      <c r="F58" s="1">
        <v>63</v>
      </c>
      <c r="G58" s="1"/>
      <c r="H58" s="1"/>
      <c r="I58" s="1">
        <v>77</v>
      </c>
      <c r="J58" s="1">
        <v>72</v>
      </c>
      <c r="K58" s="1">
        <v>63</v>
      </c>
      <c r="L58" s="136"/>
      <c r="M58" s="136"/>
      <c r="N58" s="1">
        <f t="shared" si="1"/>
        <v>77</v>
      </c>
      <c r="O58" s="1">
        <f t="shared" si="1"/>
        <v>72</v>
      </c>
      <c r="P58" s="1">
        <f t="shared" si="1"/>
        <v>63</v>
      </c>
      <c r="Q58" s="1"/>
      <c r="R58" s="1"/>
    </row>
    <row r="59" spans="1:18">
      <c r="A59" s="10">
        <v>46</v>
      </c>
      <c r="B59" s="272">
        <v>1911046</v>
      </c>
      <c r="C59" s="273" t="s">
        <v>325</v>
      </c>
      <c r="D59" s="1">
        <v>93</v>
      </c>
      <c r="E59" s="1">
        <v>91</v>
      </c>
      <c r="F59" s="1">
        <v>84</v>
      </c>
      <c r="G59" s="1"/>
      <c r="H59" s="1"/>
      <c r="I59" s="1">
        <v>93</v>
      </c>
      <c r="J59" s="1">
        <v>91</v>
      </c>
      <c r="K59" s="1">
        <v>84</v>
      </c>
      <c r="L59" s="136"/>
      <c r="M59" s="136"/>
      <c r="N59" s="1">
        <f t="shared" si="1"/>
        <v>93</v>
      </c>
      <c r="O59" s="1">
        <f t="shared" si="1"/>
        <v>91</v>
      </c>
      <c r="P59" s="1">
        <f t="shared" si="1"/>
        <v>84</v>
      </c>
      <c r="Q59" s="1"/>
      <c r="R59" s="1"/>
    </row>
    <row r="60" spans="1:18">
      <c r="A60" s="10">
        <v>47</v>
      </c>
      <c r="B60" s="267">
        <v>1911047</v>
      </c>
      <c r="C60" s="268" t="s">
        <v>111</v>
      </c>
      <c r="D60" s="1">
        <v>90</v>
      </c>
      <c r="E60" s="1">
        <v>95</v>
      </c>
      <c r="F60" s="1">
        <v>95</v>
      </c>
      <c r="G60" s="1"/>
      <c r="H60" s="1"/>
      <c r="I60" s="1">
        <v>90</v>
      </c>
      <c r="J60" s="1">
        <v>95</v>
      </c>
      <c r="K60" s="1">
        <v>95</v>
      </c>
      <c r="L60" s="136"/>
      <c r="M60" s="136"/>
      <c r="N60" s="1">
        <f t="shared" si="1"/>
        <v>90</v>
      </c>
      <c r="O60" s="1">
        <f t="shared" si="1"/>
        <v>95</v>
      </c>
      <c r="P60" s="1">
        <f t="shared" si="1"/>
        <v>95</v>
      </c>
      <c r="Q60" s="1"/>
      <c r="R60" s="1"/>
    </row>
    <row r="61" spans="1:18">
      <c r="A61" s="10">
        <v>48</v>
      </c>
      <c r="B61" s="272">
        <v>1911048</v>
      </c>
      <c r="C61" s="273" t="s">
        <v>64</v>
      </c>
      <c r="D61" s="1">
        <v>83</v>
      </c>
      <c r="E61" s="1">
        <v>79</v>
      </c>
      <c r="F61" s="1">
        <v>66</v>
      </c>
      <c r="G61" s="1"/>
      <c r="H61" s="1"/>
      <c r="I61" s="1">
        <v>83</v>
      </c>
      <c r="J61" s="1">
        <v>79</v>
      </c>
      <c r="K61" s="1">
        <v>66</v>
      </c>
      <c r="L61" s="136"/>
      <c r="M61" s="136"/>
      <c r="N61" s="1">
        <f t="shared" si="1"/>
        <v>83</v>
      </c>
      <c r="O61" s="1">
        <f t="shared" si="1"/>
        <v>79</v>
      </c>
      <c r="P61" s="1">
        <f t="shared" si="1"/>
        <v>66</v>
      </c>
      <c r="Q61" s="1"/>
      <c r="R61" s="1"/>
    </row>
    <row r="62" spans="1:18">
      <c r="A62" s="10">
        <v>49</v>
      </c>
      <c r="B62" s="272">
        <v>1911049</v>
      </c>
      <c r="C62" s="273" t="s">
        <v>326</v>
      </c>
      <c r="D62" s="1">
        <v>93</v>
      </c>
      <c r="E62" s="1">
        <v>92</v>
      </c>
      <c r="F62" s="1">
        <v>93</v>
      </c>
      <c r="G62" s="1"/>
      <c r="H62" s="1"/>
      <c r="I62" s="1">
        <v>93</v>
      </c>
      <c r="J62" s="1">
        <v>92</v>
      </c>
      <c r="K62" s="1">
        <v>93</v>
      </c>
      <c r="L62" s="136"/>
      <c r="M62" s="136"/>
      <c r="N62" s="1">
        <f t="shared" si="1"/>
        <v>93</v>
      </c>
      <c r="O62" s="1">
        <f t="shared" si="1"/>
        <v>92</v>
      </c>
      <c r="P62" s="1">
        <f t="shared" si="1"/>
        <v>93</v>
      </c>
      <c r="Q62" s="1"/>
      <c r="R62" s="1"/>
    </row>
    <row r="63" spans="1:18">
      <c r="A63" s="10">
        <v>50</v>
      </c>
      <c r="B63" s="272">
        <v>1911050</v>
      </c>
      <c r="C63" s="273" t="s">
        <v>327</v>
      </c>
      <c r="D63" s="1">
        <v>92</v>
      </c>
      <c r="E63" s="1">
        <v>91</v>
      </c>
      <c r="F63" s="1">
        <v>94</v>
      </c>
      <c r="G63" s="1"/>
      <c r="H63" s="1"/>
      <c r="I63" s="1">
        <v>92</v>
      </c>
      <c r="J63" s="1">
        <v>91</v>
      </c>
      <c r="K63" s="1">
        <v>94</v>
      </c>
      <c r="L63" s="136"/>
      <c r="M63" s="136"/>
      <c r="N63" s="1">
        <f t="shared" si="1"/>
        <v>92</v>
      </c>
      <c r="O63" s="1">
        <f t="shared" si="1"/>
        <v>91</v>
      </c>
      <c r="P63" s="1">
        <f t="shared" si="1"/>
        <v>94</v>
      </c>
      <c r="Q63" s="1"/>
      <c r="R63" s="1"/>
    </row>
    <row r="64" spans="1:18">
      <c r="A64" s="10">
        <v>51</v>
      </c>
      <c r="B64" s="272">
        <v>1911051</v>
      </c>
      <c r="C64" s="273" t="s">
        <v>328</v>
      </c>
      <c r="D64" s="1">
        <v>87</v>
      </c>
      <c r="E64" s="1">
        <v>88</v>
      </c>
      <c r="F64" s="1">
        <v>76</v>
      </c>
      <c r="G64" s="1"/>
      <c r="H64" s="1"/>
      <c r="I64" s="1">
        <v>87</v>
      </c>
      <c r="J64" s="1">
        <v>88</v>
      </c>
      <c r="K64" s="1">
        <v>76</v>
      </c>
      <c r="L64" s="136"/>
      <c r="M64" s="136"/>
      <c r="N64" s="1">
        <f t="shared" si="1"/>
        <v>87</v>
      </c>
      <c r="O64" s="1">
        <f t="shared" si="1"/>
        <v>88</v>
      </c>
      <c r="P64" s="1">
        <f t="shared" si="1"/>
        <v>76</v>
      </c>
      <c r="Q64" s="1"/>
      <c r="R64" s="1"/>
    </row>
    <row r="65" spans="1:18">
      <c r="A65" s="10">
        <v>52</v>
      </c>
      <c r="B65" s="267">
        <v>1911052</v>
      </c>
      <c r="C65" s="268" t="s">
        <v>115</v>
      </c>
      <c r="D65" s="1">
        <v>89</v>
      </c>
      <c r="E65" s="1">
        <v>89</v>
      </c>
      <c r="F65" s="1">
        <v>87</v>
      </c>
      <c r="G65" s="1"/>
      <c r="H65" s="1"/>
      <c r="I65" s="1">
        <v>89</v>
      </c>
      <c r="J65" s="1">
        <v>89</v>
      </c>
      <c r="K65" s="1">
        <v>87</v>
      </c>
      <c r="L65" s="136"/>
      <c r="M65" s="136"/>
      <c r="N65" s="1">
        <f t="shared" si="1"/>
        <v>89</v>
      </c>
      <c r="O65" s="1">
        <f t="shared" si="1"/>
        <v>89</v>
      </c>
      <c r="P65" s="1">
        <f t="shared" si="1"/>
        <v>87</v>
      </c>
      <c r="Q65" s="1"/>
      <c r="R65" s="1"/>
    </row>
    <row r="66" spans="1:18">
      <c r="A66" s="10">
        <v>53</v>
      </c>
      <c r="B66" s="267">
        <v>1911053</v>
      </c>
      <c r="C66" s="268" t="s">
        <v>50</v>
      </c>
      <c r="D66" s="1">
        <v>90</v>
      </c>
      <c r="E66" s="1">
        <v>91</v>
      </c>
      <c r="F66" s="1">
        <v>87</v>
      </c>
      <c r="G66" s="1"/>
      <c r="H66" s="1"/>
      <c r="I66" s="1">
        <v>90</v>
      </c>
      <c r="J66" s="1">
        <v>91</v>
      </c>
      <c r="K66" s="1">
        <v>87</v>
      </c>
      <c r="L66" s="136"/>
      <c r="M66" s="136"/>
      <c r="N66" s="1">
        <f t="shared" si="1"/>
        <v>90</v>
      </c>
      <c r="O66" s="1">
        <f t="shared" si="1"/>
        <v>91</v>
      </c>
      <c r="P66" s="1">
        <f t="shared" si="1"/>
        <v>87</v>
      </c>
      <c r="Q66" s="1"/>
      <c r="R66" s="1"/>
    </row>
    <row r="67" spans="1:18">
      <c r="A67" s="10">
        <v>54</v>
      </c>
      <c r="B67" s="270">
        <v>1911054</v>
      </c>
      <c r="C67" s="271" t="s">
        <v>329</v>
      </c>
      <c r="D67" s="1">
        <v>85</v>
      </c>
      <c r="E67" s="1">
        <v>72</v>
      </c>
      <c r="F67" s="1">
        <v>87</v>
      </c>
      <c r="G67" s="1"/>
      <c r="H67" s="1"/>
      <c r="I67" s="1">
        <v>85</v>
      </c>
      <c r="J67" s="1">
        <v>72</v>
      </c>
      <c r="K67" s="1">
        <v>87</v>
      </c>
      <c r="L67" s="136"/>
      <c r="M67" s="136"/>
      <c r="N67" s="1">
        <f t="shared" si="1"/>
        <v>85</v>
      </c>
      <c r="O67" s="1">
        <f t="shared" si="1"/>
        <v>72</v>
      </c>
      <c r="P67" s="1">
        <f t="shared" si="1"/>
        <v>87</v>
      </c>
      <c r="Q67" s="1"/>
      <c r="R67" s="1"/>
    </row>
    <row r="68" spans="1:18">
      <c r="A68" s="10">
        <v>55</v>
      </c>
      <c r="B68" s="270">
        <v>1911055</v>
      </c>
      <c r="C68" s="271" t="s">
        <v>117</v>
      </c>
      <c r="D68" s="1">
        <v>63</v>
      </c>
      <c r="E68" s="1">
        <v>89</v>
      </c>
      <c r="F68" s="1">
        <v>89</v>
      </c>
      <c r="G68" s="1"/>
      <c r="H68" s="1"/>
      <c r="I68" s="1">
        <v>63</v>
      </c>
      <c r="J68" s="1">
        <v>89</v>
      </c>
      <c r="K68" s="1">
        <v>89</v>
      </c>
      <c r="L68" s="136"/>
      <c r="M68" s="136"/>
      <c r="N68" s="1">
        <f t="shared" si="1"/>
        <v>63</v>
      </c>
      <c r="O68" s="1">
        <f t="shared" si="1"/>
        <v>89</v>
      </c>
      <c r="P68" s="1">
        <f t="shared" si="1"/>
        <v>89</v>
      </c>
      <c r="Q68" s="1"/>
      <c r="R68" s="1"/>
    </row>
    <row r="69" spans="1:18">
      <c r="A69" s="10">
        <v>56</v>
      </c>
      <c r="B69" s="272">
        <v>1911056</v>
      </c>
      <c r="C69" s="273" t="s">
        <v>330</v>
      </c>
      <c r="D69" s="1">
        <v>94</v>
      </c>
      <c r="E69" s="1">
        <v>92</v>
      </c>
      <c r="F69" s="1">
        <v>88</v>
      </c>
      <c r="G69" s="1"/>
      <c r="H69" s="1"/>
      <c r="I69" s="1">
        <v>94</v>
      </c>
      <c r="J69" s="1">
        <v>92</v>
      </c>
      <c r="K69" s="1">
        <v>88</v>
      </c>
      <c r="L69" s="136"/>
      <c r="M69" s="136"/>
      <c r="N69" s="1">
        <f t="shared" si="1"/>
        <v>94</v>
      </c>
      <c r="O69" s="1">
        <f t="shared" si="1"/>
        <v>92</v>
      </c>
      <c r="P69" s="1">
        <f t="shared" si="1"/>
        <v>88</v>
      </c>
      <c r="Q69" s="1"/>
      <c r="R69" s="1"/>
    </row>
    <row r="70" spans="1:18">
      <c r="A70" s="10">
        <v>57</v>
      </c>
      <c r="B70" s="267">
        <v>1911057</v>
      </c>
      <c r="C70" s="268" t="s">
        <v>331</v>
      </c>
      <c r="D70" s="1">
        <v>87</v>
      </c>
      <c r="E70" s="1">
        <v>90</v>
      </c>
      <c r="F70" s="1">
        <v>90</v>
      </c>
      <c r="G70" s="1"/>
      <c r="H70" s="1"/>
      <c r="I70" s="1">
        <v>87</v>
      </c>
      <c r="J70" s="1">
        <v>90</v>
      </c>
      <c r="K70" s="1">
        <v>90</v>
      </c>
      <c r="L70" s="136"/>
      <c r="M70" s="136"/>
      <c r="N70" s="1">
        <f t="shared" si="1"/>
        <v>87</v>
      </c>
      <c r="O70" s="1">
        <f t="shared" si="1"/>
        <v>90</v>
      </c>
      <c r="P70" s="1">
        <f t="shared" si="1"/>
        <v>90</v>
      </c>
      <c r="Q70" s="1"/>
      <c r="R70" s="1"/>
    </row>
    <row r="71" spans="1:18">
      <c r="A71" s="10">
        <v>58</v>
      </c>
      <c r="B71" s="267">
        <v>1911058</v>
      </c>
      <c r="C71" s="268" t="s">
        <v>332</v>
      </c>
      <c r="D71" s="1">
        <v>91</v>
      </c>
      <c r="E71" s="1">
        <v>93</v>
      </c>
      <c r="F71" s="1">
        <v>94</v>
      </c>
      <c r="G71" s="1"/>
      <c r="H71" s="1"/>
      <c r="I71" s="1">
        <v>91</v>
      </c>
      <c r="J71" s="1">
        <v>93</v>
      </c>
      <c r="K71" s="1">
        <v>94</v>
      </c>
      <c r="L71" s="136"/>
      <c r="M71" s="136"/>
      <c r="N71" s="1">
        <f t="shared" si="1"/>
        <v>91</v>
      </c>
      <c r="O71" s="1">
        <f t="shared" si="1"/>
        <v>93</v>
      </c>
      <c r="P71" s="1">
        <f t="shared" si="1"/>
        <v>94</v>
      </c>
      <c r="Q71" s="1"/>
      <c r="R71" s="1"/>
    </row>
    <row r="72" spans="1:18">
      <c r="A72" s="10">
        <v>59</v>
      </c>
      <c r="B72" s="272">
        <v>1911059</v>
      </c>
      <c r="C72" s="273" t="s">
        <v>65</v>
      </c>
      <c r="D72" s="1">
        <v>92</v>
      </c>
      <c r="E72" s="1">
        <v>90</v>
      </c>
      <c r="F72" s="1">
        <v>90</v>
      </c>
      <c r="G72" s="1"/>
      <c r="H72" s="1"/>
      <c r="I72" s="1">
        <v>92</v>
      </c>
      <c r="J72" s="1">
        <v>90</v>
      </c>
      <c r="K72" s="1">
        <v>90</v>
      </c>
      <c r="L72" s="136"/>
      <c r="M72" s="136"/>
      <c r="N72" s="1">
        <f t="shared" si="1"/>
        <v>92</v>
      </c>
      <c r="O72" s="1">
        <f t="shared" si="1"/>
        <v>90</v>
      </c>
      <c r="P72" s="1">
        <f t="shared" si="1"/>
        <v>90</v>
      </c>
      <c r="Q72" s="1"/>
      <c r="R72" s="1"/>
    </row>
    <row r="73" spans="1:18">
      <c r="A73" s="10">
        <v>60</v>
      </c>
      <c r="B73" s="272">
        <v>1911060</v>
      </c>
      <c r="C73" s="273" t="s">
        <v>121</v>
      </c>
      <c r="D73" s="1">
        <v>84</v>
      </c>
      <c r="E73" s="1">
        <v>84</v>
      </c>
      <c r="F73" s="1">
        <v>87</v>
      </c>
      <c r="G73" s="1"/>
      <c r="H73" s="1"/>
      <c r="I73" s="1">
        <v>84</v>
      </c>
      <c r="J73" s="1">
        <v>84</v>
      </c>
      <c r="K73" s="1">
        <v>87</v>
      </c>
      <c r="L73" s="136"/>
      <c r="M73" s="136"/>
      <c r="N73" s="1">
        <f t="shared" si="1"/>
        <v>84</v>
      </c>
      <c r="O73" s="1">
        <f t="shared" si="1"/>
        <v>84</v>
      </c>
      <c r="P73" s="1">
        <f t="shared" si="1"/>
        <v>87</v>
      </c>
      <c r="Q73" s="1"/>
      <c r="R73" s="1"/>
    </row>
    <row r="74" spans="1:18">
      <c r="A74" s="10">
        <v>61</v>
      </c>
      <c r="B74" s="275">
        <v>1911061</v>
      </c>
      <c r="C74" s="271" t="s">
        <v>122</v>
      </c>
      <c r="D74" s="1">
        <v>73</v>
      </c>
      <c r="E74" s="1">
        <v>89</v>
      </c>
      <c r="F74" s="1">
        <v>74</v>
      </c>
      <c r="G74" s="1"/>
      <c r="H74" s="1"/>
      <c r="I74" s="1">
        <v>73</v>
      </c>
      <c r="J74" s="1">
        <v>89</v>
      </c>
      <c r="K74" s="1">
        <v>74</v>
      </c>
      <c r="L74" s="136"/>
      <c r="M74" s="136"/>
      <c r="N74" s="1">
        <f t="shared" si="1"/>
        <v>73</v>
      </c>
      <c r="O74" s="1">
        <f t="shared" si="1"/>
        <v>89</v>
      </c>
      <c r="P74" s="1">
        <f t="shared" si="1"/>
        <v>74</v>
      </c>
      <c r="Q74" s="1"/>
      <c r="R74" s="1"/>
    </row>
    <row r="75" spans="1:18">
      <c r="A75" s="10">
        <v>62</v>
      </c>
      <c r="B75" s="275">
        <v>1911062</v>
      </c>
      <c r="C75" s="271" t="s">
        <v>333</v>
      </c>
      <c r="D75" s="1">
        <v>91</v>
      </c>
      <c r="E75" s="1">
        <v>91</v>
      </c>
      <c r="F75" s="1">
        <v>91</v>
      </c>
      <c r="G75" s="1"/>
      <c r="H75" s="1"/>
      <c r="I75" s="1">
        <v>91</v>
      </c>
      <c r="J75" s="1">
        <v>91</v>
      </c>
      <c r="K75" s="1">
        <v>91</v>
      </c>
      <c r="L75" s="136"/>
      <c r="M75" s="136"/>
      <c r="N75" s="1">
        <f t="shared" si="1"/>
        <v>91</v>
      </c>
      <c r="O75" s="1">
        <f t="shared" si="1"/>
        <v>91</v>
      </c>
      <c r="P75" s="1">
        <f t="shared" si="1"/>
        <v>91</v>
      </c>
      <c r="Q75" s="1"/>
      <c r="R75" s="1"/>
    </row>
    <row r="76" spans="1:18">
      <c r="A76" s="10">
        <v>63</v>
      </c>
      <c r="B76" s="275">
        <v>1911063</v>
      </c>
      <c r="C76" s="271" t="s">
        <v>51</v>
      </c>
      <c r="D76" s="1">
        <v>91</v>
      </c>
      <c r="E76" s="1">
        <v>93</v>
      </c>
      <c r="F76" s="1">
        <v>91</v>
      </c>
      <c r="G76" s="1"/>
      <c r="H76" s="1"/>
      <c r="I76" s="1">
        <v>91</v>
      </c>
      <c r="J76" s="1">
        <v>93</v>
      </c>
      <c r="K76" s="1">
        <v>91</v>
      </c>
      <c r="L76" s="136"/>
      <c r="M76" s="136"/>
      <c r="N76" s="1">
        <f t="shared" si="1"/>
        <v>91</v>
      </c>
      <c r="O76" s="1">
        <f t="shared" si="1"/>
        <v>93</v>
      </c>
      <c r="P76" s="1">
        <f t="shared" si="1"/>
        <v>91</v>
      </c>
      <c r="Q76" s="1"/>
      <c r="R76" s="1"/>
    </row>
    <row r="77" spans="1:18">
      <c r="A77" s="10">
        <v>64</v>
      </c>
      <c r="B77" s="276">
        <v>1911064</v>
      </c>
      <c r="C77" s="273" t="s">
        <v>124</v>
      </c>
      <c r="D77" s="1">
        <v>92</v>
      </c>
      <c r="E77" s="1">
        <v>92</v>
      </c>
      <c r="F77" s="1">
        <v>87</v>
      </c>
      <c r="G77" s="1"/>
      <c r="H77" s="1"/>
      <c r="I77" s="1">
        <v>92</v>
      </c>
      <c r="J77" s="1">
        <v>92</v>
      </c>
      <c r="K77" s="1">
        <v>87</v>
      </c>
      <c r="L77" s="136"/>
      <c r="M77" s="136"/>
      <c r="N77" s="1">
        <f t="shared" si="1"/>
        <v>92</v>
      </c>
      <c r="O77" s="1">
        <f t="shared" si="1"/>
        <v>92</v>
      </c>
      <c r="P77" s="1">
        <f t="shared" si="1"/>
        <v>87</v>
      </c>
      <c r="Q77" s="1"/>
      <c r="R77" s="1"/>
    </row>
    <row r="78" spans="1:18">
      <c r="A78" s="10">
        <v>65</v>
      </c>
      <c r="B78" s="275">
        <v>1911065</v>
      </c>
      <c r="C78" s="271" t="s">
        <v>334</v>
      </c>
      <c r="D78" s="1">
        <v>84</v>
      </c>
      <c r="E78" s="1">
        <v>85</v>
      </c>
      <c r="F78" s="1">
        <v>81</v>
      </c>
      <c r="G78" s="1"/>
      <c r="H78" s="1"/>
      <c r="I78" s="1">
        <v>84</v>
      </c>
      <c r="J78" s="1">
        <v>85</v>
      </c>
      <c r="K78" s="1">
        <v>81</v>
      </c>
      <c r="L78" s="136"/>
      <c r="M78" s="136"/>
      <c r="N78" s="1">
        <f t="shared" ref="N78:P109" si="2">ROUND(D78*$H$12+I78*$M$12,0)</f>
        <v>84</v>
      </c>
      <c r="O78" s="1">
        <f t="shared" si="2"/>
        <v>85</v>
      </c>
      <c r="P78" s="1">
        <f t="shared" si="2"/>
        <v>81</v>
      </c>
      <c r="Q78" s="1"/>
      <c r="R78" s="1"/>
    </row>
    <row r="79" spans="1:18">
      <c r="A79" s="10">
        <v>66</v>
      </c>
      <c r="B79" s="272">
        <v>1911066</v>
      </c>
      <c r="C79" s="273" t="s">
        <v>66</v>
      </c>
      <c r="D79" s="1">
        <v>81</v>
      </c>
      <c r="E79" s="1">
        <v>92</v>
      </c>
      <c r="F79" s="1">
        <v>87</v>
      </c>
      <c r="G79" s="1"/>
      <c r="H79" s="1"/>
      <c r="I79" s="1">
        <v>81</v>
      </c>
      <c r="J79" s="1">
        <v>92</v>
      </c>
      <c r="K79" s="1">
        <v>87</v>
      </c>
      <c r="L79" s="136"/>
      <c r="M79" s="136"/>
      <c r="N79" s="1">
        <f t="shared" si="2"/>
        <v>81</v>
      </c>
      <c r="O79" s="1">
        <f t="shared" si="2"/>
        <v>92</v>
      </c>
      <c r="P79" s="1">
        <f t="shared" si="2"/>
        <v>87</v>
      </c>
      <c r="Q79" s="1"/>
      <c r="R79" s="1"/>
    </row>
    <row r="80" spans="1:18">
      <c r="A80" s="10">
        <v>67</v>
      </c>
      <c r="B80" s="270">
        <v>1911067</v>
      </c>
      <c r="C80" s="271" t="s">
        <v>335</v>
      </c>
      <c r="D80" s="1">
        <v>95</v>
      </c>
      <c r="E80" s="1">
        <v>95</v>
      </c>
      <c r="F80" s="1">
        <v>95</v>
      </c>
      <c r="G80" s="1"/>
      <c r="H80" s="1"/>
      <c r="I80" s="1">
        <v>95</v>
      </c>
      <c r="J80" s="1">
        <v>95</v>
      </c>
      <c r="K80" s="1">
        <v>95</v>
      </c>
      <c r="L80" s="136"/>
      <c r="M80" s="136"/>
      <c r="N80" s="1">
        <f t="shared" si="2"/>
        <v>95</v>
      </c>
      <c r="O80" s="1">
        <f t="shared" si="2"/>
        <v>95</v>
      </c>
      <c r="P80" s="1">
        <f t="shared" si="2"/>
        <v>95</v>
      </c>
      <c r="Q80" s="1"/>
      <c r="R80" s="1"/>
    </row>
    <row r="81" spans="1:18">
      <c r="A81" s="10">
        <v>68</v>
      </c>
      <c r="B81" s="272">
        <v>1911068</v>
      </c>
      <c r="C81" s="273" t="s">
        <v>336</v>
      </c>
      <c r="D81" s="1">
        <v>94</v>
      </c>
      <c r="E81" s="1">
        <v>93</v>
      </c>
      <c r="F81" s="1">
        <v>84</v>
      </c>
      <c r="G81" s="1"/>
      <c r="H81" s="1"/>
      <c r="I81" s="1">
        <v>94</v>
      </c>
      <c r="J81" s="1">
        <v>93</v>
      </c>
      <c r="K81" s="1">
        <v>84</v>
      </c>
      <c r="L81" s="136"/>
      <c r="M81" s="136"/>
      <c r="N81" s="1">
        <f t="shared" si="2"/>
        <v>94</v>
      </c>
      <c r="O81" s="1">
        <f t="shared" si="2"/>
        <v>93</v>
      </c>
      <c r="P81" s="1">
        <f t="shared" si="2"/>
        <v>84</v>
      </c>
      <c r="Q81" s="1"/>
      <c r="R81" s="1"/>
    </row>
    <row r="82" spans="1:18">
      <c r="A82" s="10">
        <v>69</v>
      </c>
      <c r="B82" s="272">
        <v>1911069</v>
      </c>
      <c r="C82" s="273" t="s">
        <v>337</v>
      </c>
      <c r="D82" s="1">
        <v>83</v>
      </c>
      <c r="E82" s="1">
        <v>78</v>
      </c>
      <c r="F82" s="1">
        <v>66</v>
      </c>
      <c r="G82" s="1"/>
      <c r="H82" s="1"/>
      <c r="I82" s="1">
        <v>83</v>
      </c>
      <c r="J82" s="1">
        <v>78</v>
      </c>
      <c r="K82" s="1">
        <v>66</v>
      </c>
      <c r="L82" s="136"/>
      <c r="M82" s="136"/>
      <c r="N82" s="1">
        <f t="shared" si="2"/>
        <v>83</v>
      </c>
      <c r="O82" s="1">
        <f t="shared" si="2"/>
        <v>78</v>
      </c>
      <c r="P82" s="1">
        <f t="shared" si="2"/>
        <v>66</v>
      </c>
      <c r="Q82" s="1"/>
      <c r="R82" s="1"/>
    </row>
    <row r="83" spans="1:18">
      <c r="A83" s="10">
        <v>70</v>
      </c>
      <c r="B83" s="267">
        <v>1911070</v>
      </c>
      <c r="C83" s="268" t="s">
        <v>127</v>
      </c>
      <c r="D83" s="1">
        <v>85</v>
      </c>
      <c r="E83" s="1">
        <v>92</v>
      </c>
      <c r="F83" s="1">
        <v>89</v>
      </c>
      <c r="G83" s="1"/>
      <c r="H83" s="1"/>
      <c r="I83" s="1">
        <v>85</v>
      </c>
      <c r="J83" s="1">
        <v>92</v>
      </c>
      <c r="K83" s="1">
        <v>89</v>
      </c>
      <c r="L83" s="136"/>
      <c r="M83" s="136"/>
      <c r="N83" s="1">
        <f t="shared" si="2"/>
        <v>85</v>
      </c>
      <c r="O83" s="1">
        <f t="shared" si="2"/>
        <v>92</v>
      </c>
      <c r="P83" s="1">
        <f t="shared" si="2"/>
        <v>89</v>
      </c>
      <c r="Q83" s="1"/>
      <c r="R83" s="1"/>
    </row>
    <row r="84" spans="1:18">
      <c r="A84" s="10">
        <v>71</v>
      </c>
      <c r="B84" s="272">
        <v>1911071</v>
      </c>
      <c r="C84" s="273" t="s">
        <v>128</v>
      </c>
      <c r="D84" s="1">
        <v>89</v>
      </c>
      <c r="E84" s="1">
        <v>85</v>
      </c>
      <c r="F84" s="1">
        <v>84</v>
      </c>
      <c r="G84" s="1"/>
      <c r="H84" s="1"/>
      <c r="I84" s="1">
        <v>89</v>
      </c>
      <c r="J84" s="1">
        <v>85</v>
      </c>
      <c r="K84" s="1">
        <v>84</v>
      </c>
      <c r="L84" s="136"/>
      <c r="M84" s="136"/>
      <c r="N84" s="1">
        <f t="shared" si="2"/>
        <v>89</v>
      </c>
      <c r="O84" s="1">
        <f t="shared" si="2"/>
        <v>85</v>
      </c>
      <c r="P84" s="1">
        <f t="shared" si="2"/>
        <v>84</v>
      </c>
      <c r="Q84" s="1"/>
      <c r="R84" s="1"/>
    </row>
    <row r="85" spans="1:18">
      <c r="A85" s="10">
        <v>72</v>
      </c>
      <c r="B85" s="270">
        <v>1911072</v>
      </c>
      <c r="C85" s="271" t="s">
        <v>338</v>
      </c>
      <c r="D85" s="1">
        <v>85</v>
      </c>
      <c r="E85" s="1">
        <v>87</v>
      </c>
      <c r="F85" s="1">
        <v>84</v>
      </c>
      <c r="G85" s="1"/>
      <c r="H85" s="1"/>
      <c r="I85" s="1">
        <v>85</v>
      </c>
      <c r="J85" s="1">
        <v>87</v>
      </c>
      <c r="K85" s="1">
        <v>84</v>
      </c>
      <c r="L85" s="136"/>
      <c r="M85" s="136"/>
      <c r="N85" s="1">
        <f t="shared" si="2"/>
        <v>85</v>
      </c>
      <c r="O85" s="1">
        <f t="shared" si="2"/>
        <v>87</v>
      </c>
      <c r="P85" s="1">
        <f t="shared" si="2"/>
        <v>84</v>
      </c>
      <c r="Q85" s="1"/>
      <c r="R85" s="1"/>
    </row>
    <row r="86" spans="1:18">
      <c r="A86" s="10">
        <v>73</v>
      </c>
      <c r="B86" s="267">
        <v>1911073</v>
      </c>
      <c r="C86" s="268" t="s">
        <v>339</v>
      </c>
      <c r="D86" s="1">
        <v>96</v>
      </c>
      <c r="E86" s="1">
        <v>97</v>
      </c>
      <c r="F86" s="1">
        <v>96</v>
      </c>
      <c r="G86" s="1"/>
      <c r="H86" s="1"/>
      <c r="I86" s="1">
        <v>96</v>
      </c>
      <c r="J86" s="1">
        <v>97</v>
      </c>
      <c r="K86" s="1">
        <v>96</v>
      </c>
      <c r="L86" s="136"/>
      <c r="M86" s="136"/>
      <c r="N86" s="1">
        <f t="shared" si="2"/>
        <v>96</v>
      </c>
      <c r="O86" s="1">
        <f t="shared" si="2"/>
        <v>97</v>
      </c>
      <c r="P86" s="1">
        <f t="shared" si="2"/>
        <v>96</v>
      </c>
      <c r="Q86" s="1"/>
      <c r="R86" s="1"/>
    </row>
    <row r="87" spans="1:18">
      <c r="A87" s="10">
        <v>74</v>
      </c>
      <c r="B87" s="272">
        <v>1911074</v>
      </c>
      <c r="C87" s="273" t="s">
        <v>68</v>
      </c>
      <c r="D87" s="1">
        <v>94</v>
      </c>
      <c r="E87" s="1">
        <v>92</v>
      </c>
      <c r="F87" s="1">
        <v>88</v>
      </c>
      <c r="G87" s="1"/>
      <c r="H87" s="1"/>
      <c r="I87" s="1">
        <v>94</v>
      </c>
      <c r="J87" s="1">
        <v>92</v>
      </c>
      <c r="K87" s="1">
        <v>88</v>
      </c>
      <c r="L87" s="136"/>
      <c r="M87" s="136"/>
      <c r="N87" s="1">
        <f t="shared" si="2"/>
        <v>94</v>
      </c>
      <c r="O87" s="1">
        <f t="shared" si="2"/>
        <v>92</v>
      </c>
      <c r="P87" s="1">
        <f t="shared" si="2"/>
        <v>88</v>
      </c>
      <c r="Q87" s="1"/>
      <c r="R87" s="1"/>
    </row>
    <row r="88" spans="1:18">
      <c r="A88" s="10">
        <v>75</v>
      </c>
      <c r="B88" s="270">
        <v>1911075</v>
      </c>
      <c r="C88" s="271" t="s">
        <v>340</v>
      </c>
      <c r="D88" s="1">
        <v>89</v>
      </c>
      <c r="E88" s="1">
        <v>91</v>
      </c>
      <c r="F88" s="1">
        <v>91</v>
      </c>
      <c r="G88" s="1"/>
      <c r="H88" s="1"/>
      <c r="I88" s="1">
        <v>89</v>
      </c>
      <c r="J88" s="1">
        <v>91</v>
      </c>
      <c r="K88" s="1">
        <v>91</v>
      </c>
      <c r="L88" s="136"/>
      <c r="M88" s="136"/>
      <c r="N88" s="1">
        <f t="shared" si="2"/>
        <v>89</v>
      </c>
      <c r="O88" s="1">
        <f t="shared" si="2"/>
        <v>91</v>
      </c>
      <c r="P88" s="1">
        <f t="shared" si="2"/>
        <v>91</v>
      </c>
      <c r="Q88" s="1"/>
      <c r="R88" s="1"/>
    </row>
    <row r="89" spans="1:18">
      <c r="A89" s="10">
        <v>76</v>
      </c>
      <c r="B89" s="267">
        <v>1911076</v>
      </c>
      <c r="C89" s="268" t="s">
        <v>341</v>
      </c>
      <c r="D89" s="1">
        <v>85</v>
      </c>
      <c r="E89" s="1">
        <v>91</v>
      </c>
      <c r="F89" s="1">
        <v>92</v>
      </c>
      <c r="G89" s="1"/>
      <c r="H89" s="1"/>
      <c r="I89" s="1">
        <v>85</v>
      </c>
      <c r="J89" s="1">
        <v>91</v>
      </c>
      <c r="K89" s="1">
        <v>92</v>
      </c>
      <c r="L89" s="136"/>
      <c r="M89" s="136"/>
      <c r="N89" s="1">
        <f t="shared" si="2"/>
        <v>85</v>
      </c>
      <c r="O89" s="1">
        <f t="shared" si="2"/>
        <v>91</v>
      </c>
      <c r="P89" s="1">
        <f t="shared" si="2"/>
        <v>92</v>
      </c>
      <c r="Q89" s="1"/>
      <c r="R89" s="1"/>
    </row>
    <row r="90" spans="1:18">
      <c r="A90" s="10">
        <v>77</v>
      </c>
      <c r="B90" s="267">
        <v>1911077</v>
      </c>
      <c r="C90" s="268" t="s">
        <v>56</v>
      </c>
      <c r="D90" s="1">
        <v>94</v>
      </c>
      <c r="E90" s="1">
        <v>96</v>
      </c>
      <c r="F90" s="1">
        <v>95</v>
      </c>
      <c r="G90" s="1"/>
      <c r="H90" s="1"/>
      <c r="I90" s="1">
        <v>94</v>
      </c>
      <c r="J90" s="1">
        <v>96</v>
      </c>
      <c r="K90" s="1">
        <v>95</v>
      </c>
      <c r="L90" s="136"/>
      <c r="M90" s="136"/>
      <c r="N90" s="1">
        <f t="shared" si="2"/>
        <v>94</v>
      </c>
      <c r="O90" s="1">
        <f t="shared" si="2"/>
        <v>96</v>
      </c>
      <c r="P90" s="1">
        <f t="shared" si="2"/>
        <v>95</v>
      </c>
      <c r="Q90" s="1"/>
      <c r="R90" s="1"/>
    </row>
    <row r="91" spans="1:18">
      <c r="A91" s="10">
        <v>78</v>
      </c>
      <c r="B91" s="272">
        <v>1911078</v>
      </c>
      <c r="C91" s="273" t="s">
        <v>69</v>
      </c>
      <c r="D91" s="1">
        <v>93</v>
      </c>
      <c r="E91" s="1">
        <v>91</v>
      </c>
      <c r="F91" s="1">
        <v>86</v>
      </c>
      <c r="G91" s="1"/>
      <c r="H91" s="1"/>
      <c r="I91" s="1">
        <v>93</v>
      </c>
      <c r="J91" s="1">
        <v>91</v>
      </c>
      <c r="K91" s="1">
        <v>86</v>
      </c>
      <c r="L91" s="136"/>
      <c r="M91" s="136"/>
      <c r="N91" s="1">
        <f t="shared" si="2"/>
        <v>93</v>
      </c>
      <c r="O91" s="1">
        <f t="shared" si="2"/>
        <v>91</v>
      </c>
      <c r="P91" s="1">
        <f t="shared" si="2"/>
        <v>86</v>
      </c>
      <c r="Q91" s="1"/>
      <c r="R91" s="1"/>
    </row>
    <row r="92" spans="1:18">
      <c r="A92" s="10">
        <v>79</v>
      </c>
      <c r="B92" s="267">
        <v>1911079</v>
      </c>
      <c r="C92" s="268" t="s">
        <v>130</v>
      </c>
      <c r="D92" s="1">
        <v>89</v>
      </c>
      <c r="E92" s="1">
        <v>93</v>
      </c>
      <c r="F92" s="1">
        <v>90</v>
      </c>
      <c r="G92" s="1"/>
      <c r="H92" s="1"/>
      <c r="I92" s="1">
        <v>89</v>
      </c>
      <c r="J92" s="1">
        <v>93</v>
      </c>
      <c r="K92" s="1">
        <v>90</v>
      </c>
      <c r="L92" s="136"/>
      <c r="M92" s="136"/>
      <c r="N92" s="1">
        <f t="shared" si="2"/>
        <v>89</v>
      </c>
      <c r="O92" s="1">
        <f t="shared" si="2"/>
        <v>93</v>
      </c>
      <c r="P92" s="1">
        <f t="shared" si="2"/>
        <v>90</v>
      </c>
      <c r="Q92" s="1"/>
      <c r="R92" s="1"/>
    </row>
    <row r="93" spans="1:18">
      <c r="A93" s="10">
        <v>80</v>
      </c>
      <c r="B93" s="272">
        <v>1911080</v>
      </c>
      <c r="C93" s="273" t="s">
        <v>342</v>
      </c>
      <c r="D93" s="1">
        <v>62</v>
      </c>
      <c r="E93" s="1">
        <v>62</v>
      </c>
      <c r="F93" s="1">
        <v>61</v>
      </c>
      <c r="G93" s="1"/>
      <c r="H93" s="1"/>
      <c r="I93" s="1">
        <v>62</v>
      </c>
      <c r="J93" s="1">
        <v>62</v>
      </c>
      <c r="K93" s="1">
        <v>61</v>
      </c>
      <c r="L93" s="136"/>
      <c r="M93" s="136"/>
      <c r="N93" s="1">
        <f t="shared" si="2"/>
        <v>62</v>
      </c>
      <c r="O93" s="1">
        <f t="shared" si="2"/>
        <v>62</v>
      </c>
      <c r="P93" s="1">
        <f t="shared" si="2"/>
        <v>61</v>
      </c>
      <c r="Q93" s="1"/>
      <c r="R93" s="1"/>
    </row>
    <row r="94" spans="1:18">
      <c r="A94" s="10">
        <v>81</v>
      </c>
      <c r="B94" s="272">
        <v>1911081</v>
      </c>
      <c r="C94" s="273" t="s">
        <v>70</v>
      </c>
      <c r="D94" s="1">
        <v>63</v>
      </c>
      <c r="E94" s="1">
        <v>71</v>
      </c>
      <c r="F94" s="1">
        <v>66</v>
      </c>
      <c r="G94" s="1"/>
      <c r="H94" s="1"/>
      <c r="I94" s="1">
        <v>63</v>
      </c>
      <c r="J94" s="1">
        <v>71</v>
      </c>
      <c r="K94" s="1">
        <v>66</v>
      </c>
      <c r="L94" s="136"/>
      <c r="M94" s="136"/>
      <c r="N94" s="1">
        <f t="shared" si="2"/>
        <v>63</v>
      </c>
      <c r="O94" s="1">
        <f t="shared" si="2"/>
        <v>71</v>
      </c>
      <c r="P94" s="1">
        <f t="shared" si="2"/>
        <v>66</v>
      </c>
      <c r="Q94" s="1"/>
      <c r="R94" s="1"/>
    </row>
    <row r="95" spans="1:18">
      <c r="A95" s="10">
        <v>82</v>
      </c>
      <c r="B95" s="272">
        <v>1911082</v>
      </c>
      <c r="C95" s="273" t="s">
        <v>71</v>
      </c>
      <c r="D95" s="1">
        <v>94</v>
      </c>
      <c r="E95" s="1">
        <v>92</v>
      </c>
      <c r="F95" s="1">
        <v>86</v>
      </c>
      <c r="G95" s="1"/>
      <c r="H95" s="1"/>
      <c r="I95" s="1">
        <v>94</v>
      </c>
      <c r="J95" s="1">
        <v>92</v>
      </c>
      <c r="K95" s="1">
        <v>86</v>
      </c>
      <c r="L95" s="136"/>
      <c r="M95" s="136"/>
      <c r="N95" s="1">
        <f t="shared" si="2"/>
        <v>94</v>
      </c>
      <c r="O95" s="1">
        <f t="shared" si="2"/>
        <v>92</v>
      </c>
      <c r="P95" s="1">
        <f t="shared" si="2"/>
        <v>86</v>
      </c>
      <c r="Q95" s="1"/>
      <c r="R95" s="1"/>
    </row>
    <row r="96" spans="1:18">
      <c r="A96" s="10">
        <v>83</v>
      </c>
      <c r="B96" s="272">
        <v>1911083</v>
      </c>
      <c r="C96" s="273" t="s">
        <v>132</v>
      </c>
      <c r="D96" s="1">
        <v>82</v>
      </c>
      <c r="E96" s="1">
        <v>71</v>
      </c>
      <c r="F96" s="1">
        <v>72</v>
      </c>
      <c r="G96" s="1"/>
      <c r="H96" s="1"/>
      <c r="I96" s="1">
        <v>82</v>
      </c>
      <c r="J96" s="1">
        <v>71</v>
      </c>
      <c r="K96" s="1">
        <v>72</v>
      </c>
      <c r="L96" s="136"/>
      <c r="M96" s="136"/>
      <c r="N96" s="1">
        <f t="shared" si="2"/>
        <v>82</v>
      </c>
      <c r="O96" s="1">
        <f t="shared" si="2"/>
        <v>71</v>
      </c>
      <c r="P96" s="1">
        <f t="shared" si="2"/>
        <v>72</v>
      </c>
      <c r="Q96" s="1"/>
      <c r="R96" s="1"/>
    </row>
    <row r="97" spans="1:18">
      <c r="A97" s="10">
        <v>84</v>
      </c>
      <c r="B97" s="270">
        <v>1911084</v>
      </c>
      <c r="C97" s="271" t="s">
        <v>343</v>
      </c>
      <c r="D97" s="1">
        <v>91</v>
      </c>
      <c r="E97" s="1">
        <v>94</v>
      </c>
      <c r="F97" s="1">
        <v>94</v>
      </c>
      <c r="G97" s="1"/>
      <c r="H97" s="1"/>
      <c r="I97" s="1">
        <v>91</v>
      </c>
      <c r="J97" s="1">
        <v>94</v>
      </c>
      <c r="K97" s="1">
        <v>94</v>
      </c>
      <c r="L97" s="136"/>
      <c r="M97" s="136"/>
      <c r="N97" s="1">
        <f t="shared" si="2"/>
        <v>91</v>
      </c>
      <c r="O97" s="1">
        <f t="shared" si="2"/>
        <v>94</v>
      </c>
      <c r="P97" s="1">
        <f t="shared" si="2"/>
        <v>94</v>
      </c>
      <c r="Q97" s="1"/>
      <c r="R97" s="1"/>
    </row>
    <row r="98" spans="1:18">
      <c r="A98" s="10">
        <v>85</v>
      </c>
      <c r="B98" s="267">
        <v>1911085</v>
      </c>
      <c r="C98" s="268" t="s">
        <v>344</v>
      </c>
      <c r="D98" s="1">
        <v>79</v>
      </c>
      <c r="E98" s="1">
        <v>74</v>
      </c>
      <c r="F98" s="1">
        <v>76</v>
      </c>
      <c r="G98" s="1"/>
      <c r="H98" s="1"/>
      <c r="I98" s="1">
        <v>79</v>
      </c>
      <c r="J98" s="1">
        <v>74</v>
      </c>
      <c r="K98" s="1">
        <v>76</v>
      </c>
      <c r="L98" s="136"/>
      <c r="M98" s="136"/>
      <c r="N98" s="1">
        <f t="shared" si="2"/>
        <v>79</v>
      </c>
      <c r="O98" s="1">
        <f t="shared" si="2"/>
        <v>74</v>
      </c>
      <c r="P98" s="1">
        <f t="shared" si="2"/>
        <v>76</v>
      </c>
      <c r="Q98" s="1"/>
      <c r="R98" s="1"/>
    </row>
    <row r="99" spans="1:18">
      <c r="A99" s="10">
        <v>86</v>
      </c>
      <c r="B99" s="270">
        <v>1911086</v>
      </c>
      <c r="C99" s="31" t="s">
        <v>345</v>
      </c>
      <c r="D99" s="1">
        <v>59</v>
      </c>
      <c r="E99" s="1">
        <v>60</v>
      </c>
      <c r="F99" s="1">
        <v>59</v>
      </c>
      <c r="G99" s="1"/>
      <c r="H99" s="1"/>
      <c r="I99" s="1">
        <v>59</v>
      </c>
      <c r="J99" s="1">
        <v>60</v>
      </c>
      <c r="K99" s="1">
        <v>59</v>
      </c>
      <c r="L99" s="136"/>
      <c r="M99" s="136"/>
      <c r="N99" s="1">
        <f t="shared" si="2"/>
        <v>59</v>
      </c>
      <c r="O99" s="1">
        <f t="shared" si="2"/>
        <v>60</v>
      </c>
      <c r="P99" s="1">
        <f t="shared" si="2"/>
        <v>59</v>
      </c>
      <c r="Q99" s="1"/>
      <c r="R99" s="1"/>
    </row>
    <row r="100" spans="1:18">
      <c r="A100" s="10">
        <v>87</v>
      </c>
      <c r="B100" s="270">
        <v>1911087</v>
      </c>
      <c r="C100" s="271" t="s">
        <v>136</v>
      </c>
      <c r="D100" s="1">
        <v>96</v>
      </c>
      <c r="E100" s="1">
        <v>96</v>
      </c>
      <c r="F100" s="1">
        <v>96</v>
      </c>
      <c r="G100" s="1"/>
      <c r="H100" s="1"/>
      <c r="I100" s="1">
        <v>96</v>
      </c>
      <c r="J100" s="1">
        <v>96</v>
      </c>
      <c r="K100" s="1">
        <v>96</v>
      </c>
      <c r="L100" s="136"/>
      <c r="M100" s="136"/>
      <c r="N100" s="1">
        <f t="shared" si="2"/>
        <v>96</v>
      </c>
      <c r="O100" s="1">
        <f t="shared" si="2"/>
        <v>96</v>
      </c>
      <c r="P100" s="1">
        <f t="shared" si="2"/>
        <v>96</v>
      </c>
      <c r="Q100" s="1"/>
      <c r="R100" s="1"/>
    </row>
    <row r="101" spans="1:18">
      <c r="A101" s="10">
        <v>88</v>
      </c>
      <c r="B101" s="76">
        <v>1911088</v>
      </c>
      <c r="C101" s="271" t="s">
        <v>346</v>
      </c>
      <c r="D101" s="1">
        <v>86</v>
      </c>
      <c r="E101" s="1">
        <v>91</v>
      </c>
      <c r="F101" s="1">
        <v>91</v>
      </c>
      <c r="G101" s="1"/>
      <c r="H101" s="1"/>
      <c r="I101" s="1">
        <v>86</v>
      </c>
      <c r="J101" s="1">
        <v>91</v>
      </c>
      <c r="K101" s="1">
        <v>91</v>
      </c>
      <c r="L101" s="136"/>
      <c r="M101" s="136"/>
      <c r="N101" s="1">
        <f t="shared" si="2"/>
        <v>86</v>
      </c>
      <c r="O101" s="1">
        <f t="shared" si="2"/>
        <v>91</v>
      </c>
      <c r="P101" s="1">
        <f t="shared" si="2"/>
        <v>91</v>
      </c>
      <c r="Q101" s="1"/>
      <c r="R101" s="1"/>
    </row>
    <row r="102" spans="1:18">
      <c r="A102" s="10">
        <v>89</v>
      </c>
      <c r="B102" s="272">
        <v>1911089</v>
      </c>
      <c r="C102" s="273" t="s">
        <v>137</v>
      </c>
      <c r="D102" s="1">
        <v>96</v>
      </c>
      <c r="E102" s="1">
        <v>95</v>
      </c>
      <c r="F102" s="1">
        <v>90</v>
      </c>
      <c r="G102" s="1"/>
      <c r="H102" s="1"/>
      <c r="I102" s="1">
        <v>96</v>
      </c>
      <c r="J102" s="1">
        <v>95</v>
      </c>
      <c r="K102" s="1">
        <v>90</v>
      </c>
      <c r="L102" s="136"/>
      <c r="M102" s="136"/>
      <c r="N102" s="1">
        <f t="shared" si="2"/>
        <v>96</v>
      </c>
      <c r="O102" s="1">
        <f t="shared" si="2"/>
        <v>95</v>
      </c>
      <c r="P102" s="1">
        <f t="shared" si="2"/>
        <v>90</v>
      </c>
      <c r="Q102" s="1"/>
      <c r="R102" s="1"/>
    </row>
    <row r="103" spans="1:18">
      <c r="A103" s="10">
        <v>90</v>
      </c>
      <c r="B103" s="76">
        <v>1911090</v>
      </c>
      <c r="C103" s="271" t="s">
        <v>138</v>
      </c>
      <c r="D103" s="1">
        <v>93</v>
      </c>
      <c r="E103" s="1">
        <v>93</v>
      </c>
      <c r="F103" s="1">
        <v>93</v>
      </c>
      <c r="G103" s="1"/>
      <c r="H103" s="1"/>
      <c r="I103" s="1">
        <v>93</v>
      </c>
      <c r="J103" s="1">
        <v>93</v>
      </c>
      <c r="K103" s="1">
        <v>93</v>
      </c>
      <c r="L103" s="136"/>
      <c r="M103" s="136"/>
      <c r="N103" s="1">
        <f t="shared" si="2"/>
        <v>93</v>
      </c>
      <c r="O103" s="1">
        <f t="shared" si="2"/>
        <v>93</v>
      </c>
      <c r="P103" s="1">
        <f t="shared" si="2"/>
        <v>93</v>
      </c>
      <c r="Q103" s="1"/>
      <c r="R103" s="1"/>
    </row>
    <row r="104" spans="1:18">
      <c r="A104" s="10">
        <v>91</v>
      </c>
      <c r="B104" s="272">
        <v>1911091</v>
      </c>
      <c r="C104" s="273" t="s">
        <v>139</v>
      </c>
      <c r="D104" s="1">
        <v>88</v>
      </c>
      <c r="E104" s="1">
        <v>79</v>
      </c>
      <c r="F104" s="1">
        <v>80</v>
      </c>
      <c r="G104" s="1"/>
      <c r="H104" s="1"/>
      <c r="I104" s="1">
        <v>88</v>
      </c>
      <c r="J104" s="1">
        <v>79</v>
      </c>
      <c r="K104" s="1">
        <v>80</v>
      </c>
      <c r="L104" s="136"/>
      <c r="M104" s="136"/>
      <c r="N104" s="1">
        <f t="shared" si="2"/>
        <v>88</v>
      </c>
      <c r="O104" s="1">
        <f t="shared" si="2"/>
        <v>79</v>
      </c>
      <c r="P104" s="1">
        <f t="shared" si="2"/>
        <v>80</v>
      </c>
      <c r="Q104" s="1"/>
      <c r="R104" s="1"/>
    </row>
    <row r="105" spans="1:18">
      <c r="A105" s="10">
        <v>92</v>
      </c>
      <c r="B105" s="272">
        <v>1911092</v>
      </c>
      <c r="C105" s="273" t="s">
        <v>140</v>
      </c>
      <c r="D105" s="1">
        <v>89</v>
      </c>
      <c r="E105" s="1">
        <v>83</v>
      </c>
      <c r="F105" s="1">
        <v>80</v>
      </c>
      <c r="G105" s="1"/>
      <c r="H105" s="1"/>
      <c r="I105" s="1">
        <v>89</v>
      </c>
      <c r="J105" s="1">
        <v>83</v>
      </c>
      <c r="K105" s="1">
        <v>80</v>
      </c>
      <c r="L105" s="136"/>
      <c r="M105" s="136"/>
      <c r="N105" s="1">
        <f t="shared" si="2"/>
        <v>89</v>
      </c>
      <c r="O105" s="1">
        <f t="shared" si="2"/>
        <v>83</v>
      </c>
      <c r="P105" s="1">
        <f t="shared" si="2"/>
        <v>80</v>
      </c>
      <c r="Q105" s="1"/>
      <c r="R105" s="1"/>
    </row>
    <row r="106" spans="1:18">
      <c r="A106" s="10">
        <v>93</v>
      </c>
      <c r="B106" s="272">
        <v>1911093</v>
      </c>
      <c r="C106" s="273" t="s">
        <v>141</v>
      </c>
      <c r="D106" s="1">
        <v>86</v>
      </c>
      <c r="E106" s="1">
        <v>89</v>
      </c>
      <c r="F106" s="1">
        <v>82</v>
      </c>
      <c r="G106" s="1"/>
      <c r="H106" s="1"/>
      <c r="I106" s="1">
        <v>86</v>
      </c>
      <c r="J106" s="1">
        <v>89</v>
      </c>
      <c r="K106" s="1">
        <v>82</v>
      </c>
      <c r="L106" s="136"/>
      <c r="M106" s="136"/>
      <c r="N106" s="1">
        <f t="shared" si="2"/>
        <v>86</v>
      </c>
      <c r="O106" s="1">
        <f t="shared" si="2"/>
        <v>89</v>
      </c>
      <c r="P106" s="1">
        <f t="shared" si="2"/>
        <v>82</v>
      </c>
      <c r="Q106" s="1"/>
      <c r="R106" s="1"/>
    </row>
    <row r="107" spans="1:18">
      <c r="A107" s="10">
        <v>94</v>
      </c>
      <c r="B107" s="267">
        <v>1911094</v>
      </c>
      <c r="C107" s="268" t="s">
        <v>58</v>
      </c>
      <c r="D107" s="1">
        <v>92</v>
      </c>
      <c r="E107" s="1">
        <v>93</v>
      </c>
      <c r="F107" s="1">
        <v>93</v>
      </c>
      <c r="G107" s="1"/>
      <c r="H107" s="1"/>
      <c r="I107" s="1">
        <v>92</v>
      </c>
      <c r="J107" s="1">
        <v>93</v>
      </c>
      <c r="K107" s="1">
        <v>93</v>
      </c>
      <c r="L107" s="136"/>
      <c r="M107" s="136"/>
      <c r="N107" s="1">
        <f t="shared" si="2"/>
        <v>92</v>
      </c>
      <c r="O107" s="1">
        <f t="shared" si="2"/>
        <v>93</v>
      </c>
      <c r="P107" s="1">
        <f t="shared" si="2"/>
        <v>93</v>
      </c>
      <c r="Q107" s="1"/>
      <c r="R107" s="1"/>
    </row>
    <row r="108" spans="1:18">
      <c r="A108" s="10">
        <v>95</v>
      </c>
      <c r="B108" s="76">
        <v>1911095</v>
      </c>
      <c r="C108" s="271" t="s">
        <v>142</v>
      </c>
      <c r="D108" s="1">
        <v>58</v>
      </c>
      <c r="E108" s="1">
        <v>63</v>
      </c>
      <c r="F108" s="1">
        <v>57</v>
      </c>
      <c r="G108" s="1"/>
      <c r="H108" s="1"/>
      <c r="I108" s="1">
        <v>58</v>
      </c>
      <c r="J108" s="1">
        <v>63</v>
      </c>
      <c r="K108" s="1">
        <v>57</v>
      </c>
      <c r="L108" s="136"/>
      <c r="M108" s="136"/>
      <c r="N108" s="1">
        <f t="shared" si="2"/>
        <v>58</v>
      </c>
      <c r="O108" s="1">
        <f t="shared" si="2"/>
        <v>63</v>
      </c>
      <c r="P108" s="1">
        <f t="shared" si="2"/>
        <v>57</v>
      </c>
      <c r="Q108" s="1"/>
      <c r="R108" s="1"/>
    </row>
    <row r="109" spans="1:18">
      <c r="A109" s="10">
        <v>96</v>
      </c>
      <c r="B109" s="272">
        <v>1911096</v>
      </c>
      <c r="C109" s="273" t="s">
        <v>143</v>
      </c>
      <c r="D109" s="1">
        <v>93</v>
      </c>
      <c r="E109" s="1">
        <v>93</v>
      </c>
      <c r="F109" s="1">
        <v>86</v>
      </c>
      <c r="G109" s="1"/>
      <c r="H109" s="1"/>
      <c r="I109" s="1">
        <v>93</v>
      </c>
      <c r="J109" s="1">
        <v>93</v>
      </c>
      <c r="K109" s="1">
        <v>86</v>
      </c>
      <c r="L109" s="136"/>
      <c r="M109" s="136"/>
      <c r="N109" s="1">
        <f t="shared" si="2"/>
        <v>93</v>
      </c>
      <c r="O109" s="1">
        <f t="shared" si="2"/>
        <v>93</v>
      </c>
      <c r="P109" s="1">
        <f t="shared" si="2"/>
        <v>86</v>
      </c>
      <c r="Q109" s="1"/>
      <c r="R109" s="1"/>
    </row>
    <row r="110" spans="1:18">
      <c r="A110" s="10">
        <v>97</v>
      </c>
      <c r="B110" s="272">
        <v>1911097</v>
      </c>
      <c r="C110" s="273" t="s">
        <v>347</v>
      </c>
      <c r="D110" s="1">
        <v>61</v>
      </c>
      <c r="E110" s="1">
        <v>61</v>
      </c>
      <c r="F110" s="1">
        <v>63</v>
      </c>
      <c r="G110" s="1"/>
      <c r="H110" s="1"/>
      <c r="I110" s="1">
        <v>61</v>
      </c>
      <c r="J110" s="1">
        <v>61</v>
      </c>
      <c r="K110" s="1">
        <v>63</v>
      </c>
      <c r="L110" s="136"/>
      <c r="M110" s="136"/>
      <c r="N110" s="1">
        <f t="shared" ref="N110:P142" si="3">ROUND(D110*$H$12+I110*$M$12,0)</f>
        <v>61</v>
      </c>
      <c r="O110" s="1">
        <f t="shared" si="3"/>
        <v>61</v>
      </c>
      <c r="P110" s="1">
        <f t="shared" si="3"/>
        <v>63</v>
      </c>
      <c r="Q110" s="1"/>
      <c r="R110" s="1"/>
    </row>
    <row r="111" spans="1:18">
      <c r="A111" s="10">
        <v>98</v>
      </c>
      <c r="B111" s="272">
        <v>1911098</v>
      </c>
      <c r="C111" s="273" t="s">
        <v>145</v>
      </c>
      <c r="D111" s="1">
        <v>80</v>
      </c>
      <c r="E111" s="1">
        <v>85</v>
      </c>
      <c r="F111" s="1">
        <v>86</v>
      </c>
      <c r="G111" s="1"/>
      <c r="H111" s="1"/>
      <c r="I111" s="1">
        <v>80</v>
      </c>
      <c r="J111" s="1">
        <v>85</v>
      </c>
      <c r="K111" s="1">
        <v>86</v>
      </c>
      <c r="L111" s="136"/>
      <c r="M111" s="136"/>
      <c r="N111" s="1">
        <f t="shared" si="3"/>
        <v>80</v>
      </c>
      <c r="O111" s="1">
        <f t="shared" si="3"/>
        <v>85</v>
      </c>
      <c r="P111" s="1">
        <f t="shared" si="3"/>
        <v>86</v>
      </c>
      <c r="Q111" s="1"/>
      <c r="R111" s="1"/>
    </row>
    <row r="112" spans="1:18">
      <c r="A112" s="10">
        <v>99</v>
      </c>
      <c r="B112" s="76">
        <v>1911099</v>
      </c>
      <c r="C112" s="271" t="s">
        <v>146</v>
      </c>
      <c r="D112" s="1">
        <v>57</v>
      </c>
      <c r="E112" s="1">
        <v>62</v>
      </c>
      <c r="F112" s="1">
        <v>59</v>
      </c>
      <c r="G112" s="1"/>
      <c r="H112" s="1"/>
      <c r="I112" s="1">
        <v>57</v>
      </c>
      <c r="J112" s="1">
        <v>62</v>
      </c>
      <c r="K112" s="1">
        <v>59</v>
      </c>
      <c r="L112" s="136"/>
      <c r="M112" s="136"/>
      <c r="N112" s="1">
        <f t="shared" si="3"/>
        <v>57</v>
      </c>
      <c r="O112" s="1">
        <f t="shared" si="3"/>
        <v>62</v>
      </c>
      <c r="P112" s="1">
        <f t="shared" si="3"/>
        <v>59</v>
      </c>
      <c r="Q112" s="1"/>
      <c r="R112" s="1"/>
    </row>
    <row r="113" spans="1:18">
      <c r="A113" s="10">
        <v>100</v>
      </c>
      <c r="B113" s="272">
        <v>1911100</v>
      </c>
      <c r="C113" s="273" t="s">
        <v>147</v>
      </c>
      <c r="D113" s="1">
        <v>83</v>
      </c>
      <c r="E113" s="1">
        <v>86</v>
      </c>
      <c r="F113" s="1">
        <v>78</v>
      </c>
      <c r="G113" s="1"/>
      <c r="H113" s="1"/>
      <c r="I113" s="1">
        <v>83</v>
      </c>
      <c r="J113" s="1">
        <v>86</v>
      </c>
      <c r="K113" s="1">
        <v>78</v>
      </c>
      <c r="L113" s="136"/>
      <c r="M113" s="136"/>
      <c r="N113" s="1">
        <f t="shared" si="3"/>
        <v>83</v>
      </c>
      <c r="O113" s="1">
        <f t="shared" si="3"/>
        <v>86</v>
      </c>
      <c r="P113" s="1">
        <f t="shared" si="3"/>
        <v>78</v>
      </c>
      <c r="Q113" s="1"/>
      <c r="R113" s="1"/>
    </row>
    <row r="114" spans="1:18">
      <c r="A114" s="10">
        <v>101</v>
      </c>
      <c r="B114" s="272">
        <v>1911101</v>
      </c>
      <c r="C114" s="273" t="s">
        <v>348</v>
      </c>
      <c r="D114" s="1">
        <v>87</v>
      </c>
      <c r="E114" s="1">
        <v>88</v>
      </c>
      <c r="F114" s="1">
        <v>80</v>
      </c>
      <c r="G114" s="1"/>
      <c r="H114" s="1"/>
      <c r="I114" s="1">
        <v>87</v>
      </c>
      <c r="J114" s="1">
        <v>88</v>
      </c>
      <c r="K114" s="1">
        <v>80</v>
      </c>
      <c r="L114" s="136"/>
      <c r="M114" s="136"/>
      <c r="N114" s="1">
        <f t="shared" si="3"/>
        <v>87</v>
      </c>
      <c r="O114" s="1">
        <f t="shared" si="3"/>
        <v>88</v>
      </c>
      <c r="P114" s="1">
        <f t="shared" si="3"/>
        <v>80</v>
      </c>
      <c r="Q114" s="1"/>
      <c r="R114" s="1"/>
    </row>
    <row r="115" spans="1:18">
      <c r="A115" s="10">
        <v>102</v>
      </c>
      <c r="B115" s="272">
        <v>1911102</v>
      </c>
      <c r="C115" s="273" t="s">
        <v>349</v>
      </c>
      <c r="D115" s="1">
        <v>93</v>
      </c>
      <c r="E115" s="1">
        <v>92</v>
      </c>
      <c r="F115" s="1">
        <v>86</v>
      </c>
      <c r="G115" s="1"/>
      <c r="H115" s="1"/>
      <c r="I115" s="1">
        <v>93</v>
      </c>
      <c r="J115" s="1">
        <v>92</v>
      </c>
      <c r="K115" s="1">
        <v>86</v>
      </c>
      <c r="L115" s="136"/>
      <c r="M115" s="136"/>
      <c r="N115" s="1">
        <f t="shared" si="3"/>
        <v>93</v>
      </c>
      <c r="O115" s="1">
        <f t="shared" si="3"/>
        <v>92</v>
      </c>
      <c r="P115" s="1">
        <f t="shared" si="3"/>
        <v>86</v>
      </c>
      <c r="Q115" s="1"/>
      <c r="R115" s="1"/>
    </row>
    <row r="116" spans="1:18">
      <c r="A116" s="10">
        <v>103</v>
      </c>
      <c r="B116" s="272">
        <v>1911103</v>
      </c>
      <c r="C116" s="273" t="s">
        <v>350</v>
      </c>
      <c r="D116" s="1">
        <v>93</v>
      </c>
      <c r="E116" s="1">
        <v>89</v>
      </c>
      <c r="F116" s="1">
        <v>84</v>
      </c>
      <c r="G116" s="1"/>
      <c r="H116" s="1"/>
      <c r="I116" s="1">
        <v>93</v>
      </c>
      <c r="J116" s="1">
        <v>89</v>
      </c>
      <c r="K116" s="1">
        <v>84</v>
      </c>
      <c r="L116" s="136"/>
      <c r="M116" s="136"/>
      <c r="N116" s="1">
        <f t="shared" si="3"/>
        <v>93</v>
      </c>
      <c r="O116" s="1">
        <f t="shared" si="3"/>
        <v>89</v>
      </c>
      <c r="P116" s="1">
        <f t="shared" si="3"/>
        <v>84</v>
      </c>
      <c r="Q116" s="1"/>
      <c r="R116" s="1"/>
    </row>
    <row r="117" spans="1:18">
      <c r="A117" s="10">
        <v>104</v>
      </c>
      <c r="B117" s="267">
        <v>1911104</v>
      </c>
      <c r="C117" s="268" t="s">
        <v>351</v>
      </c>
      <c r="D117" s="1">
        <v>92</v>
      </c>
      <c r="E117" s="1">
        <v>93</v>
      </c>
      <c r="F117" s="1">
        <v>93</v>
      </c>
      <c r="G117" s="1"/>
      <c r="H117" s="1"/>
      <c r="I117" s="1">
        <v>92</v>
      </c>
      <c r="J117" s="1">
        <v>93</v>
      </c>
      <c r="K117" s="1">
        <v>93</v>
      </c>
      <c r="L117" s="136"/>
      <c r="M117" s="136"/>
      <c r="N117" s="1">
        <f t="shared" si="3"/>
        <v>92</v>
      </c>
      <c r="O117" s="1">
        <f t="shared" si="3"/>
        <v>93</v>
      </c>
      <c r="P117" s="1">
        <f t="shared" si="3"/>
        <v>93</v>
      </c>
      <c r="Q117" s="1"/>
      <c r="R117" s="1"/>
    </row>
    <row r="118" spans="1:18">
      <c r="A118" s="10">
        <v>105</v>
      </c>
      <c r="B118" s="267">
        <v>1911105</v>
      </c>
      <c r="C118" s="268" t="s">
        <v>60</v>
      </c>
      <c r="D118" s="1">
        <v>90</v>
      </c>
      <c r="E118" s="1">
        <v>91</v>
      </c>
      <c r="F118" s="1">
        <v>91</v>
      </c>
      <c r="G118" s="1"/>
      <c r="H118" s="1"/>
      <c r="I118" s="1">
        <v>90</v>
      </c>
      <c r="J118" s="1">
        <v>91</v>
      </c>
      <c r="K118" s="1">
        <v>91</v>
      </c>
      <c r="L118" s="136"/>
      <c r="M118" s="136"/>
      <c r="N118" s="1">
        <f t="shared" si="3"/>
        <v>90</v>
      </c>
      <c r="O118" s="1">
        <f t="shared" si="3"/>
        <v>91</v>
      </c>
      <c r="P118" s="1">
        <f t="shared" si="3"/>
        <v>91</v>
      </c>
      <c r="Q118" s="1"/>
      <c r="R118" s="1"/>
    </row>
    <row r="119" spans="1:18">
      <c r="A119" s="10">
        <v>106</v>
      </c>
      <c r="B119" s="76">
        <v>1911106</v>
      </c>
      <c r="C119" s="271" t="s">
        <v>352</v>
      </c>
      <c r="D119" s="1">
        <v>91</v>
      </c>
      <c r="E119" s="1">
        <v>91</v>
      </c>
      <c r="F119" s="1">
        <v>97</v>
      </c>
      <c r="G119" s="1"/>
      <c r="H119" s="1"/>
      <c r="I119" s="1">
        <v>91</v>
      </c>
      <c r="J119" s="1">
        <v>91</v>
      </c>
      <c r="K119" s="1">
        <v>97</v>
      </c>
      <c r="L119" s="136"/>
      <c r="M119" s="136"/>
      <c r="N119" s="1">
        <f t="shared" si="3"/>
        <v>91</v>
      </c>
      <c r="O119" s="1">
        <f t="shared" si="3"/>
        <v>91</v>
      </c>
      <c r="P119" s="1">
        <f t="shared" si="3"/>
        <v>97</v>
      </c>
      <c r="Q119" s="1"/>
      <c r="R119" s="1"/>
    </row>
    <row r="120" spans="1:18">
      <c r="A120" s="10">
        <v>107</v>
      </c>
      <c r="B120" s="272">
        <v>1911107</v>
      </c>
      <c r="C120" s="273" t="s">
        <v>353</v>
      </c>
      <c r="D120" s="1">
        <v>86</v>
      </c>
      <c r="E120" s="1">
        <v>90</v>
      </c>
      <c r="F120" s="1">
        <v>83</v>
      </c>
      <c r="G120" s="1"/>
      <c r="H120" s="1"/>
      <c r="I120" s="1">
        <v>86</v>
      </c>
      <c r="J120" s="1">
        <v>90</v>
      </c>
      <c r="K120" s="1">
        <v>83</v>
      </c>
      <c r="L120" s="136"/>
      <c r="M120" s="136"/>
      <c r="N120" s="1">
        <f t="shared" si="3"/>
        <v>86</v>
      </c>
      <c r="O120" s="1">
        <f t="shared" si="3"/>
        <v>90</v>
      </c>
      <c r="P120" s="1">
        <f t="shared" si="3"/>
        <v>83</v>
      </c>
      <c r="Q120" s="1"/>
      <c r="R120" s="1"/>
    </row>
    <row r="121" spans="1:18">
      <c r="A121" s="10">
        <v>108</v>
      </c>
      <c r="B121" s="272">
        <v>1911108</v>
      </c>
      <c r="C121" s="273" t="s">
        <v>152</v>
      </c>
      <c r="D121" s="1">
        <v>86</v>
      </c>
      <c r="E121" s="1">
        <v>79</v>
      </c>
      <c r="F121" s="1">
        <v>79</v>
      </c>
      <c r="G121" s="1"/>
      <c r="H121" s="1"/>
      <c r="I121" s="1">
        <v>86</v>
      </c>
      <c r="J121" s="1">
        <v>79</v>
      </c>
      <c r="K121" s="1">
        <v>79</v>
      </c>
      <c r="L121" s="136"/>
      <c r="M121" s="136"/>
      <c r="N121" s="1">
        <f t="shared" si="3"/>
        <v>86</v>
      </c>
      <c r="O121" s="1">
        <f t="shared" si="3"/>
        <v>79</v>
      </c>
      <c r="P121" s="1">
        <f t="shared" si="3"/>
        <v>79</v>
      </c>
      <c r="Q121" s="1"/>
      <c r="R121" s="1"/>
    </row>
    <row r="122" spans="1:18">
      <c r="A122" s="10">
        <v>109</v>
      </c>
      <c r="B122" s="267">
        <v>1911109</v>
      </c>
      <c r="C122" s="268" t="s">
        <v>153</v>
      </c>
      <c r="D122" s="1">
        <v>92</v>
      </c>
      <c r="E122" s="1">
        <v>93</v>
      </c>
      <c r="F122" s="1">
        <v>91</v>
      </c>
      <c r="G122" s="1"/>
      <c r="H122" s="1"/>
      <c r="I122" s="1">
        <v>92</v>
      </c>
      <c r="J122" s="1">
        <v>93</v>
      </c>
      <c r="K122" s="1">
        <v>91</v>
      </c>
      <c r="L122" s="136"/>
      <c r="M122" s="136"/>
      <c r="N122" s="1">
        <f t="shared" si="3"/>
        <v>92</v>
      </c>
      <c r="O122" s="1">
        <f t="shared" si="3"/>
        <v>93</v>
      </c>
      <c r="P122" s="1">
        <f t="shared" si="3"/>
        <v>91</v>
      </c>
      <c r="Q122" s="1"/>
      <c r="R122" s="1"/>
    </row>
    <row r="123" spans="1:18">
      <c r="A123" s="10">
        <v>110</v>
      </c>
      <c r="B123" s="272">
        <v>1911110</v>
      </c>
      <c r="C123" s="273" t="s">
        <v>154</v>
      </c>
      <c r="D123" s="1">
        <v>93</v>
      </c>
      <c r="E123" s="1">
        <v>93</v>
      </c>
      <c r="F123" s="1">
        <v>85</v>
      </c>
      <c r="G123" s="1"/>
      <c r="H123" s="1"/>
      <c r="I123" s="1">
        <v>93</v>
      </c>
      <c r="J123" s="1">
        <v>93</v>
      </c>
      <c r="K123" s="1">
        <v>85</v>
      </c>
      <c r="L123" s="136"/>
      <c r="M123" s="136"/>
      <c r="N123" s="1">
        <f t="shared" si="3"/>
        <v>93</v>
      </c>
      <c r="O123" s="1">
        <f t="shared" si="3"/>
        <v>93</v>
      </c>
      <c r="P123" s="1">
        <f t="shared" si="3"/>
        <v>85</v>
      </c>
      <c r="Q123" s="1"/>
      <c r="R123" s="1"/>
    </row>
    <row r="124" spans="1:18">
      <c r="A124" s="10">
        <v>111</v>
      </c>
      <c r="B124" s="272">
        <v>1911111</v>
      </c>
      <c r="C124" s="273" t="s">
        <v>354</v>
      </c>
      <c r="D124" s="1">
        <v>96</v>
      </c>
      <c r="E124" s="1">
        <v>97</v>
      </c>
      <c r="F124" s="1">
        <v>90</v>
      </c>
      <c r="G124" s="1"/>
      <c r="H124" s="1"/>
      <c r="I124" s="1">
        <v>96</v>
      </c>
      <c r="J124" s="1">
        <v>97</v>
      </c>
      <c r="K124" s="1">
        <v>90</v>
      </c>
      <c r="L124" s="136"/>
      <c r="M124" s="136"/>
      <c r="N124" s="1">
        <f t="shared" si="3"/>
        <v>96</v>
      </c>
      <c r="O124" s="1">
        <f t="shared" si="3"/>
        <v>97</v>
      </c>
      <c r="P124" s="1">
        <f t="shared" si="3"/>
        <v>90</v>
      </c>
      <c r="Q124" s="1"/>
      <c r="R124" s="1"/>
    </row>
    <row r="125" spans="1:18">
      <c r="A125" s="10">
        <v>112</v>
      </c>
      <c r="B125" s="272">
        <v>1911112</v>
      </c>
      <c r="C125" s="273" t="s">
        <v>155</v>
      </c>
      <c r="D125" s="1">
        <v>97</v>
      </c>
      <c r="E125" s="1">
        <v>97</v>
      </c>
      <c r="F125" s="1">
        <v>90</v>
      </c>
      <c r="G125" s="1"/>
      <c r="H125" s="1"/>
      <c r="I125" s="1">
        <v>97</v>
      </c>
      <c r="J125" s="1">
        <v>97</v>
      </c>
      <c r="K125" s="1">
        <v>90</v>
      </c>
      <c r="L125" s="136"/>
      <c r="M125" s="136"/>
      <c r="N125" s="1">
        <f t="shared" si="3"/>
        <v>97</v>
      </c>
      <c r="O125" s="1">
        <f t="shared" si="3"/>
        <v>97</v>
      </c>
      <c r="P125" s="1">
        <f t="shared" si="3"/>
        <v>90</v>
      </c>
      <c r="Q125" s="1"/>
      <c r="R125" s="1"/>
    </row>
    <row r="126" spans="1:18">
      <c r="A126" s="10">
        <v>113</v>
      </c>
      <c r="B126" s="272">
        <v>1911113</v>
      </c>
      <c r="C126" s="273" t="s">
        <v>156</v>
      </c>
      <c r="D126" s="1">
        <v>90</v>
      </c>
      <c r="E126" s="1">
        <v>87</v>
      </c>
      <c r="F126" s="1">
        <v>90</v>
      </c>
      <c r="G126" s="1"/>
      <c r="H126" s="1"/>
      <c r="I126" s="1">
        <v>90</v>
      </c>
      <c r="J126" s="1">
        <v>87</v>
      </c>
      <c r="K126" s="1">
        <v>90</v>
      </c>
      <c r="L126" s="136"/>
      <c r="M126" s="136"/>
      <c r="N126" s="1">
        <f t="shared" si="3"/>
        <v>90</v>
      </c>
      <c r="O126" s="1">
        <f t="shared" si="3"/>
        <v>87</v>
      </c>
      <c r="P126" s="1">
        <f t="shared" si="3"/>
        <v>90</v>
      </c>
      <c r="Q126" s="1"/>
      <c r="R126" s="1"/>
    </row>
    <row r="127" spans="1:18">
      <c r="A127" s="10">
        <v>114</v>
      </c>
      <c r="B127" s="272">
        <v>1911114</v>
      </c>
      <c r="C127" s="273" t="s">
        <v>157</v>
      </c>
      <c r="D127" s="1">
        <v>90</v>
      </c>
      <c r="E127" s="1">
        <v>83</v>
      </c>
      <c r="F127" s="1">
        <v>81</v>
      </c>
      <c r="G127" s="1"/>
      <c r="H127" s="1"/>
      <c r="I127" s="1">
        <v>90</v>
      </c>
      <c r="J127" s="1">
        <v>83</v>
      </c>
      <c r="K127" s="1">
        <v>81</v>
      </c>
      <c r="L127" s="136"/>
      <c r="M127" s="136"/>
      <c r="N127" s="1">
        <f t="shared" si="3"/>
        <v>90</v>
      </c>
      <c r="O127" s="1">
        <f t="shared" si="3"/>
        <v>83</v>
      </c>
      <c r="P127" s="1">
        <f t="shared" si="3"/>
        <v>81</v>
      </c>
      <c r="Q127" s="1"/>
      <c r="R127" s="1"/>
    </row>
    <row r="128" spans="1:18">
      <c r="A128" s="10">
        <v>115</v>
      </c>
      <c r="B128" s="272">
        <v>1911115</v>
      </c>
      <c r="C128" s="273" t="s">
        <v>74</v>
      </c>
      <c r="D128" s="1">
        <v>92</v>
      </c>
      <c r="E128" s="1">
        <v>90</v>
      </c>
      <c r="F128" s="1">
        <v>81</v>
      </c>
      <c r="G128" s="1"/>
      <c r="H128" s="1"/>
      <c r="I128" s="1">
        <v>92</v>
      </c>
      <c r="J128" s="1">
        <v>90</v>
      </c>
      <c r="K128" s="1">
        <v>81</v>
      </c>
      <c r="L128" s="136"/>
      <c r="M128" s="136"/>
      <c r="N128" s="1">
        <f t="shared" si="3"/>
        <v>92</v>
      </c>
      <c r="O128" s="1">
        <f t="shared" si="3"/>
        <v>90</v>
      </c>
      <c r="P128" s="1">
        <f t="shared" si="3"/>
        <v>81</v>
      </c>
      <c r="Q128" s="1"/>
      <c r="R128" s="1"/>
    </row>
    <row r="129" spans="1:18">
      <c r="A129" s="10">
        <v>116</v>
      </c>
      <c r="B129" s="267">
        <v>1911116</v>
      </c>
      <c r="C129" s="268" t="s">
        <v>355</v>
      </c>
      <c r="D129" s="1">
        <v>64</v>
      </c>
      <c r="E129" s="1">
        <v>64</v>
      </c>
      <c r="F129" s="1">
        <v>65</v>
      </c>
      <c r="G129" s="1"/>
      <c r="H129" s="1"/>
      <c r="I129" s="1">
        <v>64</v>
      </c>
      <c r="J129" s="1">
        <v>64</v>
      </c>
      <c r="K129" s="1">
        <v>65</v>
      </c>
      <c r="L129" s="136"/>
      <c r="M129" s="136"/>
      <c r="N129" s="1">
        <f t="shared" si="3"/>
        <v>64</v>
      </c>
      <c r="O129" s="1">
        <f t="shared" si="3"/>
        <v>64</v>
      </c>
      <c r="P129" s="1">
        <f t="shared" si="3"/>
        <v>65</v>
      </c>
      <c r="Q129" s="1"/>
      <c r="R129" s="1"/>
    </row>
    <row r="130" spans="1:18">
      <c r="A130" s="10">
        <v>117</v>
      </c>
      <c r="B130" s="272">
        <v>1911117</v>
      </c>
      <c r="C130" s="273" t="s">
        <v>356</v>
      </c>
      <c r="D130" s="1">
        <v>75</v>
      </c>
      <c r="E130" s="1">
        <v>79</v>
      </c>
      <c r="F130" s="1">
        <v>79</v>
      </c>
      <c r="G130" s="1"/>
      <c r="H130" s="1"/>
      <c r="I130" s="1">
        <v>75</v>
      </c>
      <c r="J130" s="1">
        <v>79</v>
      </c>
      <c r="K130" s="1">
        <v>79</v>
      </c>
      <c r="L130" s="136"/>
      <c r="M130" s="136"/>
      <c r="N130" s="1">
        <f t="shared" si="3"/>
        <v>75</v>
      </c>
      <c r="O130" s="1">
        <f t="shared" si="3"/>
        <v>79</v>
      </c>
      <c r="P130" s="1">
        <f t="shared" si="3"/>
        <v>79</v>
      </c>
      <c r="Q130" s="1"/>
      <c r="R130" s="1"/>
    </row>
    <row r="131" spans="1:18">
      <c r="A131" s="10">
        <v>118</v>
      </c>
      <c r="B131" s="76">
        <v>1911118</v>
      </c>
      <c r="C131" s="271" t="s">
        <v>357</v>
      </c>
      <c r="D131" s="1">
        <v>82</v>
      </c>
      <c r="E131" s="1">
        <v>71</v>
      </c>
      <c r="F131" s="1">
        <v>84</v>
      </c>
      <c r="G131" s="1"/>
      <c r="H131" s="1"/>
      <c r="I131" s="1">
        <v>82</v>
      </c>
      <c r="J131" s="1">
        <v>71</v>
      </c>
      <c r="K131" s="1">
        <v>84</v>
      </c>
      <c r="L131" s="136"/>
      <c r="M131" s="136"/>
      <c r="N131" s="1">
        <f t="shared" si="3"/>
        <v>82</v>
      </c>
      <c r="O131" s="1">
        <f t="shared" si="3"/>
        <v>71</v>
      </c>
      <c r="P131" s="1">
        <f t="shared" si="3"/>
        <v>84</v>
      </c>
      <c r="Q131" s="1"/>
      <c r="R131" s="1"/>
    </row>
    <row r="132" spans="1:18">
      <c r="A132" s="10">
        <v>119</v>
      </c>
      <c r="B132" s="267">
        <v>1911119</v>
      </c>
      <c r="C132" s="268" t="s">
        <v>358</v>
      </c>
      <c r="D132" s="1">
        <v>93</v>
      </c>
      <c r="E132" s="1">
        <v>92</v>
      </c>
      <c r="F132" s="1">
        <v>94</v>
      </c>
      <c r="G132" s="1"/>
      <c r="H132" s="1"/>
      <c r="I132" s="1">
        <v>93</v>
      </c>
      <c r="J132" s="1">
        <v>92</v>
      </c>
      <c r="K132" s="1">
        <v>94</v>
      </c>
      <c r="L132" s="136"/>
      <c r="M132" s="136"/>
      <c r="N132" s="1">
        <f t="shared" si="3"/>
        <v>93</v>
      </c>
      <c r="O132" s="1">
        <f t="shared" si="3"/>
        <v>92</v>
      </c>
      <c r="P132" s="1">
        <f t="shared" si="3"/>
        <v>94</v>
      </c>
      <c r="Q132" s="1"/>
      <c r="R132" s="1"/>
    </row>
    <row r="133" spans="1:18">
      <c r="A133" s="10">
        <v>120</v>
      </c>
      <c r="B133" s="272">
        <v>1911120</v>
      </c>
      <c r="C133" s="273" t="s">
        <v>359</v>
      </c>
      <c r="D133" s="1">
        <v>90</v>
      </c>
      <c r="E133" s="1">
        <v>91</v>
      </c>
      <c r="F133" s="1">
        <v>72</v>
      </c>
      <c r="G133" s="1"/>
      <c r="H133" s="1"/>
      <c r="I133" s="1">
        <v>90</v>
      </c>
      <c r="J133" s="1">
        <v>91</v>
      </c>
      <c r="K133" s="1">
        <v>72</v>
      </c>
      <c r="L133" s="136"/>
      <c r="M133" s="136"/>
      <c r="N133" s="1">
        <f t="shared" si="3"/>
        <v>90</v>
      </c>
      <c r="O133" s="1">
        <f t="shared" si="3"/>
        <v>91</v>
      </c>
      <c r="P133" s="1">
        <f t="shared" si="3"/>
        <v>72</v>
      </c>
      <c r="Q133" s="1"/>
      <c r="R133" s="1"/>
    </row>
    <row r="134" spans="1:18">
      <c r="A134" s="10">
        <v>121</v>
      </c>
      <c r="B134" s="76">
        <v>1911401</v>
      </c>
      <c r="C134" s="271" t="s">
        <v>360</v>
      </c>
      <c r="D134" s="1">
        <v>82</v>
      </c>
      <c r="E134" s="1">
        <v>83</v>
      </c>
      <c r="F134" s="1">
        <v>85</v>
      </c>
      <c r="G134" s="1"/>
      <c r="H134" s="1"/>
      <c r="I134" s="1">
        <v>82</v>
      </c>
      <c r="J134" s="1">
        <v>83</v>
      </c>
      <c r="K134" s="1">
        <v>85</v>
      </c>
      <c r="L134" s="136"/>
      <c r="M134" s="136"/>
      <c r="N134" s="1">
        <f t="shared" si="3"/>
        <v>82</v>
      </c>
      <c r="O134" s="1">
        <f t="shared" si="3"/>
        <v>83</v>
      </c>
      <c r="P134" s="1">
        <f t="shared" si="3"/>
        <v>85</v>
      </c>
      <c r="Q134" s="1"/>
      <c r="R134" s="1"/>
    </row>
    <row r="135" spans="1:18">
      <c r="A135" s="10">
        <v>122</v>
      </c>
      <c r="B135" s="76">
        <v>1911402</v>
      </c>
      <c r="C135" s="271" t="s">
        <v>361</v>
      </c>
      <c r="D135" s="1">
        <v>59</v>
      </c>
      <c r="E135" s="1">
        <v>59</v>
      </c>
      <c r="F135" s="1">
        <v>59</v>
      </c>
      <c r="G135" s="1"/>
      <c r="H135" s="1"/>
      <c r="I135" s="1">
        <v>59</v>
      </c>
      <c r="J135" s="1">
        <v>59</v>
      </c>
      <c r="K135" s="1">
        <v>59</v>
      </c>
      <c r="L135" s="136"/>
      <c r="M135" s="136"/>
      <c r="N135" s="1">
        <f t="shared" si="3"/>
        <v>59</v>
      </c>
      <c r="O135" s="1">
        <f t="shared" si="3"/>
        <v>59</v>
      </c>
      <c r="P135" s="1">
        <f t="shared" si="3"/>
        <v>59</v>
      </c>
      <c r="Q135" s="1"/>
      <c r="R135" s="1"/>
    </row>
    <row r="136" spans="1:18">
      <c r="A136" s="10">
        <v>123</v>
      </c>
      <c r="B136" s="272">
        <v>1911403</v>
      </c>
      <c r="C136" s="273" t="s">
        <v>362</v>
      </c>
      <c r="D136" s="1">
        <v>58</v>
      </c>
      <c r="E136" s="1">
        <v>64</v>
      </c>
      <c r="F136" s="1">
        <v>65</v>
      </c>
      <c r="G136" s="1"/>
      <c r="H136" s="1"/>
      <c r="I136" s="1">
        <v>58</v>
      </c>
      <c r="J136" s="1">
        <v>64</v>
      </c>
      <c r="K136" s="1">
        <v>65</v>
      </c>
      <c r="L136" s="136"/>
      <c r="M136" s="136"/>
      <c r="N136" s="1">
        <f t="shared" si="3"/>
        <v>58</v>
      </c>
      <c r="O136" s="1">
        <f t="shared" si="3"/>
        <v>64</v>
      </c>
      <c r="P136" s="1">
        <f t="shared" si="3"/>
        <v>65</v>
      </c>
      <c r="Q136" s="1"/>
      <c r="R136" s="1"/>
    </row>
    <row r="137" spans="1:18">
      <c r="A137" s="10">
        <v>124</v>
      </c>
      <c r="B137" s="272">
        <v>1911404</v>
      </c>
      <c r="C137" s="273" t="s">
        <v>363</v>
      </c>
      <c r="D137" s="1">
        <v>92</v>
      </c>
      <c r="E137" s="1">
        <v>93</v>
      </c>
      <c r="F137" s="1">
        <v>86</v>
      </c>
      <c r="G137" s="1"/>
      <c r="H137" s="1"/>
      <c r="I137" s="1">
        <v>92</v>
      </c>
      <c r="J137" s="1">
        <v>93</v>
      </c>
      <c r="K137" s="1">
        <v>86</v>
      </c>
      <c r="L137" s="136"/>
      <c r="M137" s="136"/>
      <c r="N137" s="1">
        <f t="shared" si="3"/>
        <v>92</v>
      </c>
      <c r="O137" s="1">
        <f t="shared" si="3"/>
        <v>93</v>
      </c>
      <c r="P137" s="1">
        <f t="shared" si="3"/>
        <v>86</v>
      </c>
      <c r="Q137" s="1"/>
      <c r="R137" s="1"/>
    </row>
    <row r="138" spans="1:18">
      <c r="A138" s="10">
        <v>125</v>
      </c>
      <c r="B138" s="267">
        <v>1911405</v>
      </c>
      <c r="C138" s="268" t="s">
        <v>364</v>
      </c>
      <c r="D138" s="1">
        <v>65</v>
      </c>
      <c r="E138" s="1">
        <v>65</v>
      </c>
      <c r="F138" s="1">
        <v>64</v>
      </c>
      <c r="G138" s="1"/>
      <c r="H138" s="1"/>
      <c r="I138" s="1">
        <v>65</v>
      </c>
      <c r="J138" s="1">
        <v>65</v>
      </c>
      <c r="K138" s="1">
        <v>64</v>
      </c>
      <c r="L138" s="136"/>
      <c r="M138" s="136"/>
      <c r="N138" s="1">
        <f t="shared" si="3"/>
        <v>65</v>
      </c>
      <c r="O138" s="1">
        <f t="shared" si="3"/>
        <v>65</v>
      </c>
      <c r="P138" s="1">
        <f t="shared" si="3"/>
        <v>64</v>
      </c>
      <c r="Q138" s="1"/>
      <c r="R138" s="1"/>
    </row>
    <row r="139" spans="1:18">
      <c r="A139" s="10">
        <v>126</v>
      </c>
      <c r="B139" s="31">
        <v>1911406</v>
      </c>
      <c r="C139" s="273" t="s">
        <v>365</v>
      </c>
      <c r="D139" s="1">
        <v>75</v>
      </c>
      <c r="E139" s="1">
        <v>76</v>
      </c>
      <c r="F139" s="1">
        <v>75</v>
      </c>
      <c r="G139" s="1"/>
      <c r="H139" s="1"/>
      <c r="I139" s="1">
        <v>75</v>
      </c>
      <c r="J139" s="1">
        <v>76</v>
      </c>
      <c r="K139" s="1">
        <v>75</v>
      </c>
      <c r="L139" s="136"/>
      <c r="M139" s="136"/>
      <c r="N139" s="1">
        <f t="shared" si="3"/>
        <v>75</v>
      </c>
      <c r="O139" s="1">
        <f t="shared" si="3"/>
        <v>76</v>
      </c>
      <c r="P139" s="1">
        <f t="shared" si="3"/>
        <v>75</v>
      </c>
      <c r="Q139" s="1"/>
      <c r="R139" s="1"/>
    </row>
    <row r="140" spans="1:18">
      <c r="A140" s="10">
        <v>127</v>
      </c>
      <c r="B140" s="76">
        <v>1911407</v>
      </c>
      <c r="C140" s="271" t="s">
        <v>366</v>
      </c>
      <c r="D140" s="1">
        <v>64</v>
      </c>
      <c r="E140" s="1">
        <v>65</v>
      </c>
      <c r="F140" s="1">
        <v>65</v>
      </c>
      <c r="G140" s="1"/>
      <c r="H140" s="1"/>
      <c r="I140" s="1">
        <v>64</v>
      </c>
      <c r="J140" s="1">
        <v>65</v>
      </c>
      <c r="K140" s="1">
        <v>65</v>
      </c>
      <c r="L140" s="136"/>
      <c r="M140" s="136"/>
      <c r="N140" s="1">
        <f t="shared" si="3"/>
        <v>64</v>
      </c>
      <c r="O140" s="1">
        <f t="shared" si="3"/>
        <v>65</v>
      </c>
      <c r="P140" s="1">
        <f t="shared" si="3"/>
        <v>65</v>
      </c>
      <c r="Q140" s="1"/>
      <c r="R140" s="1"/>
    </row>
    <row r="141" spans="1:18">
      <c r="A141" s="10">
        <v>128</v>
      </c>
      <c r="B141" s="277">
        <v>1911410</v>
      </c>
      <c r="C141" s="271" t="s">
        <v>367</v>
      </c>
      <c r="D141" s="1">
        <v>62</v>
      </c>
      <c r="E141" s="1">
        <v>61</v>
      </c>
      <c r="F141" s="1">
        <v>62</v>
      </c>
      <c r="G141" s="1"/>
      <c r="H141" s="1"/>
      <c r="I141" s="1">
        <v>62</v>
      </c>
      <c r="J141" s="1">
        <v>61</v>
      </c>
      <c r="K141" s="1">
        <v>62</v>
      </c>
      <c r="L141" s="136"/>
      <c r="M141" s="136"/>
      <c r="N141" s="1">
        <f t="shared" si="3"/>
        <v>62</v>
      </c>
      <c r="O141" s="1">
        <f t="shared" si="3"/>
        <v>61</v>
      </c>
      <c r="P141" s="1">
        <f t="shared" si="3"/>
        <v>62</v>
      </c>
      <c r="Q141" s="1"/>
      <c r="R141" s="1"/>
    </row>
    <row r="142" spans="1:18">
      <c r="A142" s="10">
        <v>129</v>
      </c>
      <c r="B142" s="31">
        <v>1911411</v>
      </c>
      <c r="C142" s="31" t="s">
        <v>368</v>
      </c>
      <c r="D142" s="1">
        <v>62</v>
      </c>
      <c r="E142" s="1">
        <v>61</v>
      </c>
      <c r="F142" s="1">
        <v>62</v>
      </c>
      <c r="G142" s="1"/>
      <c r="H142" s="1"/>
      <c r="I142" s="1">
        <v>62</v>
      </c>
      <c r="J142" s="1">
        <v>61</v>
      </c>
      <c r="K142" s="1">
        <v>62</v>
      </c>
      <c r="L142" s="136"/>
      <c r="M142" s="136"/>
      <c r="N142" s="1">
        <f t="shared" si="3"/>
        <v>62</v>
      </c>
      <c r="O142" s="1">
        <f t="shared" si="3"/>
        <v>61</v>
      </c>
      <c r="P142" s="1">
        <f t="shared" si="3"/>
        <v>62</v>
      </c>
      <c r="Q142" s="1"/>
      <c r="R142" s="1"/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75</v>
      </c>
      <c r="E146" s="2">
        <v>70</v>
      </c>
      <c r="F146" s="2">
        <v>65</v>
      </c>
      <c r="G146" s="2">
        <v>65</v>
      </c>
      <c r="H146" s="2">
        <v>65</v>
      </c>
    </row>
    <row r="147" spans="3:19">
      <c r="C147" s="261" t="s">
        <v>28</v>
      </c>
      <c r="D147" s="278">
        <v>0.8</v>
      </c>
      <c r="E147" s="278">
        <v>0.75</v>
      </c>
      <c r="F147" s="278">
        <v>0.8</v>
      </c>
      <c r="G147" s="278">
        <v>0.75</v>
      </c>
      <c r="H147" s="278">
        <v>0.8</v>
      </c>
      <c r="J147" s="552" t="s">
        <v>377</v>
      </c>
      <c r="K147" s="552"/>
      <c r="L147" s="552"/>
      <c r="M147" s="553"/>
      <c r="N147" s="2">
        <v>129</v>
      </c>
    </row>
    <row r="148" spans="3:19">
      <c r="C148" s="261" t="s">
        <v>187</v>
      </c>
      <c r="D148" s="1">
        <f>COUNTIF(N14:N142,"&gt;="&amp;D146)</f>
        <v>105</v>
      </c>
      <c r="E148" s="1">
        <f>COUNTIF(O14:O142,"&gt;="&amp;E146)</f>
        <v>111</v>
      </c>
      <c r="F148" s="1">
        <f>COUNTIF(P14:P142,"&gt;="&amp;F146)</f>
        <v>114</v>
      </c>
      <c r="G148" s="1">
        <f>COUNTIF(Q14:Q142,"&gt;="&amp;G146)</f>
        <v>0</v>
      </c>
      <c r="H148" s="1">
        <f>COUNTIF(R14:R142,"&gt;="&amp;H146)</f>
        <v>0</v>
      </c>
    </row>
    <row r="149" spans="3:19">
      <c r="C149" s="261" t="s">
        <v>29</v>
      </c>
      <c r="D149" s="280">
        <f>D148/$N$147</f>
        <v>0.81395348837209303</v>
      </c>
      <c r="E149" s="280">
        <f>E148/$N$147</f>
        <v>0.86046511627906974</v>
      </c>
      <c r="F149" s="280">
        <f>F148/$N$147</f>
        <v>0.88372093023255816</v>
      </c>
      <c r="G149" s="280">
        <f>G148/$N$147</f>
        <v>0</v>
      </c>
      <c r="H149" s="280">
        <f>H148/$N$147</f>
        <v>0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11"/>
      <c r="E158" s="12"/>
      <c r="F158" s="12">
        <v>2</v>
      </c>
      <c r="G158" s="12">
        <v>3</v>
      </c>
      <c r="H158" s="12">
        <v>3</v>
      </c>
      <c r="I158" s="12">
        <v>2</v>
      </c>
      <c r="J158" s="12"/>
      <c r="K158" s="12"/>
      <c r="L158" s="12">
        <v>3</v>
      </c>
      <c r="M158" s="12"/>
      <c r="N158" s="12"/>
      <c r="O158" s="12"/>
      <c r="P158" s="12">
        <v>2</v>
      </c>
      <c r="Q158" s="316"/>
      <c r="R158" s="2"/>
      <c r="S158" s="9">
        <f>D149</f>
        <v>0.81395348837209303</v>
      </c>
    </row>
    <row r="159" spans="3:19" ht="15" thickBot="1">
      <c r="C159" s="261" t="s">
        <v>6</v>
      </c>
      <c r="D159" s="13"/>
      <c r="E159" s="14"/>
      <c r="F159" s="14">
        <v>2</v>
      </c>
      <c r="G159" s="14">
        <v>3</v>
      </c>
      <c r="H159" s="14">
        <v>3</v>
      </c>
      <c r="I159" s="14">
        <v>2</v>
      </c>
      <c r="J159" s="14"/>
      <c r="K159" s="14"/>
      <c r="L159" s="14">
        <v>3</v>
      </c>
      <c r="M159" s="14"/>
      <c r="N159" s="12"/>
      <c r="O159" s="12"/>
      <c r="P159" s="14">
        <v>2</v>
      </c>
      <c r="Q159" s="14"/>
      <c r="R159" s="2"/>
      <c r="S159" s="9">
        <f>E149</f>
        <v>0.86046511627906974</v>
      </c>
    </row>
    <row r="160" spans="3:19" ht="15" thickBot="1">
      <c r="C160" s="261" t="s">
        <v>7</v>
      </c>
      <c r="D160" s="13"/>
      <c r="E160" s="14"/>
      <c r="F160" s="14">
        <v>2</v>
      </c>
      <c r="G160" s="14">
        <v>3</v>
      </c>
      <c r="H160" s="14">
        <v>3</v>
      </c>
      <c r="I160" s="14">
        <v>2</v>
      </c>
      <c r="J160" s="14"/>
      <c r="K160" s="14"/>
      <c r="L160" s="14">
        <v>3</v>
      </c>
      <c r="M160" s="14"/>
      <c r="N160" s="12"/>
      <c r="O160" s="12"/>
      <c r="P160" s="14">
        <v>3</v>
      </c>
      <c r="Q160" s="14"/>
      <c r="R160" s="2"/>
      <c r="S160" s="9">
        <f>F149</f>
        <v>0.88372093023255816</v>
      </c>
    </row>
    <row r="161" spans="3:19" ht="15" thickBot="1">
      <c r="C161" s="261" t="s">
        <v>8</v>
      </c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2"/>
      <c r="O161" s="12"/>
      <c r="P161" s="14"/>
      <c r="Q161" s="14"/>
      <c r="R161" s="2"/>
      <c r="S161" s="9">
        <f>G149</f>
        <v>0</v>
      </c>
    </row>
    <row r="162" spans="3:19" ht="15" thickBot="1">
      <c r="C162" s="261" t="s">
        <v>9</v>
      </c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2"/>
      <c r="O162" s="12"/>
      <c r="P162" s="14"/>
      <c r="Q162" s="14"/>
      <c r="R162" s="2"/>
      <c r="S162" s="9">
        <f>H149</f>
        <v>0</v>
      </c>
    </row>
    <row r="163" spans="3:19">
      <c r="C163" s="261" t="s">
        <v>30</v>
      </c>
      <c r="D163" s="1">
        <f t="shared" ref="D163:R163" si="4">COUNTIF(D158:D162,"=3")</f>
        <v>0</v>
      </c>
      <c r="E163" s="1">
        <f t="shared" si="4"/>
        <v>0</v>
      </c>
      <c r="F163" s="1">
        <f t="shared" si="4"/>
        <v>0</v>
      </c>
      <c r="G163" s="1">
        <f t="shared" si="4"/>
        <v>3</v>
      </c>
      <c r="H163" s="1">
        <f t="shared" si="4"/>
        <v>3</v>
      </c>
      <c r="I163" s="1">
        <f t="shared" si="4"/>
        <v>0</v>
      </c>
      <c r="J163" s="1">
        <f t="shared" si="4"/>
        <v>0</v>
      </c>
      <c r="K163" s="1">
        <f t="shared" si="4"/>
        <v>0</v>
      </c>
      <c r="L163" s="1">
        <f t="shared" si="4"/>
        <v>3</v>
      </c>
      <c r="M163" s="1">
        <f t="shared" si="4"/>
        <v>0</v>
      </c>
      <c r="N163" s="1">
        <f t="shared" si="4"/>
        <v>0</v>
      </c>
      <c r="O163" s="1">
        <f t="shared" si="4"/>
        <v>0</v>
      </c>
      <c r="P163" s="1">
        <f t="shared" si="4"/>
        <v>1</v>
      </c>
      <c r="Q163" s="1">
        <f t="shared" si="4"/>
        <v>0</v>
      </c>
      <c r="R163" s="1">
        <f t="shared" si="4"/>
        <v>0</v>
      </c>
    </row>
    <row r="164" spans="3:19">
      <c r="C164" s="261" t="s">
        <v>31</v>
      </c>
      <c r="D164" s="1">
        <f t="shared" ref="D164:R164" si="5">COUNTIF(D158:D162,"=2")</f>
        <v>0</v>
      </c>
      <c r="E164" s="1">
        <f t="shared" si="5"/>
        <v>0</v>
      </c>
      <c r="F164" s="1">
        <f t="shared" si="5"/>
        <v>3</v>
      </c>
      <c r="G164" s="1">
        <f t="shared" si="5"/>
        <v>0</v>
      </c>
      <c r="H164" s="1">
        <f t="shared" si="5"/>
        <v>0</v>
      </c>
      <c r="I164" s="1">
        <f t="shared" si="5"/>
        <v>3</v>
      </c>
      <c r="J164" s="1">
        <f t="shared" si="5"/>
        <v>0</v>
      </c>
      <c r="K164" s="1">
        <f t="shared" si="5"/>
        <v>0</v>
      </c>
      <c r="L164" s="1">
        <f t="shared" si="5"/>
        <v>0</v>
      </c>
      <c r="M164" s="1">
        <f t="shared" si="5"/>
        <v>0</v>
      </c>
      <c r="N164" s="1">
        <f t="shared" si="5"/>
        <v>0</v>
      </c>
      <c r="O164" s="1">
        <f t="shared" si="5"/>
        <v>0</v>
      </c>
      <c r="P164" s="1">
        <f t="shared" si="5"/>
        <v>2</v>
      </c>
      <c r="Q164" s="1">
        <f t="shared" si="5"/>
        <v>0</v>
      </c>
      <c r="R164" s="1">
        <f t="shared" si="5"/>
        <v>0</v>
      </c>
    </row>
    <row r="165" spans="3:19">
      <c r="C165" s="261" t="s">
        <v>32</v>
      </c>
      <c r="D165" s="1">
        <f t="shared" ref="D165:R165" si="6">COUNTIF(D158:D162,"=1")</f>
        <v>0</v>
      </c>
      <c r="E165" s="1">
        <f t="shared" si="6"/>
        <v>0</v>
      </c>
      <c r="F165" s="1">
        <f t="shared" si="6"/>
        <v>0</v>
      </c>
      <c r="G165" s="1">
        <f t="shared" si="6"/>
        <v>0</v>
      </c>
      <c r="H165" s="1">
        <f t="shared" si="6"/>
        <v>0</v>
      </c>
      <c r="I165" s="1">
        <f t="shared" si="6"/>
        <v>0</v>
      </c>
      <c r="J165" s="1">
        <f t="shared" si="6"/>
        <v>0</v>
      </c>
      <c r="K165" s="1">
        <f t="shared" si="6"/>
        <v>0</v>
      </c>
      <c r="L165" s="1">
        <f t="shared" si="6"/>
        <v>0</v>
      </c>
      <c r="M165" s="1">
        <f t="shared" si="6"/>
        <v>0</v>
      </c>
      <c r="N165" s="1">
        <f t="shared" si="6"/>
        <v>0</v>
      </c>
      <c r="O165" s="1">
        <f t="shared" si="6"/>
        <v>0</v>
      </c>
      <c r="P165" s="1">
        <f t="shared" si="6"/>
        <v>0</v>
      </c>
      <c r="Q165" s="1">
        <f t="shared" si="6"/>
        <v>0</v>
      </c>
      <c r="R165" s="1">
        <f t="shared" si="6"/>
        <v>0</v>
      </c>
    </row>
    <row r="166" spans="3:19">
      <c r="C166" s="261" t="s">
        <v>34</v>
      </c>
      <c r="D166" s="6">
        <f>3*IF(D163=0,0,(ROUND(SUMIF(D158:D162,"=3",$S$158:$S$162),2)))</f>
        <v>0</v>
      </c>
      <c r="E166" s="6">
        <f>3*IF(E163=0,0,(ROUND(SUMIF(E158:E162,"=3",$S$158:$S$162),2)))</f>
        <v>0</v>
      </c>
      <c r="F166" s="6">
        <f>3*IF(F163=0,0,(ROUND(SUMIF(F158:F162,"=3",$S$158:$S$162),2)))</f>
        <v>0</v>
      </c>
      <c r="G166" s="6">
        <f t="shared" ref="G166:R166" si="7">3*IF(G163=0,0,(ROUND(SUMIF(G158:G162,"=3",$S$158:$S$162),2)))</f>
        <v>7.68</v>
      </c>
      <c r="H166" s="6">
        <f t="shared" si="7"/>
        <v>7.68</v>
      </c>
      <c r="I166" s="6">
        <f t="shared" si="7"/>
        <v>0</v>
      </c>
      <c r="J166" s="6">
        <f t="shared" si="7"/>
        <v>0</v>
      </c>
      <c r="K166" s="6">
        <f t="shared" si="7"/>
        <v>0</v>
      </c>
      <c r="L166" s="6">
        <f t="shared" si="7"/>
        <v>7.68</v>
      </c>
      <c r="M166" s="6">
        <f t="shared" si="7"/>
        <v>0</v>
      </c>
      <c r="N166" s="6">
        <f t="shared" si="7"/>
        <v>0</v>
      </c>
      <c r="O166" s="6">
        <f t="shared" si="7"/>
        <v>0</v>
      </c>
      <c r="P166" s="6">
        <f t="shared" si="7"/>
        <v>2.64</v>
      </c>
      <c r="Q166" s="6">
        <f t="shared" si="7"/>
        <v>0</v>
      </c>
      <c r="R166" s="6">
        <f t="shared" si="7"/>
        <v>0</v>
      </c>
    </row>
    <row r="167" spans="3:19">
      <c r="C167" s="261" t="s">
        <v>35</v>
      </c>
      <c r="D167" s="6">
        <f>2*IF(D164=0,0,(ROUND(SUMIF(D158:D162,"=2",$S$158:$S$162),2)))</f>
        <v>0</v>
      </c>
      <c r="E167" s="6">
        <f>2*IF(E164=0,0,(ROUND(SUMIF(E158:E162,"=2",$S$158:$S$162),2)))</f>
        <v>0</v>
      </c>
      <c r="F167" s="6">
        <f>2*IF(F164=0,0,(ROUND(SUMIF(F158:F162,"=2",$S$158:$S$162),2)))</f>
        <v>5.12</v>
      </c>
      <c r="G167" s="6">
        <f t="shared" ref="G167:R167" si="8">2*IF(G164=0,0,(ROUND(SUMIF(G158:G162,"=2",$S$158:$S$162),2)))</f>
        <v>0</v>
      </c>
      <c r="H167" s="6">
        <f t="shared" si="8"/>
        <v>0</v>
      </c>
      <c r="I167" s="6">
        <f t="shared" si="8"/>
        <v>5.12</v>
      </c>
      <c r="J167" s="6">
        <f t="shared" si="8"/>
        <v>0</v>
      </c>
      <c r="K167" s="6">
        <f t="shared" si="8"/>
        <v>0</v>
      </c>
      <c r="L167" s="6">
        <f t="shared" si="8"/>
        <v>0</v>
      </c>
      <c r="M167" s="6">
        <f t="shared" si="8"/>
        <v>0</v>
      </c>
      <c r="N167" s="6">
        <f t="shared" si="8"/>
        <v>0</v>
      </c>
      <c r="O167" s="6">
        <f t="shared" si="8"/>
        <v>0</v>
      </c>
      <c r="P167" s="6">
        <f t="shared" si="8"/>
        <v>3.34</v>
      </c>
      <c r="Q167" s="6">
        <f t="shared" si="8"/>
        <v>0</v>
      </c>
      <c r="R167" s="6">
        <f t="shared" si="8"/>
        <v>0</v>
      </c>
    </row>
    <row r="168" spans="3:19">
      <c r="C168" s="261" t="s">
        <v>36</v>
      </c>
      <c r="D168" s="6">
        <f>1*IF(D165=0,0,(ROUND(SUMIF(D158:D162,"=1",$S$158:$S$162),2)))</f>
        <v>0</v>
      </c>
      <c r="E168" s="6">
        <f>1*IF(E165=0,0,(ROUND(SUMIF(E158:E162,"=1",$S$158:$S$162),2)))</f>
        <v>0</v>
      </c>
      <c r="F168" s="6">
        <f>1*IF(F165=0,0,(ROUND(SUMIF(F158:F162,"=1",$S$158:$S$162),2)))</f>
        <v>0</v>
      </c>
      <c r="G168" s="6">
        <f t="shared" ref="G168:R168" si="9">1*IF(G165=0,0,(ROUND(SUMIF(G158:G162,"=1",$S$158:$S$162),2)))</f>
        <v>0</v>
      </c>
      <c r="H168" s="6">
        <f t="shared" si="9"/>
        <v>0</v>
      </c>
      <c r="I168" s="6">
        <f t="shared" si="9"/>
        <v>0</v>
      </c>
      <c r="J168" s="6">
        <f t="shared" si="9"/>
        <v>0</v>
      </c>
      <c r="K168" s="6">
        <f t="shared" si="9"/>
        <v>0</v>
      </c>
      <c r="L168" s="6">
        <f t="shared" si="9"/>
        <v>0</v>
      </c>
      <c r="M168" s="6">
        <f t="shared" si="9"/>
        <v>0</v>
      </c>
      <c r="N168" s="6">
        <f t="shared" si="9"/>
        <v>0</v>
      </c>
      <c r="O168" s="6">
        <f t="shared" si="9"/>
        <v>0</v>
      </c>
      <c r="P168" s="6">
        <f t="shared" si="9"/>
        <v>0</v>
      </c>
      <c r="Q168" s="6">
        <f t="shared" si="9"/>
        <v>0</v>
      </c>
      <c r="R168" s="6">
        <f t="shared" si="9"/>
        <v>0</v>
      </c>
    </row>
    <row r="171" spans="3:19" ht="17.5">
      <c r="C171" s="7" t="s">
        <v>37</v>
      </c>
      <c r="D171" s="8">
        <f t="shared" ref="D171:R171" si="10">3*IF(SUM(D163:D165)=0,"0",(SUM(D166:D168))/(SUM(D158:D162)))</f>
        <v>0</v>
      </c>
      <c r="E171" s="8">
        <f t="shared" si="10"/>
        <v>0</v>
      </c>
      <c r="F171" s="8">
        <f t="shared" si="10"/>
        <v>2.56</v>
      </c>
      <c r="G171" s="8">
        <f t="shared" si="10"/>
        <v>2.5599999999999996</v>
      </c>
      <c r="H171" s="8">
        <f t="shared" si="10"/>
        <v>2.5599999999999996</v>
      </c>
      <c r="I171" s="8">
        <f t="shared" si="10"/>
        <v>2.56</v>
      </c>
      <c r="J171" s="8">
        <f t="shared" si="10"/>
        <v>0</v>
      </c>
      <c r="K171" s="8">
        <f t="shared" si="10"/>
        <v>0</v>
      </c>
      <c r="L171" s="8">
        <f t="shared" si="10"/>
        <v>2.5599999999999996</v>
      </c>
      <c r="M171" s="8">
        <f t="shared" si="10"/>
        <v>0</v>
      </c>
      <c r="N171" s="8">
        <f t="shared" si="10"/>
        <v>0</v>
      </c>
      <c r="O171" s="8">
        <f t="shared" si="10"/>
        <v>0</v>
      </c>
      <c r="P171" s="8">
        <f t="shared" si="10"/>
        <v>2.5628571428571432</v>
      </c>
      <c r="Q171" s="8">
        <f t="shared" si="10"/>
        <v>0</v>
      </c>
      <c r="R171" s="8">
        <f t="shared" si="10"/>
        <v>0</v>
      </c>
    </row>
  </sheetData>
  <mergeCells count="18">
    <mergeCell ref="A6:M6"/>
    <mergeCell ref="A1:M1"/>
    <mergeCell ref="A2:M2"/>
    <mergeCell ref="A3:M3"/>
    <mergeCell ref="A4:M4"/>
    <mergeCell ref="A5:M5"/>
    <mergeCell ref="N12:R12"/>
    <mergeCell ref="J147:M147"/>
    <mergeCell ref="A7:M7"/>
    <mergeCell ref="A8:M8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activeCell="A7" sqref="A7:M7"/>
    </sheetView>
  </sheetViews>
  <sheetFormatPr defaultRowHeight="14.5"/>
  <cols>
    <col min="1" max="1" width="5.81640625" customWidth="1"/>
    <col min="2" max="2" width="15.81640625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412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76</v>
      </c>
      <c r="B5" s="266"/>
      <c r="C5" s="266" t="s">
        <v>413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75</v>
      </c>
      <c r="B6" s="266"/>
      <c r="C6" s="266" t="s">
        <v>414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415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416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417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418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419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1">
        <v>89</v>
      </c>
      <c r="E14" s="1">
        <v>88</v>
      </c>
      <c r="F14" s="1"/>
      <c r="G14" s="1"/>
      <c r="H14" s="1"/>
      <c r="I14" s="1">
        <v>89</v>
      </c>
      <c r="J14" s="1">
        <v>88</v>
      </c>
      <c r="K14" s="2"/>
      <c r="L14" s="2"/>
      <c r="M14" s="2"/>
      <c r="N14" s="1">
        <f>ROUND(D14*$H$12+I14*$M$12,0)</f>
        <v>89</v>
      </c>
      <c r="O14" s="1">
        <f t="shared" ref="O14:R77" si="0">ROUND(E14*$H$12+J14*$M$12,0)</f>
        <v>88</v>
      </c>
      <c r="P14" s="1">
        <f t="shared" si="0"/>
        <v>0</v>
      </c>
      <c r="Q14" s="1">
        <f t="shared" si="0"/>
        <v>0</v>
      </c>
      <c r="R14" s="1">
        <f t="shared" si="0"/>
        <v>0</v>
      </c>
    </row>
    <row r="15" spans="1:18">
      <c r="A15" s="10">
        <v>2</v>
      </c>
      <c r="B15" s="270">
        <v>1911002</v>
      </c>
      <c r="C15" s="271" t="s">
        <v>80</v>
      </c>
      <c r="D15" s="1">
        <v>93</v>
      </c>
      <c r="E15" s="1">
        <v>93</v>
      </c>
      <c r="F15" s="1"/>
      <c r="G15" s="1"/>
      <c r="H15" s="1"/>
      <c r="I15" s="1">
        <v>93</v>
      </c>
      <c r="J15" s="1">
        <v>93</v>
      </c>
      <c r="K15" s="2"/>
      <c r="L15" s="2"/>
      <c r="M15" s="2"/>
      <c r="N15" s="1">
        <f t="shared" ref="N15:Q78" si="1">ROUND(D15*$H$12+I15*$M$12,0)</f>
        <v>93</v>
      </c>
      <c r="O15" s="1">
        <f t="shared" si="0"/>
        <v>93</v>
      </c>
      <c r="P15" s="1">
        <f t="shared" si="0"/>
        <v>0</v>
      </c>
      <c r="Q15" s="1">
        <f t="shared" si="0"/>
        <v>0</v>
      </c>
      <c r="R15" s="1">
        <f t="shared" si="0"/>
        <v>0</v>
      </c>
    </row>
    <row r="16" spans="1:18">
      <c r="A16" s="10">
        <v>3</v>
      </c>
      <c r="B16" s="270">
        <v>1911003</v>
      </c>
      <c r="C16" s="271" t="s">
        <v>81</v>
      </c>
      <c r="D16" s="1">
        <v>88</v>
      </c>
      <c r="E16" s="1">
        <v>87</v>
      </c>
      <c r="F16" s="1"/>
      <c r="G16" s="1"/>
      <c r="H16" s="1"/>
      <c r="I16" s="1">
        <v>88</v>
      </c>
      <c r="J16" s="1">
        <v>87</v>
      </c>
      <c r="K16" s="2"/>
      <c r="L16" s="2"/>
      <c r="M16" s="2"/>
      <c r="N16" s="1">
        <f t="shared" si="1"/>
        <v>88</v>
      </c>
      <c r="O16" s="1">
        <f t="shared" si="0"/>
        <v>87</v>
      </c>
      <c r="P16" s="1">
        <f t="shared" si="0"/>
        <v>0</v>
      </c>
      <c r="Q16" s="1">
        <f t="shared" si="0"/>
        <v>0</v>
      </c>
      <c r="R16" s="1">
        <f t="shared" si="0"/>
        <v>0</v>
      </c>
    </row>
    <row r="17" spans="1:18">
      <c r="A17" s="10">
        <v>4</v>
      </c>
      <c r="B17" s="267">
        <v>1911004</v>
      </c>
      <c r="C17" s="268" t="s">
        <v>39</v>
      </c>
      <c r="D17" s="1">
        <v>84</v>
      </c>
      <c r="E17" s="1">
        <v>86</v>
      </c>
      <c r="F17" s="1"/>
      <c r="G17" s="1"/>
      <c r="H17" s="1"/>
      <c r="I17" s="1">
        <v>84</v>
      </c>
      <c r="J17" s="1">
        <v>86</v>
      </c>
      <c r="K17" s="2"/>
      <c r="L17" s="2"/>
      <c r="M17" s="2"/>
      <c r="N17" s="1">
        <f t="shared" si="1"/>
        <v>84</v>
      </c>
      <c r="O17" s="1">
        <f t="shared" si="0"/>
        <v>86</v>
      </c>
      <c r="P17" s="1">
        <f t="shared" si="0"/>
        <v>0</v>
      </c>
      <c r="Q17" s="1">
        <f t="shared" si="0"/>
        <v>0</v>
      </c>
      <c r="R17" s="1">
        <f t="shared" si="0"/>
        <v>0</v>
      </c>
    </row>
    <row r="18" spans="1:18">
      <c r="A18" s="10">
        <v>5</v>
      </c>
      <c r="B18" s="267">
        <v>1911005</v>
      </c>
      <c r="C18" s="268" t="s">
        <v>302</v>
      </c>
      <c r="D18" s="1">
        <v>94</v>
      </c>
      <c r="E18" s="1">
        <v>93</v>
      </c>
      <c r="F18" s="1"/>
      <c r="G18" s="1"/>
      <c r="H18" s="1"/>
      <c r="I18" s="1">
        <v>94</v>
      </c>
      <c r="J18" s="1">
        <v>93</v>
      </c>
      <c r="K18" s="2"/>
      <c r="L18" s="2"/>
      <c r="M18" s="2"/>
      <c r="N18" s="1">
        <f t="shared" si="1"/>
        <v>94</v>
      </c>
      <c r="O18" s="1">
        <f t="shared" si="0"/>
        <v>93</v>
      </c>
      <c r="P18" s="1">
        <f t="shared" si="0"/>
        <v>0</v>
      </c>
      <c r="Q18" s="1">
        <f t="shared" si="0"/>
        <v>0</v>
      </c>
      <c r="R18" s="1">
        <f t="shared" si="0"/>
        <v>0</v>
      </c>
    </row>
    <row r="19" spans="1:18">
      <c r="A19" s="10">
        <v>6</v>
      </c>
      <c r="B19" s="267">
        <v>1911006</v>
      </c>
      <c r="C19" s="268" t="s">
        <v>303</v>
      </c>
      <c r="D19" s="1">
        <v>92</v>
      </c>
      <c r="E19" s="1">
        <v>92</v>
      </c>
      <c r="F19" s="1"/>
      <c r="G19" s="1"/>
      <c r="H19" s="1"/>
      <c r="I19" s="1">
        <v>92</v>
      </c>
      <c r="J19" s="1">
        <v>92</v>
      </c>
      <c r="K19" s="2"/>
      <c r="L19" s="2"/>
      <c r="M19" s="2"/>
      <c r="N19" s="1">
        <f t="shared" si="1"/>
        <v>92</v>
      </c>
      <c r="O19" s="1">
        <f t="shared" si="0"/>
        <v>92</v>
      </c>
      <c r="P19" s="1">
        <f t="shared" si="0"/>
        <v>0</v>
      </c>
      <c r="Q19" s="1">
        <f t="shared" si="0"/>
        <v>0</v>
      </c>
      <c r="R19" s="1">
        <f t="shared" si="0"/>
        <v>0</v>
      </c>
    </row>
    <row r="20" spans="1:18">
      <c r="A20" s="10">
        <v>7</v>
      </c>
      <c r="B20" s="270">
        <v>1911007</v>
      </c>
      <c r="C20" s="271" t="s">
        <v>83</v>
      </c>
      <c r="D20" s="1">
        <v>96</v>
      </c>
      <c r="E20" s="1">
        <v>96</v>
      </c>
      <c r="F20" s="1"/>
      <c r="G20" s="1"/>
      <c r="H20" s="1"/>
      <c r="I20" s="1">
        <v>96</v>
      </c>
      <c r="J20" s="1">
        <v>96</v>
      </c>
      <c r="K20" s="2"/>
      <c r="L20" s="2"/>
      <c r="M20" s="2"/>
      <c r="N20" s="1">
        <f t="shared" si="1"/>
        <v>96</v>
      </c>
      <c r="O20" s="1">
        <f t="shared" si="0"/>
        <v>96</v>
      </c>
      <c r="P20" s="1">
        <f t="shared" si="0"/>
        <v>0</v>
      </c>
      <c r="Q20" s="1">
        <f t="shared" si="0"/>
        <v>0</v>
      </c>
      <c r="R20" s="1">
        <f t="shared" si="0"/>
        <v>0</v>
      </c>
    </row>
    <row r="21" spans="1:18">
      <c r="A21" s="10">
        <v>8</v>
      </c>
      <c r="B21" s="272">
        <v>1911008</v>
      </c>
      <c r="C21" s="273" t="s">
        <v>304</v>
      </c>
      <c r="D21" s="1">
        <v>81</v>
      </c>
      <c r="E21" s="1">
        <v>80</v>
      </c>
      <c r="F21" s="1"/>
      <c r="G21" s="1"/>
      <c r="H21" s="1"/>
      <c r="I21" s="1">
        <v>81</v>
      </c>
      <c r="J21" s="1">
        <v>80</v>
      </c>
      <c r="K21" s="2"/>
      <c r="L21" s="2"/>
      <c r="M21" s="2"/>
      <c r="N21" s="1">
        <f t="shared" si="1"/>
        <v>81</v>
      </c>
      <c r="O21" s="1">
        <f t="shared" si="0"/>
        <v>80</v>
      </c>
      <c r="P21" s="1">
        <f t="shared" si="0"/>
        <v>0</v>
      </c>
      <c r="Q21" s="1">
        <f t="shared" si="0"/>
        <v>0</v>
      </c>
      <c r="R21" s="1">
        <f t="shared" si="0"/>
        <v>0</v>
      </c>
    </row>
    <row r="22" spans="1:18">
      <c r="A22" s="10">
        <v>9</v>
      </c>
      <c r="B22" s="272">
        <v>1911009</v>
      </c>
      <c r="C22" s="273" t="s">
        <v>85</v>
      </c>
      <c r="D22" s="1">
        <v>62</v>
      </c>
      <c r="E22" s="1">
        <v>61</v>
      </c>
      <c r="F22" s="1"/>
      <c r="G22" s="1"/>
      <c r="H22" s="1"/>
      <c r="I22" s="1">
        <v>62</v>
      </c>
      <c r="J22" s="1">
        <v>61</v>
      </c>
      <c r="K22" s="2"/>
      <c r="L22" s="2"/>
      <c r="M22" s="2"/>
      <c r="N22" s="1">
        <f t="shared" si="1"/>
        <v>62</v>
      </c>
      <c r="O22" s="1">
        <f t="shared" si="0"/>
        <v>61</v>
      </c>
      <c r="P22" s="1">
        <f t="shared" si="0"/>
        <v>0</v>
      </c>
      <c r="Q22" s="1">
        <f t="shared" si="0"/>
        <v>0</v>
      </c>
      <c r="R22" s="1">
        <f t="shared" si="0"/>
        <v>0</v>
      </c>
    </row>
    <row r="23" spans="1:18">
      <c r="A23" s="10">
        <v>10</v>
      </c>
      <c r="B23" s="272">
        <v>1911010</v>
      </c>
      <c r="C23" s="273" t="s">
        <v>305</v>
      </c>
      <c r="D23" s="1">
        <v>89</v>
      </c>
      <c r="E23" s="1">
        <v>88</v>
      </c>
      <c r="F23" s="1"/>
      <c r="G23" s="1"/>
      <c r="H23" s="1"/>
      <c r="I23" s="1">
        <v>89</v>
      </c>
      <c r="J23" s="1">
        <v>88</v>
      </c>
      <c r="K23" s="2"/>
      <c r="L23" s="2"/>
      <c r="M23" s="2"/>
      <c r="N23" s="1">
        <f t="shared" si="1"/>
        <v>89</v>
      </c>
      <c r="O23" s="1">
        <f t="shared" si="0"/>
        <v>88</v>
      </c>
      <c r="P23" s="1">
        <f t="shared" si="0"/>
        <v>0</v>
      </c>
      <c r="Q23" s="1">
        <f t="shared" si="0"/>
        <v>0</v>
      </c>
      <c r="R23" s="1">
        <f t="shared" si="0"/>
        <v>0</v>
      </c>
    </row>
    <row r="24" spans="1:18">
      <c r="A24" s="10">
        <v>11</v>
      </c>
      <c r="B24" s="272">
        <v>1911011</v>
      </c>
      <c r="C24" s="273" t="s">
        <v>87</v>
      </c>
      <c r="D24" s="1">
        <v>71</v>
      </c>
      <c r="E24" s="1">
        <v>70</v>
      </c>
      <c r="F24" s="1"/>
      <c r="G24" s="1"/>
      <c r="H24" s="1"/>
      <c r="I24" s="1">
        <v>71</v>
      </c>
      <c r="J24" s="1">
        <v>70</v>
      </c>
      <c r="K24" s="2"/>
      <c r="L24" s="2"/>
      <c r="M24" s="2"/>
      <c r="N24" s="1">
        <f t="shared" si="1"/>
        <v>71</v>
      </c>
      <c r="O24" s="1">
        <f t="shared" si="0"/>
        <v>70</v>
      </c>
      <c r="P24" s="1">
        <f t="shared" si="0"/>
        <v>0</v>
      </c>
      <c r="Q24" s="1">
        <f t="shared" si="0"/>
        <v>0</v>
      </c>
      <c r="R24" s="1">
        <f t="shared" si="0"/>
        <v>0</v>
      </c>
    </row>
    <row r="25" spans="1:18">
      <c r="A25" s="10">
        <v>12</v>
      </c>
      <c r="B25" s="267">
        <v>1911012</v>
      </c>
      <c r="C25" s="268" t="s">
        <v>306</v>
      </c>
      <c r="D25" s="1">
        <v>83</v>
      </c>
      <c r="E25" s="1">
        <v>84</v>
      </c>
      <c r="F25" s="1"/>
      <c r="G25" s="1"/>
      <c r="H25" s="1"/>
      <c r="I25" s="1">
        <v>83</v>
      </c>
      <c r="J25" s="1">
        <v>84</v>
      </c>
      <c r="K25" s="2"/>
      <c r="L25" s="2"/>
      <c r="M25" s="2"/>
      <c r="N25" s="1">
        <f t="shared" si="1"/>
        <v>83</v>
      </c>
      <c r="O25" s="1">
        <f t="shared" si="0"/>
        <v>84</v>
      </c>
      <c r="P25" s="1">
        <f t="shared" si="0"/>
        <v>0</v>
      </c>
      <c r="Q25" s="1">
        <f t="shared" si="0"/>
        <v>0</v>
      </c>
      <c r="R25" s="1">
        <f t="shared" si="0"/>
        <v>0</v>
      </c>
    </row>
    <row r="26" spans="1:18">
      <c r="A26" s="10">
        <v>13</v>
      </c>
      <c r="B26" s="267">
        <v>1911013</v>
      </c>
      <c r="C26" s="268" t="s">
        <v>89</v>
      </c>
      <c r="D26" s="1">
        <v>89</v>
      </c>
      <c r="E26" s="1">
        <v>89</v>
      </c>
      <c r="F26" s="1"/>
      <c r="G26" s="1"/>
      <c r="H26" s="1"/>
      <c r="I26" s="1">
        <v>89</v>
      </c>
      <c r="J26" s="1">
        <v>89</v>
      </c>
      <c r="K26" s="2"/>
      <c r="L26" s="2"/>
      <c r="M26" s="2"/>
      <c r="N26" s="1">
        <f t="shared" si="1"/>
        <v>89</v>
      </c>
      <c r="O26" s="1">
        <f t="shared" si="0"/>
        <v>89</v>
      </c>
      <c r="P26" s="1">
        <f t="shared" si="0"/>
        <v>0</v>
      </c>
      <c r="Q26" s="1">
        <f t="shared" si="0"/>
        <v>0</v>
      </c>
      <c r="R26" s="1">
        <f t="shared" si="0"/>
        <v>0</v>
      </c>
    </row>
    <row r="27" spans="1:18">
      <c r="A27" s="10">
        <v>14</v>
      </c>
      <c r="B27" s="272">
        <v>1911014</v>
      </c>
      <c r="C27" s="273" t="s">
        <v>90</v>
      </c>
      <c r="D27" s="1">
        <v>93</v>
      </c>
      <c r="E27" s="1">
        <v>93</v>
      </c>
      <c r="F27" s="1"/>
      <c r="G27" s="1"/>
      <c r="H27" s="1"/>
      <c r="I27" s="1">
        <v>93</v>
      </c>
      <c r="J27" s="1">
        <v>93</v>
      </c>
      <c r="K27" s="2"/>
      <c r="L27" s="2"/>
      <c r="M27" s="2"/>
      <c r="N27" s="1">
        <f t="shared" si="1"/>
        <v>93</v>
      </c>
      <c r="O27" s="1">
        <f t="shared" si="0"/>
        <v>93</v>
      </c>
      <c r="P27" s="1">
        <f t="shared" si="0"/>
        <v>0</v>
      </c>
      <c r="Q27" s="1">
        <f t="shared" si="0"/>
        <v>0</v>
      </c>
      <c r="R27" s="1">
        <f t="shared" si="0"/>
        <v>0</v>
      </c>
    </row>
    <row r="28" spans="1:18">
      <c r="A28" s="10">
        <v>15</v>
      </c>
      <c r="B28" s="272">
        <v>1911015</v>
      </c>
      <c r="C28" s="273" t="s">
        <v>307</v>
      </c>
      <c r="D28" s="1">
        <v>96</v>
      </c>
      <c r="E28" s="1">
        <v>95</v>
      </c>
      <c r="F28" s="1"/>
      <c r="G28" s="1"/>
      <c r="H28" s="1"/>
      <c r="I28" s="1">
        <v>96</v>
      </c>
      <c r="J28" s="1">
        <v>95</v>
      </c>
      <c r="K28" s="2"/>
      <c r="L28" s="2"/>
      <c r="M28" s="2"/>
      <c r="N28" s="1">
        <f t="shared" si="1"/>
        <v>96</v>
      </c>
      <c r="O28" s="1">
        <f t="shared" si="0"/>
        <v>95</v>
      </c>
      <c r="P28" s="1">
        <f t="shared" si="0"/>
        <v>0</v>
      </c>
      <c r="Q28" s="1">
        <f t="shared" si="0"/>
        <v>0</v>
      </c>
      <c r="R28" s="1">
        <f t="shared" si="0"/>
        <v>0</v>
      </c>
    </row>
    <row r="29" spans="1:18">
      <c r="A29" s="10">
        <v>16</v>
      </c>
      <c r="B29" s="270">
        <v>1911016</v>
      </c>
      <c r="C29" s="271" t="s">
        <v>308</v>
      </c>
      <c r="D29" s="1">
        <v>89</v>
      </c>
      <c r="E29" s="1">
        <v>88</v>
      </c>
      <c r="F29" s="1"/>
      <c r="G29" s="1"/>
      <c r="H29" s="1"/>
      <c r="I29" s="1">
        <v>89</v>
      </c>
      <c r="J29" s="1">
        <v>88</v>
      </c>
      <c r="K29" s="2"/>
      <c r="L29" s="2"/>
      <c r="M29" s="2"/>
      <c r="N29" s="1">
        <f t="shared" si="1"/>
        <v>89</v>
      </c>
      <c r="O29" s="1">
        <f t="shared" si="0"/>
        <v>88</v>
      </c>
      <c r="P29" s="1">
        <f t="shared" si="0"/>
        <v>0</v>
      </c>
      <c r="Q29" s="1">
        <f t="shared" si="0"/>
        <v>0</v>
      </c>
      <c r="R29" s="1">
        <f t="shared" si="0"/>
        <v>0</v>
      </c>
    </row>
    <row r="30" spans="1:18">
      <c r="A30" s="10">
        <v>17</v>
      </c>
      <c r="B30" s="267">
        <v>1911017</v>
      </c>
      <c r="C30" s="268" t="s">
        <v>92</v>
      </c>
      <c r="D30" s="1">
        <v>85</v>
      </c>
      <c r="E30" s="1">
        <v>88</v>
      </c>
      <c r="F30" s="1"/>
      <c r="G30" s="1"/>
      <c r="H30" s="1"/>
      <c r="I30" s="1">
        <v>85</v>
      </c>
      <c r="J30" s="1">
        <v>88</v>
      </c>
      <c r="K30" s="2"/>
      <c r="L30" s="2"/>
      <c r="M30" s="2"/>
      <c r="N30" s="1">
        <f t="shared" si="1"/>
        <v>85</v>
      </c>
      <c r="O30" s="1">
        <f t="shared" si="0"/>
        <v>88</v>
      </c>
      <c r="P30" s="1">
        <f t="shared" si="0"/>
        <v>0</v>
      </c>
      <c r="Q30" s="1">
        <f t="shared" si="0"/>
        <v>0</v>
      </c>
      <c r="R30" s="1">
        <f t="shared" si="0"/>
        <v>0</v>
      </c>
    </row>
    <row r="31" spans="1:18">
      <c r="A31" s="10">
        <v>18</v>
      </c>
      <c r="B31" s="267">
        <v>1911018</v>
      </c>
      <c r="C31" s="268" t="s">
        <v>42</v>
      </c>
      <c r="D31" s="1">
        <v>93</v>
      </c>
      <c r="E31" s="1">
        <v>94</v>
      </c>
      <c r="F31" s="1"/>
      <c r="G31" s="1"/>
      <c r="H31" s="1"/>
      <c r="I31" s="1">
        <v>93</v>
      </c>
      <c r="J31" s="1">
        <v>94</v>
      </c>
      <c r="K31" s="2"/>
      <c r="L31" s="2"/>
      <c r="M31" s="2"/>
      <c r="N31" s="1">
        <f t="shared" si="1"/>
        <v>93</v>
      </c>
      <c r="O31" s="1">
        <f t="shared" si="0"/>
        <v>94</v>
      </c>
      <c r="P31" s="1">
        <f t="shared" si="0"/>
        <v>0</v>
      </c>
      <c r="Q31" s="1">
        <f t="shared" si="0"/>
        <v>0</v>
      </c>
      <c r="R31" s="1">
        <f t="shared" si="0"/>
        <v>0</v>
      </c>
    </row>
    <row r="32" spans="1:18">
      <c r="A32" s="10">
        <v>19</v>
      </c>
      <c r="B32" s="267">
        <v>1911019</v>
      </c>
      <c r="C32" s="268" t="s">
        <v>309</v>
      </c>
      <c r="D32" s="1">
        <v>91</v>
      </c>
      <c r="E32" s="1">
        <v>91</v>
      </c>
      <c r="F32" s="1"/>
      <c r="G32" s="1"/>
      <c r="H32" s="1"/>
      <c r="I32" s="1">
        <v>91</v>
      </c>
      <c r="J32" s="1">
        <v>91</v>
      </c>
      <c r="K32" s="2"/>
      <c r="L32" s="2"/>
      <c r="M32" s="2"/>
      <c r="N32" s="1">
        <f t="shared" si="1"/>
        <v>91</v>
      </c>
      <c r="O32" s="1">
        <f t="shared" si="0"/>
        <v>91</v>
      </c>
      <c r="P32" s="1">
        <f t="shared" si="0"/>
        <v>0</v>
      </c>
      <c r="Q32" s="1">
        <f t="shared" si="0"/>
        <v>0</v>
      </c>
      <c r="R32" s="1">
        <f t="shared" si="0"/>
        <v>0</v>
      </c>
    </row>
    <row r="33" spans="1:18">
      <c r="A33" s="10">
        <v>20</v>
      </c>
      <c r="B33" s="272">
        <v>1911020</v>
      </c>
      <c r="C33" s="273" t="s">
        <v>310</v>
      </c>
      <c r="D33" s="1">
        <v>85</v>
      </c>
      <c r="E33" s="1">
        <v>84</v>
      </c>
      <c r="F33" s="1"/>
      <c r="G33" s="1"/>
      <c r="H33" s="1"/>
      <c r="I33" s="1">
        <v>85</v>
      </c>
      <c r="J33" s="1">
        <v>84</v>
      </c>
      <c r="K33" s="2"/>
      <c r="L33" s="2"/>
      <c r="M33" s="2"/>
      <c r="N33" s="1">
        <f t="shared" si="1"/>
        <v>85</v>
      </c>
      <c r="O33" s="1">
        <f t="shared" si="0"/>
        <v>84</v>
      </c>
      <c r="P33" s="1">
        <f t="shared" si="0"/>
        <v>0</v>
      </c>
      <c r="Q33" s="1">
        <f t="shared" si="0"/>
        <v>0</v>
      </c>
      <c r="R33" s="1">
        <f t="shared" si="0"/>
        <v>0</v>
      </c>
    </row>
    <row r="34" spans="1:18">
      <c r="A34" s="10">
        <v>21</v>
      </c>
      <c r="B34" s="267">
        <v>1911021</v>
      </c>
      <c r="C34" s="268" t="s">
        <v>311</v>
      </c>
      <c r="D34" s="1">
        <v>96</v>
      </c>
      <c r="E34" s="1">
        <v>96</v>
      </c>
      <c r="F34" s="1"/>
      <c r="G34" s="1"/>
      <c r="H34" s="1"/>
      <c r="I34" s="1">
        <v>96</v>
      </c>
      <c r="J34" s="1">
        <v>96</v>
      </c>
      <c r="K34" s="2"/>
      <c r="L34" s="2"/>
      <c r="M34" s="2"/>
      <c r="N34" s="1">
        <f t="shared" si="1"/>
        <v>96</v>
      </c>
      <c r="O34" s="1">
        <f t="shared" si="0"/>
        <v>96</v>
      </c>
      <c r="P34" s="1">
        <f t="shared" si="0"/>
        <v>0</v>
      </c>
      <c r="Q34" s="1">
        <f t="shared" si="0"/>
        <v>0</v>
      </c>
      <c r="R34" s="1">
        <f t="shared" si="0"/>
        <v>0</v>
      </c>
    </row>
    <row r="35" spans="1:18">
      <c r="A35" s="10">
        <v>22</v>
      </c>
      <c r="B35" s="272">
        <v>1911022</v>
      </c>
      <c r="C35" s="273" t="s">
        <v>95</v>
      </c>
      <c r="D35" s="1">
        <v>92</v>
      </c>
      <c r="E35" s="1">
        <v>91</v>
      </c>
      <c r="F35" s="1"/>
      <c r="G35" s="1"/>
      <c r="H35" s="1"/>
      <c r="I35" s="1">
        <v>92</v>
      </c>
      <c r="J35" s="1">
        <v>91</v>
      </c>
      <c r="K35" s="2"/>
      <c r="L35" s="2"/>
      <c r="M35" s="2"/>
      <c r="N35" s="1">
        <f t="shared" si="1"/>
        <v>92</v>
      </c>
      <c r="O35" s="1">
        <f t="shared" si="0"/>
        <v>91</v>
      </c>
      <c r="P35" s="1">
        <f t="shared" si="0"/>
        <v>0</v>
      </c>
      <c r="Q35" s="1">
        <f t="shared" si="0"/>
        <v>0</v>
      </c>
      <c r="R35" s="1">
        <f t="shared" si="0"/>
        <v>0</v>
      </c>
    </row>
    <row r="36" spans="1:18">
      <c r="A36" s="10">
        <v>23</v>
      </c>
      <c r="B36" s="267">
        <v>1911023</v>
      </c>
      <c r="C36" s="268" t="s">
        <v>312</v>
      </c>
      <c r="D36" s="1">
        <v>89</v>
      </c>
      <c r="E36" s="1">
        <v>89</v>
      </c>
      <c r="F36" s="1"/>
      <c r="G36" s="1"/>
      <c r="H36" s="1"/>
      <c r="I36" s="1">
        <v>89</v>
      </c>
      <c r="J36" s="1">
        <v>89</v>
      </c>
      <c r="K36" s="2"/>
      <c r="L36" s="2"/>
      <c r="M36" s="2"/>
      <c r="N36" s="1">
        <f t="shared" si="1"/>
        <v>89</v>
      </c>
      <c r="O36" s="1">
        <f t="shared" si="0"/>
        <v>89</v>
      </c>
      <c r="P36" s="1">
        <f t="shared" si="0"/>
        <v>0</v>
      </c>
      <c r="Q36" s="1">
        <f t="shared" si="0"/>
        <v>0</v>
      </c>
      <c r="R36" s="1">
        <f t="shared" si="0"/>
        <v>0</v>
      </c>
    </row>
    <row r="37" spans="1:18">
      <c r="A37" s="10">
        <v>24</v>
      </c>
      <c r="B37" s="267">
        <v>1911024</v>
      </c>
      <c r="C37" s="268" t="s">
        <v>45</v>
      </c>
      <c r="D37" s="1">
        <v>89</v>
      </c>
      <c r="E37" s="1">
        <v>89</v>
      </c>
      <c r="F37" s="1"/>
      <c r="G37" s="1"/>
      <c r="H37" s="1"/>
      <c r="I37" s="1">
        <v>89</v>
      </c>
      <c r="J37" s="1">
        <v>89</v>
      </c>
      <c r="K37" s="2"/>
      <c r="L37" s="2"/>
      <c r="M37" s="2"/>
      <c r="N37" s="1">
        <f t="shared" si="1"/>
        <v>89</v>
      </c>
      <c r="O37" s="1">
        <f t="shared" si="0"/>
        <v>89</v>
      </c>
      <c r="P37" s="1">
        <f t="shared" si="0"/>
        <v>0</v>
      </c>
      <c r="Q37" s="1">
        <f t="shared" si="0"/>
        <v>0</v>
      </c>
      <c r="R37" s="1">
        <f t="shared" si="0"/>
        <v>0</v>
      </c>
    </row>
    <row r="38" spans="1:18">
      <c r="A38" s="10">
        <v>25</v>
      </c>
      <c r="B38" s="272">
        <v>1911025</v>
      </c>
      <c r="C38" s="273" t="s">
        <v>96</v>
      </c>
      <c r="D38" s="1">
        <v>77</v>
      </c>
      <c r="E38" s="1">
        <v>76</v>
      </c>
      <c r="F38" s="1"/>
      <c r="G38" s="1"/>
      <c r="H38" s="1"/>
      <c r="I38" s="1">
        <v>77</v>
      </c>
      <c r="J38" s="1">
        <v>76</v>
      </c>
      <c r="K38" s="2"/>
      <c r="L38" s="2"/>
      <c r="M38" s="2"/>
      <c r="N38" s="1">
        <f t="shared" si="1"/>
        <v>77</v>
      </c>
      <c r="O38" s="1">
        <f t="shared" si="0"/>
        <v>76</v>
      </c>
      <c r="P38" s="1">
        <f t="shared" si="0"/>
        <v>0</v>
      </c>
      <c r="Q38" s="1">
        <f t="shared" si="0"/>
        <v>0</v>
      </c>
      <c r="R38" s="1">
        <f t="shared" si="0"/>
        <v>0</v>
      </c>
    </row>
    <row r="39" spans="1:18">
      <c r="A39" s="10">
        <v>26</v>
      </c>
      <c r="B39" s="272">
        <v>1911026</v>
      </c>
      <c r="C39" s="273" t="s">
        <v>313</v>
      </c>
      <c r="D39" s="1">
        <v>89</v>
      </c>
      <c r="E39" s="1">
        <v>88</v>
      </c>
      <c r="F39" s="1"/>
      <c r="G39" s="1"/>
      <c r="H39" s="1"/>
      <c r="I39" s="1">
        <v>89</v>
      </c>
      <c r="J39" s="1">
        <v>88</v>
      </c>
      <c r="K39" s="2"/>
      <c r="L39" s="2"/>
      <c r="M39" s="2"/>
      <c r="N39" s="1">
        <f t="shared" si="1"/>
        <v>89</v>
      </c>
      <c r="O39" s="1">
        <f t="shared" si="0"/>
        <v>88</v>
      </c>
      <c r="P39" s="1">
        <f t="shared" si="0"/>
        <v>0</v>
      </c>
      <c r="Q39" s="1">
        <f t="shared" si="0"/>
        <v>0</v>
      </c>
      <c r="R39" s="1">
        <f t="shared" si="0"/>
        <v>0</v>
      </c>
    </row>
    <row r="40" spans="1:18">
      <c r="A40" s="10">
        <v>27</v>
      </c>
      <c r="B40" s="272">
        <v>1911027</v>
      </c>
      <c r="C40" s="273" t="s">
        <v>314</v>
      </c>
      <c r="D40" s="1">
        <v>62</v>
      </c>
      <c r="E40" s="1">
        <v>61</v>
      </c>
      <c r="F40" s="1"/>
      <c r="G40" s="1"/>
      <c r="H40" s="1"/>
      <c r="I40" s="1">
        <v>62</v>
      </c>
      <c r="J40" s="1">
        <v>61</v>
      </c>
      <c r="K40" s="2"/>
      <c r="L40" s="2"/>
      <c r="M40" s="2"/>
      <c r="N40" s="1">
        <f t="shared" si="1"/>
        <v>62</v>
      </c>
      <c r="O40" s="1">
        <f t="shared" si="0"/>
        <v>61</v>
      </c>
      <c r="P40" s="1">
        <f t="shared" si="0"/>
        <v>0</v>
      </c>
      <c r="Q40" s="1">
        <f t="shared" si="0"/>
        <v>0</v>
      </c>
      <c r="R40" s="1">
        <f t="shared" si="0"/>
        <v>0</v>
      </c>
    </row>
    <row r="41" spans="1:18">
      <c r="A41" s="10">
        <v>28</v>
      </c>
      <c r="B41" s="270">
        <v>1911028</v>
      </c>
      <c r="C41" s="271" t="s">
        <v>315</v>
      </c>
      <c r="D41" s="1">
        <v>89</v>
      </c>
      <c r="E41" s="1">
        <v>89</v>
      </c>
      <c r="F41" s="1"/>
      <c r="G41" s="1"/>
      <c r="H41" s="1"/>
      <c r="I41" s="1">
        <v>89</v>
      </c>
      <c r="J41" s="1">
        <v>89</v>
      </c>
      <c r="K41" s="2"/>
      <c r="L41" s="2"/>
      <c r="M41" s="2"/>
      <c r="N41" s="1">
        <f t="shared" si="1"/>
        <v>89</v>
      </c>
      <c r="O41" s="1">
        <f t="shared" si="0"/>
        <v>89</v>
      </c>
      <c r="P41" s="1">
        <f t="shared" si="0"/>
        <v>0</v>
      </c>
      <c r="Q41" s="1">
        <f t="shared" si="0"/>
        <v>0</v>
      </c>
      <c r="R41" s="1">
        <f t="shared" si="0"/>
        <v>0</v>
      </c>
    </row>
    <row r="42" spans="1:18">
      <c r="A42" s="10">
        <v>29</v>
      </c>
      <c r="B42" s="272">
        <v>1911029</v>
      </c>
      <c r="C42" s="273" t="s">
        <v>316</v>
      </c>
      <c r="D42" s="1">
        <v>91</v>
      </c>
      <c r="E42" s="1">
        <v>90</v>
      </c>
      <c r="F42" s="1"/>
      <c r="G42" s="1"/>
      <c r="H42" s="1"/>
      <c r="I42" s="1">
        <v>91</v>
      </c>
      <c r="J42" s="1">
        <v>90</v>
      </c>
      <c r="K42" s="2"/>
      <c r="L42" s="2"/>
      <c r="M42" s="2"/>
      <c r="N42" s="1">
        <f t="shared" si="1"/>
        <v>91</v>
      </c>
      <c r="O42" s="1">
        <f t="shared" si="0"/>
        <v>90</v>
      </c>
      <c r="P42" s="1">
        <f t="shared" si="0"/>
        <v>0</v>
      </c>
      <c r="Q42" s="1">
        <f t="shared" si="0"/>
        <v>0</v>
      </c>
      <c r="R42" s="1">
        <f t="shared" si="0"/>
        <v>0</v>
      </c>
    </row>
    <row r="43" spans="1:18">
      <c r="A43" s="10">
        <v>30</v>
      </c>
      <c r="B43" s="270">
        <v>1911030</v>
      </c>
      <c r="C43" s="271" t="s">
        <v>100</v>
      </c>
      <c r="D43" s="1">
        <v>83</v>
      </c>
      <c r="E43" s="1">
        <v>84</v>
      </c>
      <c r="F43" s="1"/>
      <c r="G43" s="1"/>
      <c r="H43" s="1"/>
      <c r="I43" s="1">
        <v>83</v>
      </c>
      <c r="J43" s="1">
        <v>84</v>
      </c>
      <c r="K43" s="2"/>
      <c r="L43" s="2"/>
      <c r="M43" s="2"/>
      <c r="N43" s="1">
        <f t="shared" si="1"/>
        <v>83</v>
      </c>
      <c r="O43" s="1">
        <f t="shared" si="0"/>
        <v>84</v>
      </c>
      <c r="P43" s="1">
        <f t="shared" si="0"/>
        <v>0</v>
      </c>
      <c r="Q43" s="1">
        <f t="shared" si="0"/>
        <v>0</v>
      </c>
      <c r="R43" s="1">
        <f t="shared" si="0"/>
        <v>0</v>
      </c>
    </row>
    <row r="44" spans="1:18">
      <c r="A44" s="10">
        <v>31</v>
      </c>
      <c r="B44" s="267">
        <v>1911031</v>
      </c>
      <c r="C44" s="268" t="s">
        <v>317</v>
      </c>
      <c r="D44" s="1">
        <v>83</v>
      </c>
      <c r="E44" s="1">
        <v>83</v>
      </c>
      <c r="F44" s="1"/>
      <c r="G44" s="1"/>
      <c r="H44" s="1"/>
      <c r="I44" s="1">
        <v>83</v>
      </c>
      <c r="J44" s="1">
        <v>83</v>
      </c>
      <c r="K44" s="2"/>
      <c r="L44" s="2"/>
      <c r="M44" s="2"/>
      <c r="N44" s="1">
        <f t="shared" si="1"/>
        <v>83</v>
      </c>
      <c r="O44" s="1">
        <f t="shared" si="0"/>
        <v>83</v>
      </c>
      <c r="P44" s="1">
        <f t="shared" si="0"/>
        <v>0</v>
      </c>
      <c r="Q44" s="1">
        <f t="shared" si="0"/>
        <v>0</v>
      </c>
      <c r="R44" s="1">
        <f t="shared" si="0"/>
        <v>0</v>
      </c>
    </row>
    <row r="45" spans="1:18">
      <c r="A45" s="10">
        <v>32</v>
      </c>
      <c r="B45" s="272">
        <v>1911032</v>
      </c>
      <c r="C45" s="273" t="s">
        <v>102</v>
      </c>
      <c r="D45" s="1">
        <v>89</v>
      </c>
      <c r="E45" s="1">
        <v>88</v>
      </c>
      <c r="F45" s="1"/>
      <c r="G45" s="1"/>
      <c r="H45" s="1"/>
      <c r="I45" s="1">
        <v>89</v>
      </c>
      <c r="J45" s="1">
        <v>88</v>
      </c>
      <c r="K45" s="2"/>
      <c r="L45" s="2"/>
      <c r="M45" s="2"/>
      <c r="N45" s="1">
        <f t="shared" si="1"/>
        <v>89</v>
      </c>
      <c r="O45" s="1">
        <f t="shared" si="0"/>
        <v>88</v>
      </c>
      <c r="P45" s="1">
        <f t="shared" si="0"/>
        <v>0</v>
      </c>
      <c r="Q45" s="1">
        <f t="shared" si="0"/>
        <v>0</v>
      </c>
      <c r="R45" s="1">
        <f t="shared" si="0"/>
        <v>0</v>
      </c>
    </row>
    <row r="46" spans="1:18">
      <c r="A46" s="10">
        <v>33</v>
      </c>
      <c r="B46" s="272">
        <v>1911033</v>
      </c>
      <c r="C46" s="273" t="s">
        <v>61</v>
      </c>
      <c r="D46" s="1">
        <v>57</v>
      </c>
      <c r="E46" s="1">
        <v>56</v>
      </c>
      <c r="F46" s="1"/>
      <c r="G46" s="1"/>
      <c r="H46" s="1"/>
      <c r="I46" s="1">
        <v>57</v>
      </c>
      <c r="J46" s="1">
        <v>56</v>
      </c>
      <c r="K46" s="2"/>
      <c r="L46" s="2"/>
      <c r="M46" s="2"/>
      <c r="N46" s="1">
        <f t="shared" si="1"/>
        <v>57</v>
      </c>
      <c r="O46" s="1">
        <f t="shared" si="0"/>
        <v>56</v>
      </c>
      <c r="P46" s="1">
        <f t="shared" si="0"/>
        <v>0</v>
      </c>
      <c r="Q46" s="1">
        <f t="shared" si="0"/>
        <v>0</v>
      </c>
      <c r="R46" s="1">
        <f t="shared" si="0"/>
        <v>0</v>
      </c>
    </row>
    <row r="47" spans="1:18">
      <c r="A47" s="10">
        <v>34</v>
      </c>
      <c r="B47" s="270">
        <v>1911034</v>
      </c>
      <c r="C47" s="271" t="s">
        <v>318</v>
      </c>
      <c r="D47" s="1">
        <v>92</v>
      </c>
      <c r="E47" s="1">
        <v>92</v>
      </c>
      <c r="F47" s="1"/>
      <c r="G47" s="1"/>
      <c r="H47" s="1"/>
      <c r="I47" s="1">
        <v>92</v>
      </c>
      <c r="J47" s="1">
        <v>92</v>
      </c>
      <c r="K47" s="2"/>
      <c r="L47" s="2"/>
      <c r="M47" s="2"/>
      <c r="N47" s="1">
        <f t="shared" si="1"/>
        <v>92</v>
      </c>
      <c r="O47" s="1">
        <f t="shared" si="0"/>
        <v>92</v>
      </c>
      <c r="P47" s="1">
        <f t="shared" si="0"/>
        <v>0</v>
      </c>
      <c r="Q47" s="1">
        <f t="shared" si="0"/>
        <v>0</v>
      </c>
      <c r="R47" s="1">
        <f t="shared" si="0"/>
        <v>0</v>
      </c>
    </row>
    <row r="48" spans="1:18">
      <c r="A48" s="10">
        <v>35</v>
      </c>
      <c r="B48" s="267">
        <v>1911035</v>
      </c>
      <c r="C48" s="268" t="s">
        <v>47</v>
      </c>
      <c r="D48" s="1">
        <v>86</v>
      </c>
      <c r="E48" s="1">
        <v>85</v>
      </c>
      <c r="F48" s="1"/>
      <c r="G48" s="1"/>
      <c r="H48" s="1"/>
      <c r="I48" s="1">
        <v>86</v>
      </c>
      <c r="J48" s="1">
        <v>85</v>
      </c>
      <c r="K48" s="2"/>
      <c r="L48" s="2"/>
      <c r="M48" s="2"/>
      <c r="N48" s="1">
        <f t="shared" si="1"/>
        <v>86</v>
      </c>
      <c r="O48" s="1">
        <f t="shared" si="0"/>
        <v>85</v>
      </c>
      <c r="P48" s="1">
        <f t="shared" si="0"/>
        <v>0</v>
      </c>
      <c r="Q48" s="1">
        <f t="shared" si="0"/>
        <v>0</v>
      </c>
      <c r="R48" s="1">
        <f t="shared" si="0"/>
        <v>0</v>
      </c>
    </row>
    <row r="49" spans="1:18">
      <c r="A49" s="10">
        <v>36</v>
      </c>
      <c r="B49" s="272">
        <v>1911036</v>
      </c>
      <c r="C49" s="273" t="s">
        <v>319</v>
      </c>
      <c r="D49" s="1">
        <v>91</v>
      </c>
      <c r="E49" s="1">
        <v>90</v>
      </c>
      <c r="F49" s="1"/>
      <c r="G49" s="1"/>
      <c r="H49" s="1"/>
      <c r="I49" s="1">
        <v>91</v>
      </c>
      <c r="J49" s="1">
        <v>90</v>
      </c>
      <c r="K49" s="2"/>
      <c r="L49" s="2"/>
      <c r="M49" s="2"/>
      <c r="N49" s="1">
        <f t="shared" si="1"/>
        <v>91</v>
      </c>
      <c r="O49" s="1">
        <f t="shared" si="0"/>
        <v>90</v>
      </c>
      <c r="P49" s="1">
        <f t="shared" si="0"/>
        <v>0</v>
      </c>
      <c r="Q49" s="1">
        <f t="shared" si="0"/>
        <v>0</v>
      </c>
      <c r="R49" s="1">
        <f t="shared" si="0"/>
        <v>0</v>
      </c>
    </row>
    <row r="50" spans="1:18">
      <c r="A50" s="10">
        <v>37</v>
      </c>
      <c r="B50" s="270">
        <v>1911037</v>
      </c>
      <c r="C50" s="271" t="s">
        <v>320</v>
      </c>
      <c r="D50" s="1">
        <v>86</v>
      </c>
      <c r="E50" s="1">
        <v>85</v>
      </c>
      <c r="F50" s="1"/>
      <c r="G50" s="1"/>
      <c r="H50" s="1"/>
      <c r="I50" s="1">
        <v>86</v>
      </c>
      <c r="J50" s="1">
        <v>85</v>
      </c>
      <c r="K50" s="2"/>
      <c r="L50" s="2"/>
      <c r="M50" s="2"/>
      <c r="N50" s="1">
        <f t="shared" si="1"/>
        <v>86</v>
      </c>
      <c r="O50" s="1">
        <f t="shared" si="0"/>
        <v>85</v>
      </c>
      <c r="P50" s="1">
        <f t="shared" si="0"/>
        <v>0</v>
      </c>
      <c r="Q50" s="1">
        <f t="shared" si="0"/>
        <v>0</v>
      </c>
      <c r="R50" s="1">
        <f t="shared" si="0"/>
        <v>0</v>
      </c>
    </row>
    <row r="51" spans="1:18">
      <c r="A51" s="10">
        <v>38</v>
      </c>
      <c r="B51" s="270">
        <v>1911038</v>
      </c>
      <c r="C51" s="271" t="s">
        <v>48</v>
      </c>
      <c r="D51" s="1">
        <v>85</v>
      </c>
      <c r="E51" s="1">
        <v>84</v>
      </c>
      <c r="F51" s="1"/>
      <c r="G51" s="1"/>
      <c r="H51" s="1"/>
      <c r="I51" s="1">
        <v>85</v>
      </c>
      <c r="J51" s="1">
        <v>84</v>
      </c>
      <c r="K51" s="2"/>
      <c r="L51" s="2"/>
      <c r="M51" s="2"/>
      <c r="N51" s="1">
        <f t="shared" si="1"/>
        <v>85</v>
      </c>
      <c r="O51" s="1">
        <f t="shared" si="0"/>
        <v>84</v>
      </c>
      <c r="P51" s="1">
        <f t="shared" si="0"/>
        <v>0</v>
      </c>
      <c r="Q51" s="1">
        <f t="shared" si="0"/>
        <v>0</v>
      </c>
      <c r="R51" s="1">
        <f t="shared" si="0"/>
        <v>0</v>
      </c>
    </row>
    <row r="52" spans="1:18">
      <c r="A52" s="10">
        <v>39</v>
      </c>
      <c r="B52" s="267">
        <v>1911039</v>
      </c>
      <c r="C52" s="268" t="s">
        <v>321</v>
      </c>
      <c r="D52" s="1">
        <v>85</v>
      </c>
      <c r="E52" s="1">
        <v>81</v>
      </c>
      <c r="F52" s="1"/>
      <c r="G52" s="1"/>
      <c r="H52" s="1"/>
      <c r="I52" s="1">
        <v>85</v>
      </c>
      <c r="J52" s="1">
        <v>81</v>
      </c>
      <c r="K52" s="2"/>
      <c r="L52" s="2"/>
      <c r="M52" s="2"/>
      <c r="N52" s="1">
        <f t="shared" si="1"/>
        <v>85</v>
      </c>
      <c r="O52" s="1">
        <f t="shared" si="0"/>
        <v>81</v>
      </c>
      <c r="P52" s="1">
        <f t="shared" si="0"/>
        <v>0</v>
      </c>
      <c r="Q52" s="1">
        <f t="shared" si="0"/>
        <v>0</v>
      </c>
      <c r="R52" s="1">
        <f t="shared" si="0"/>
        <v>0</v>
      </c>
    </row>
    <row r="53" spans="1:18">
      <c r="A53" s="10">
        <v>40</v>
      </c>
      <c r="B53" s="272">
        <v>1911040</v>
      </c>
      <c r="C53" s="273" t="s">
        <v>106</v>
      </c>
      <c r="D53" s="1">
        <v>91</v>
      </c>
      <c r="E53" s="1">
        <v>90</v>
      </c>
      <c r="F53" s="1"/>
      <c r="G53" s="1"/>
      <c r="H53" s="1"/>
      <c r="I53" s="1">
        <v>91</v>
      </c>
      <c r="J53" s="1">
        <v>90</v>
      </c>
      <c r="K53" s="2"/>
      <c r="L53" s="2"/>
      <c r="M53" s="2"/>
      <c r="N53" s="1">
        <f t="shared" si="1"/>
        <v>91</v>
      </c>
      <c r="O53" s="1">
        <f t="shared" si="0"/>
        <v>90</v>
      </c>
      <c r="P53" s="1">
        <f t="shared" si="0"/>
        <v>0</v>
      </c>
      <c r="Q53" s="1">
        <f t="shared" si="0"/>
        <v>0</v>
      </c>
      <c r="R53" s="1">
        <f t="shared" si="0"/>
        <v>0</v>
      </c>
    </row>
    <row r="54" spans="1:18">
      <c r="A54" s="10">
        <v>41</v>
      </c>
      <c r="B54" s="272">
        <v>1911041</v>
      </c>
      <c r="C54" s="273" t="s">
        <v>63</v>
      </c>
      <c r="D54" s="1">
        <v>90</v>
      </c>
      <c r="E54" s="1">
        <v>89</v>
      </c>
      <c r="F54" s="1"/>
      <c r="G54" s="1"/>
      <c r="H54" s="1"/>
      <c r="I54" s="1">
        <v>90</v>
      </c>
      <c r="J54" s="1">
        <v>89</v>
      </c>
      <c r="K54" s="2"/>
      <c r="L54" s="2"/>
      <c r="M54" s="2"/>
      <c r="N54" s="1">
        <f t="shared" si="1"/>
        <v>90</v>
      </c>
      <c r="O54" s="1">
        <f t="shared" si="0"/>
        <v>89</v>
      </c>
      <c r="P54" s="1">
        <f t="shared" si="0"/>
        <v>0</v>
      </c>
      <c r="Q54" s="1">
        <f t="shared" si="0"/>
        <v>0</v>
      </c>
      <c r="R54" s="1">
        <f t="shared" si="0"/>
        <v>0</v>
      </c>
    </row>
    <row r="55" spans="1:18">
      <c r="A55" s="10">
        <v>42</v>
      </c>
      <c r="B55" s="272">
        <v>1911042</v>
      </c>
      <c r="C55" s="273" t="s">
        <v>322</v>
      </c>
      <c r="D55" s="1">
        <v>91</v>
      </c>
      <c r="E55" s="1">
        <v>90</v>
      </c>
      <c r="F55" s="1"/>
      <c r="G55" s="1"/>
      <c r="H55" s="1"/>
      <c r="I55" s="1">
        <v>91</v>
      </c>
      <c r="J55" s="1">
        <v>90</v>
      </c>
      <c r="K55" s="2"/>
      <c r="L55" s="2"/>
      <c r="M55" s="2"/>
      <c r="N55" s="1">
        <f t="shared" si="1"/>
        <v>91</v>
      </c>
      <c r="O55" s="1">
        <f t="shared" si="0"/>
        <v>90</v>
      </c>
      <c r="P55" s="1">
        <f t="shared" si="0"/>
        <v>0</v>
      </c>
      <c r="Q55" s="1">
        <f t="shared" si="0"/>
        <v>0</v>
      </c>
      <c r="R55" s="1">
        <f t="shared" si="0"/>
        <v>0</v>
      </c>
    </row>
    <row r="56" spans="1:18">
      <c r="A56" s="10">
        <v>43</v>
      </c>
      <c r="B56" s="272">
        <v>1911043</v>
      </c>
      <c r="C56" s="273" t="s">
        <v>323</v>
      </c>
      <c r="D56" s="1">
        <v>90</v>
      </c>
      <c r="E56" s="1">
        <v>89</v>
      </c>
      <c r="F56" s="1"/>
      <c r="G56" s="1"/>
      <c r="H56" s="1"/>
      <c r="I56" s="1">
        <v>90</v>
      </c>
      <c r="J56" s="1">
        <v>89</v>
      </c>
      <c r="K56" s="2"/>
      <c r="L56" s="2"/>
      <c r="M56" s="2"/>
      <c r="N56" s="1">
        <f t="shared" si="1"/>
        <v>90</v>
      </c>
      <c r="O56" s="1">
        <f t="shared" si="0"/>
        <v>89</v>
      </c>
      <c r="P56" s="1">
        <f t="shared" si="0"/>
        <v>0</v>
      </c>
      <c r="Q56" s="1">
        <f t="shared" si="0"/>
        <v>0</v>
      </c>
      <c r="R56" s="1">
        <f t="shared" si="0"/>
        <v>0</v>
      </c>
    </row>
    <row r="57" spans="1:18">
      <c r="A57" s="10">
        <v>44</v>
      </c>
      <c r="B57" s="270">
        <v>1911044</v>
      </c>
      <c r="C57" s="271" t="s">
        <v>324</v>
      </c>
      <c r="D57" s="1">
        <v>90</v>
      </c>
      <c r="E57" s="1">
        <v>88</v>
      </c>
      <c r="F57" s="1"/>
      <c r="G57" s="1"/>
      <c r="H57" s="1"/>
      <c r="I57" s="1">
        <v>90</v>
      </c>
      <c r="J57" s="1">
        <v>88</v>
      </c>
      <c r="K57" s="2"/>
      <c r="L57" s="2"/>
      <c r="M57" s="2"/>
      <c r="N57" s="1">
        <f t="shared" si="1"/>
        <v>90</v>
      </c>
      <c r="O57" s="1">
        <f t="shared" si="0"/>
        <v>88</v>
      </c>
      <c r="P57" s="1">
        <f t="shared" si="0"/>
        <v>0</v>
      </c>
      <c r="Q57" s="1">
        <f t="shared" si="0"/>
        <v>0</v>
      </c>
      <c r="R57" s="1">
        <f t="shared" si="0"/>
        <v>0</v>
      </c>
    </row>
    <row r="58" spans="1:18">
      <c r="A58" s="10">
        <v>45</v>
      </c>
      <c r="B58" s="272">
        <v>1911045</v>
      </c>
      <c r="C58" s="273" t="s">
        <v>109</v>
      </c>
      <c r="D58" s="1">
        <v>83</v>
      </c>
      <c r="E58" s="1">
        <v>82</v>
      </c>
      <c r="F58" s="1"/>
      <c r="G58" s="1"/>
      <c r="H58" s="1"/>
      <c r="I58" s="1">
        <v>83</v>
      </c>
      <c r="J58" s="1">
        <v>82</v>
      </c>
      <c r="K58" s="2"/>
      <c r="L58" s="2"/>
      <c r="M58" s="2"/>
      <c r="N58" s="1">
        <f t="shared" si="1"/>
        <v>83</v>
      </c>
      <c r="O58" s="1">
        <f t="shared" si="0"/>
        <v>82</v>
      </c>
      <c r="P58" s="1">
        <f t="shared" si="0"/>
        <v>0</v>
      </c>
      <c r="Q58" s="1">
        <f t="shared" si="0"/>
        <v>0</v>
      </c>
      <c r="R58" s="1">
        <f t="shared" si="0"/>
        <v>0</v>
      </c>
    </row>
    <row r="59" spans="1:18">
      <c r="A59" s="10">
        <v>46</v>
      </c>
      <c r="B59" s="272">
        <v>1911046</v>
      </c>
      <c r="C59" s="273" t="s">
        <v>325</v>
      </c>
      <c r="D59" s="1">
        <v>91</v>
      </c>
      <c r="E59" s="1">
        <v>91</v>
      </c>
      <c r="F59" s="1"/>
      <c r="G59" s="1"/>
      <c r="H59" s="1"/>
      <c r="I59" s="1">
        <v>91</v>
      </c>
      <c r="J59" s="1">
        <v>91</v>
      </c>
      <c r="K59" s="2"/>
      <c r="L59" s="2"/>
      <c r="M59" s="2"/>
      <c r="N59" s="1">
        <f t="shared" si="1"/>
        <v>91</v>
      </c>
      <c r="O59" s="1">
        <f t="shared" si="0"/>
        <v>91</v>
      </c>
      <c r="P59" s="1">
        <f t="shared" si="0"/>
        <v>0</v>
      </c>
      <c r="Q59" s="1">
        <f t="shared" si="0"/>
        <v>0</v>
      </c>
      <c r="R59" s="1">
        <f t="shared" si="0"/>
        <v>0</v>
      </c>
    </row>
    <row r="60" spans="1:18">
      <c r="A60" s="10">
        <v>47</v>
      </c>
      <c r="B60" s="267">
        <v>1911047</v>
      </c>
      <c r="C60" s="268" t="s">
        <v>111</v>
      </c>
      <c r="D60" s="1">
        <v>92</v>
      </c>
      <c r="E60" s="1">
        <v>93</v>
      </c>
      <c r="F60" s="1"/>
      <c r="G60" s="1"/>
      <c r="H60" s="1"/>
      <c r="I60" s="1">
        <v>92</v>
      </c>
      <c r="J60" s="1">
        <v>93</v>
      </c>
      <c r="K60" s="2"/>
      <c r="L60" s="2"/>
      <c r="M60" s="2"/>
      <c r="N60" s="1">
        <f t="shared" si="1"/>
        <v>92</v>
      </c>
      <c r="O60" s="1">
        <f t="shared" si="0"/>
        <v>93</v>
      </c>
      <c r="P60" s="1">
        <f t="shared" si="0"/>
        <v>0</v>
      </c>
      <c r="Q60" s="1">
        <f t="shared" si="0"/>
        <v>0</v>
      </c>
      <c r="R60" s="1">
        <f t="shared" si="0"/>
        <v>0</v>
      </c>
    </row>
    <row r="61" spans="1:18">
      <c r="A61" s="10">
        <v>48</v>
      </c>
      <c r="B61" s="272">
        <v>1911048</v>
      </c>
      <c r="C61" s="273" t="s">
        <v>64</v>
      </c>
      <c r="D61" s="1">
        <v>91</v>
      </c>
      <c r="E61" s="1">
        <v>90</v>
      </c>
      <c r="F61" s="1"/>
      <c r="G61" s="1"/>
      <c r="H61" s="1"/>
      <c r="I61" s="1">
        <v>91</v>
      </c>
      <c r="J61" s="1">
        <v>90</v>
      </c>
      <c r="K61" s="2"/>
      <c r="L61" s="2"/>
      <c r="M61" s="2"/>
      <c r="N61" s="1">
        <f t="shared" si="1"/>
        <v>91</v>
      </c>
      <c r="O61" s="1">
        <f t="shared" si="0"/>
        <v>90</v>
      </c>
      <c r="P61" s="1">
        <f t="shared" si="0"/>
        <v>0</v>
      </c>
      <c r="Q61" s="1">
        <f t="shared" si="0"/>
        <v>0</v>
      </c>
      <c r="R61" s="1">
        <f t="shared" si="0"/>
        <v>0</v>
      </c>
    </row>
    <row r="62" spans="1:18">
      <c r="A62" s="10">
        <v>49</v>
      </c>
      <c r="B62" s="272">
        <v>1911049</v>
      </c>
      <c r="C62" s="273" t="s">
        <v>326</v>
      </c>
      <c r="D62" s="1">
        <v>96</v>
      </c>
      <c r="E62" s="1">
        <v>95</v>
      </c>
      <c r="F62" s="1"/>
      <c r="G62" s="1"/>
      <c r="H62" s="1"/>
      <c r="I62" s="1">
        <v>96</v>
      </c>
      <c r="J62" s="1">
        <v>95</v>
      </c>
      <c r="K62" s="2"/>
      <c r="L62" s="2"/>
      <c r="M62" s="2"/>
      <c r="N62" s="1">
        <f t="shared" si="1"/>
        <v>96</v>
      </c>
      <c r="O62" s="1">
        <f t="shared" si="0"/>
        <v>95</v>
      </c>
      <c r="P62" s="1">
        <f t="shared" si="0"/>
        <v>0</v>
      </c>
      <c r="Q62" s="1">
        <f t="shared" si="0"/>
        <v>0</v>
      </c>
      <c r="R62" s="1">
        <f t="shared" si="0"/>
        <v>0</v>
      </c>
    </row>
    <row r="63" spans="1:18">
      <c r="A63" s="10">
        <v>50</v>
      </c>
      <c r="B63" s="272">
        <v>1911050</v>
      </c>
      <c r="C63" s="273" t="s">
        <v>327</v>
      </c>
      <c r="D63" s="1">
        <v>97</v>
      </c>
      <c r="E63" s="1">
        <v>96</v>
      </c>
      <c r="F63" s="1"/>
      <c r="G63" s="1"/>
      <c r="H63" s="1"/>
      <c r="I63" s="1">
        <v>97</v>
      </c>
      <c r="J63" s="1">
        <v>96</v>
      </c>
      <c r="K63" s="2"/>
      <c r="L63" s="2"/>
      <c r="M63" s="2"/>
      <c r="N63" s="1">
        <f t="shared" si="1"/>
        <v>97</v>
      </c>
      <c r="O63" s="1">
        <f t="shared" si="0"/>
        <v>96</v>
      </c>
      <c r="P63" s="1">
        <f t="shared" si="0"/>
        <v>0</v>
      </c>
      <c r="Q63" s="1">
        <f t="shared" si="0"/>
        <v>0</v>
      </c>
      <c r="R63" s="1">
        <f t="shared" si="0"/>
        <v>0</v>
      </c>
    </row>
    <row r="64" spans="1:18">
      <c r="A64" s="10">
        <v>51</v>
      </c>
      <c r="B64" s="272">
        <v>1911051</v>
      </c>
      <c r="C64" s="273" t="s">
        <v>328</v>
      </c>
      <c r="D64" s="1">
        <v>91</v>
      </c>
      <c r="E64" s="1">
        <v>90</v>
      </c>
      <c r="F64" s="1"/>
      <c r="G64" s="1"/>
      <c r="H64" s="1"/>
      <c r="I64" s="1">
        <v>91</v>
      </c>
      <c r="J64" s="1">
        <v>90</v>
      </c>
      <c r="K64" s="2"/>
      <c r="L64" s="2"/>
      <c r="M64" s="2"/>
      <c r="N64" s="1">
        <f t="shared" si="1"/>
        <v>91</v>
      </c>
      <c r="O64" s="1">
        <f t="shared" si="0"/>
        <v>90</v>
      </c>
      <c r="P64" s="1">
        <f t="shared" si="0"/>
        <v>0</v>
      </c>
      <c r="Q64" s="1">
        <f t="shared" si="0"/>
        <v>0</v>
      </c>
      <c r="R64" s="1">
        <f t="shared" si="0"/>
        <v>0</v>
      </c>
    </row>
    <row r="65" spans="1:18">
      <c r="A65" s="10">
        <v>52</v>
      </c>
      <c r="B65" s="267">
        <v>1911052</v>
      </c>
      <c r="C65" s="268" t="s">
        <v>115</v>
      </c>
      <c r="D65" s="1">
        <v>90</v>
      </c>
      <c r="E65" s="1">
        <v>88</v>
      </c>
      <c r="F65" s="1"/>
      <c r="G65" s="1"/>
      <c r="H65" s="1"/>
      <c r="I65" s="1">
        <v>90</v>
      </c>
      <c r="J65" s="1">
        <v>88</v>
      </c>
      <c r="K65" s="2"/>
      <c r="L65" s="2"/>
      <c r="M65" s="2"/>
      <c r="N65" s="1">
        <f t="shared" si="1"/>
        <v>90</v>
      </c>
      <c r="O65" s="1">
        <f t="shared" si="0"/>
        <v>88</v>
      </c>
      <c r="P65" s="1">
        <f t="shared" si="0"/>
        <v>0</v>
      </c>
      <c r="Q65" s="1">
        <f t="shared" si="0"/>
        <v>0</v>
      </c>
      <c r="R65" s="1">
        <f t="shared" si="0"/>
        <v>0</v>
      </c>
    </row>
    <row r="66" spans="1:18">
      <c r="A66" s="10">
        <v>53</v>
      </c>
      <c r="B66" s="267">
        <v>1911053</v>
      </c>
      <c r="C66" s="268" t="s">
        <v>50</v>
      </c>
      <c r="D66" s="1">
        <v>86</v>
      </c>
      <c r="E66" s="1">
        <v>87</v>
      </c>
      <c r="F66" s="1"/>
      <c r="G66" s="1"/>
      <c r="H66" s="1"/>
      <c r="I66" s="1">
        <v>86</v>
      </c>
      <c r="J66" s="1">
        <v>87</v>
      </c>
      <c r="K66" s="2"/>
      <c r="L66" s="2"/>
      <c r="M66" s="2"/>
      <c r="N66" s="1">
        <f t="shared" si="1"/>
        <v>86</v>
      </c>
      <c r="O66" s="1">
        <f t="shared" si="0"/>
        <v>87</v>
      </c>
      <c r="P66" s="1">
        <f t="shared" si="0"/>
        <v>0</v>
      </c>
      <c r="Q66" s="1">
        <f t="shared" si="0"/>
        <v>0</v>
      </c>
      <c r="R66" s="1">
        <f t="shared" si="0"/>
        <v>0</v>
      </c>
    </row>
    <row r="67" spans="1:18">
      <c r="A67" s="10">
        <v>54</v>
      </c>
      <c r="B67" s="270">
        <v>1911054</v>
      </c>
      <c r="C67" s="271" t="s">
        <v>329</v>
      </c>
      <c r="D67" s="1">
        <v>89</v>
      </c>
      <c r="E67" s="1">
        <v>88</v>
      </c>
      <c r="F67" s="1"/>
      <c r="G67" s="1"/>
      <c r="H67" s="1"/>
      <c r="I67" s="1">
        <v>89</v>
      </c>
      <c r="J67" s="1">
        <v>88</v>
      </c>
      <c r="K67" s="2"/>
      <c r="L67" s="2"/>
      <c r="M67" s="2"/>
      <c r="N67" s="1">
        <f t="shared" si="1"/>
        <v>89</v>
      </c>
      <c r="O67" s="1">
        <f t="shared" si="0"/>
        <v>88</v>
      </c>
      <c r="P67" s="1">
        <f t="shared" si="0"/>
        <v>0</v>
      </c>
      <c r="Q67" s="1">
        <f t="shared" si="0"/>
        <v>0</v>
      </c>
      <c r="R67" s="1">
        <f t="shared" si="0"/>
        <v>0</v>
      </c>
    </row>
    <row r="68" spans="1:18">
      <c r="A68" s="10">
        <v>55</v>
      </c>
      <c r="B68" s="270">
        <v>1911055</v>
      </c>
      <c r="C68" s="271" t="s">
        <v>117</v>
      </c>
      <c r="D68" s="1">
        <v>88</v>
      </c>
      <c r="E68" s="1">
        <v>87</v>
      </c>
      <c r="F68" s="1"/>
      <c r="G68" s="1"/>
      <c r="H68" s="1"/>
      <c r="I68" s="1">
        <v>88</v>
      </c>
      <c r="J68" s="1">
        <v>87</v>
      </c>
      <c r="K68" s="2"/>
      <c r="L68" s="2"/>
      <c r="M68" s="2"/>
      <c r="N68" s="1">
        <f t="shared" si="1"/>
        <v>88</v>
      </c>
      <c r="O68" s="1">
        <f t="shared" si="0"/>
        <v>87</v>
      </c>
      <c r="P68" s="1">
        <f t="shared" si="0"/>
        <v>0</v>
      </c>
      <c r="Q68" s="1">
        <f t="shared" si="0"/>
        <v>0</v>
      </c>
      <c r="R68" s="1">
        <f t="shared" si="0"/>
        <v>0</v>
      </c>
    </row>
    <row r="69" spans="1:18">
      <c r="A69" s="10">
        <v>56</v>
      </c>
      <c r="B69" s="272">
        <v>1911056</v>
      </c>
      <c r="C69" s="273" t="s">
        <v>330</v>
      </c>
      <c r="D69" s="1">
        <v>92</v>
      </c>
      <c r="E69" s="1">
        <v>92</v>
      </c>
      <c r="F69" s="1"/>
      <c r="G69" s="1"/>
      <c r="H69" s="1"/>
      <c r="I69" s="1">
        <v>92</v>
      </c>
      <c r="J69" s="1">
        <v>92</v>
      </c>
      <c r="K69" s="2"/>
      <c r="L69" s="2"/>
      <c r="M69" s="2"/>
      <c r="N69" s="1">
        <f t="shared" si="1"/>
        <v>92</v>
      </c>
      <c r="O69" s="1">
        <f t="shared" si="0"/>
        <v>92</v>
      </c>
      <c r="P69" s="1">
        <f t="shared" si="0"/>
        <v>0</v>
      </c>
      <c r="Q69" s="1">
        <f t="shared" si="0"/>
        <v>0</v>
      </c>
      <c r="R69" s="1">
        <f t="shared" si="0"/>
        <v>0</v>
      </c>
    </row>
    <row r="70" spans="1:18">
      <c r="A70" s="10">
        <v>57</v>
      </c>
      <c r="B70" s="267">
        <v>1911057</v>
      </c>
      <c r="C70" s="268" t="s">
        <v>331</v>
      </c>
      <c r="D70" s="1">
        <v>89</v>
      </c>
      <c r="E70" s="1">
        <v>86</v>
      </c>
      <c r="F70" s="1"/>
      <c r="G70" s="1"/>
      <c r="H70" s="1"/>
      <c r="I70" s="1">
        <v>89</v>
      </c>
      <c r="J70" s="1">
        <v>86</v>
      </c>
      <c r="K70" s="2"/>
      <c r="L70" s="2"/>
      <c r="M70" s="2"/>
      <c r="N70" s="1">
        <f t="shared" si="1"/>
        <v>89</v>
      </c>
      <c r="O70" s="1">
        <f t="shared" si="0"/>
        <v>86</v>
      </c>
      <c r="P70" s="1">
        <f t="shared" si="0"/>
        <v>0</v>
      </c>
      <c r="Q70" s="1">
        <f t="shared" si="0"/>
        <v>0</v>
      </c>
      <c r="R70" s="1">
        <f t="shared" si="0"/>
        <v>0</v>
      </c>
    </row>
    <row r="71" spans="1:18">
      <c r="A71" s="10">
        <v>58</v>
      </c>
      <c r="B71" s="267">
        <v>1911058</v>
      </c>
      <c r="C71" s="268" t="s">
        <v>332</v>
      </c>
      <c r="D71" s="1">
        <v>91</v>
      </c>
      <c r="E71" s="1">
        <v>91</v>
      </c>
      <c r="F71" s="1"/>
      <c r="G71" s="1"/>
      <c r="H71" s="1"/>
      <c r="I71" s="1">
        <v>91</v>
      </c>
      <c r="J71" s="1">
        <v>91</v>
      </c>
      <c r="K71" s="2"/>
      <c r="L71" s="2"/>
      <c r="M71" s="2"/>
      <c r="N71" s="1">
        <f t="shared" si="1"/>
        <v>91</v>
      </c>
      <c r="O71" s="1">
        <f t="shared" si="0"/>
        <v>91</v>
      </c>
      <c r="P71" s="1">
        <f t="shared" si="0"/>
        <v>0</v>
      </c>
      <c r="Q71" s="1">
        <f t="shared" si="0"/>
        <v>0</v>
      </c>
      <c r="R71" s="1">
        <f t="shared" si="0"/>
        <v>0</v>
      </c>
    </row>
    <row r="72" spans="1:18">
      <c r="A72" s="10">
        <v>59</v>
      </c>
      <c r="B72" s="272">
        <v>1911059</v>
      </c>
      <c r="C72" s="273" t="s">
        <v>65</v>
      </c>
      <c r="D72" s="1">
        <v>93</v>
      </c>
      <c r="E72" s="1">
        <v>93</v>
      </c>
      <c r="F72" s="1"/>
      <c r="G72" s="1"/>
      <c r="H72" s="1"/>
      <c r="I72" s="1">
        <v>93</v>
      </c>
      <c r="J72" s="1">
        <v>93</v>
      </c>
      <c r="K72" s="2"/>
      <c r="L72" s="2"/>
      <c r="M72" s="2"/>
      <c r="N72" s="1">
        <f t="shared" si="1"/>
        <v>93</v>
      </c>
      <c r="O72" s="1">
        <f t="shared" si="0"/>
        <v>93</v>
      </c>
      <c r="P72" s="1">
        <f t="shared" si="0"/>
        <v>0</v>
      </c>
      <c r="Q72" s="1">
        <f t="shared" si="0"/>
        <v>0</v>
      </c>
      <c r="R72" s="1">
        <f t="shared" si="0"/>
        <v>0</v>
      </c>
    </row>
    <row r="73" spans="1:18">
      <c r="A73" s="10">
        <v>60</v>
      </c>
      <c r="B73" s="272">
        <v>1911060</v>
      </c>
      <c r="C73" s="273" t="s">
        <v>121</v>
      </c>
      <c r="D73" s="1">
        <v>93</v>
      </c>
      <c r="E73" s="1">
        <v>92</v>
      </c>
      <c r="F73" s="1"/>
      <c r="G73" s="1"/>
      <c r="H73" s="1"/>
      <c r="I73" s="1">
        <v>93</v>
      </c>
      <c r="J73" s="1">
        <v>92</v>
      </c>
      <c r="K73" s="2"/>
      <c r="L73" s="2"/>
      <c r="M73" s="2"/>
      <c r="N73" s="1">
        <f t="shared" si="1"/>
        <v>93</v>
      </c>
      <c r="O73" s="1">
        <f t="shared" si="0"/>
        <v>92</v>
      </c>
      <c r="P73" s="1">
        <f t="shared" si="0"/>
        <v>0</v>
      </c>
      <c r="Q73" s="1">
        <f t="shared" si="0"/>
        <v>0</v>
      </c>
      <c r="R73" s="1">
        <f t="shared" si="0"/>
        <v>0</v>
      </c>
    </row>
    <row r="74" spans="1:18">
      <c r="A74" s="10">
        <v>61</v>
      </c>
      <c r="B74" s="275">
        <v>1911061</v>
      </c>
      <c r="C74" s="271" t="s">
        <v>122</v>
      </c>
      <c r="D74" s="1">
        <v>91</v>
      </c>
      <c r="E74" s="1">
        <v>92</v>
      </c>
      <c r="F74" s="1"/>
      <c r="G74" s="1"/>
      <c r="H74" s="1"/>
      <c r="I74" s="1">
        <v>91</v>
      </c>
      <c r="J74" s="1">
        <v>92</v>
      </c>
      <c r="K74" s="2"/>
      <c r="L74" s="2"/>
      <c r="M74" s="2"/>
      <c r="N74" s="1">
        <f t="shared" si="1"/>
        <v>91</v>
      </c>
      <c r="O74" s="1">
        <f t="shared" si="0"/>
        <v>92</v>
      </c>
      <c r="P74" s="1">
        <f t="shared" si="0"/>
        <v>0</v>
      </c>
      <c r="Q74" s="1">
        <f t="shared" si="0"/>
        <v>0</v>
      </c>
      <c r="R74" s="1">
        <f t="shared" si="0"/>
        <v>0</v>
      </c>
    </row>
    <row r="75" spans="1:18">
      <c r="A75" s="10">
        <v>62</v>
      </c>
      <c r="B75" s="275">
        <v>1911062</v>
      </c>
      <c r="C75" s="271" t="s">
        <v>333</v>
      </c>
      <c r="D75" s="1">
        <v>91</v>
      </c>
      <c r="E75" s="1">
        <v>89</v>
      </c>
      <c r="F75" s="1"/>
      <c r="G75" s="1"/>
      <c r="H75" s="1"/>
      <c r="I75" s="1">
        <v>91</v>
      </c>
      <c r="J75" s="1">
        <v>89</v>
      </c>
      <c r="K75" s="2"/>
      <c r="L75" s="2"/>
      <c r="M75" s="2"/>
      <c r="N75" s="1">
        <f t="shared" si="1"/>
        <v>91</v>
      </c>
      <c r="O75" s="1">
        <f t="shared" si="0"/>
        <v>89</v>
      </c>
      <c r="P75" s="1">
        <f t="shared" si="0"/>
        <v>0</v>
      </c>
      <c r="Q75" s="1">
        <f t="shared" si="0"/>
        <v>0</v>
      </c>
      <c r="R75" s="1">
        <f t="shared" si="0"/>
        <v>0</v>
      </c>
    </row>
    <row r="76" spans="1:18">
      <c r="A76" s="10">
        <v>63</v>
      </c>
      <c r="B76" s="275">
        <v>1911063</v>
      </c>
      <c r="C76" s="271" t="s">
        <v>51</v>
      </c>
      <c r="D76" s="1">
        <v>90</v>
      </c>
      <c r="E76" s="1">
        <v>91</v>
      </c>
      <c r="F76" s="1"/>
      <c r="G76" s="1"/>
      <c r="H76" s="1"/>
      <c r="I76" s="1">
        <v>90</v>
      </c>
      <c r="J76" s="1">
        <v>91</v>
      </c>
      <c r="K76" s="2"/>
      <c r="L76" s="2"/>
      <c r="M76" s="2"/>
      <c r="N76" s="1">
        <f t="shared" si="1"/>
        <v>90</v>
      </c>
      <c r="O76" s="1">
        <f t="shared" si="0"/>
        <v>91</v>
      </c>
      <c r="P76" s="1">
        <f t="shared" si="0"/>
        <v>0</v>
      </c>
      <c r="Q76" s="1">
        <f t="shared" si="0"/>
        <v>0</v>
      </c>
      <c r="R76" s="1">
        <f t="shared" si="0"/>
        <v>0</v>
      </c>
    </row>
    <row r="77" spans="1:18">
      <c r="A77" s="10">
        <v>64</v>
      </c>
      <c r="B77" s="276">
        <v>1911064</v>
      </c>
      <c r="C77" s="273" t="s">
        <v>124</v>
      </c>
      <c r="D77" s="1">
        <v>94</v>
      </c>
      <c r="E77" s="1">
        <v>93</v>
      </c>
      <c r="F77" s="1"/>
      <c r="G77" s="1"/>
      <c r="H77" s="1"/>
      <c r="I77" s="1">
        <v>94</v>
      </c>
      <c r="J77" s="1">
        <v>93</v>
      </c>
      <c r="K77" s="2"/>
      <c r="L77" s="2"/>
      <c r="M77" s="2"/>
      <c r="N77" s="1">
        <f t="shared" si="1"/>
        <v>94</v>
      </c>
      <c r="O77" s="1">
        <f t="shared" si="0"/>
        <v>93</v>
      </c>
      <c r="P77" s="1">
        <f t="shared" si="0"/>
        <v>0</v>
      </c>
      <c r="Q77" s="1">
        <f t="shared" si="0"/>
        <v>0</v>
      </c>
      <c r="R77" s="1">
        <f t="shared" ref="R77:R140" si="2">ROUND(H77*$H$12+M77*$M$12,0)</f>
        <v>0</v>
      </c>
    </row>
    <row r="78" spans="1:18">
      <c r="A78" s="10">
        <v>65</v>
      </c>
      <c r="B78" s="275">
        <v>1911065</v>
      </c>
      <c r="C78" s="271" t="s">
        <v>334</v>
      </c>
      <c r="D78" s="1">
        <v>85</v>
      </c>
      <c r="E78" s="1">
        <v>87</v>
      </c>
      <c r="F78" s="1"/>
      <c r="G78" s="1"/>
      <c r="H78" s="1"/>
      <c r="I78" s="1">
        <v>85</v>
      </c>
      <c r="J78" s="1">
        <v>87</v>
      </c>
      <c r="K78" s="2"/>
      <c r="L78" s="2"/>
      <c r="M78" s="2"/>
      <c r="N78" s="1">
        <f t="shared" si="1"/>
        <v>85</v>
      </c>
      <c r="O78" s="1">
        <f t="shared" si="1"/>
        <v>87</v>
      </c>
      <c r="P78" s="1">
        <f t="shared" si="1"/>
        <v>0</v>
      </c>
      <c r="Q78" s="1">
        <f t="shared" si="1"/>
        <v>0</v>
      </c>
      <c r="R78" s="1">
        <f t="shared" si="2"/>
        <v>0</v>
      </c>
    </row>
    <row r="79" spans="1:18">
      <c r="A79" s="10">
        <v>66</v>
      </c>
      <c r="B79" s="272">
        <v>1911066</v>
      </c>
      <c r="C79" s="273" t="s">
        <v>66</v>
      </c>
      <c r="D79" s="1">
        <v>91</v>
      </c>
      <c r="E79" s="1">
        <v>90</v>
      </c>
      <c r="F79" s="1"/>
      <c r="G79" s="1"/>
      <c r="H79" s="1"/>
      <c r="I79" s="1">
        <v>91</v>
      </c>
      <c r="J79" s="1">
        <v>90</v>
      </c>
      <c r="K79" s="2"/>
      <c r="L79" s="2"/>
      <c r="M79" s="2"/>
      <c r="N79" s="1">
        <f t="shared" ref="N79:Q122" si="3">ROUND(D79*$H$12+I79*$M$12,0)</f>
        <v>91</v>
      </c>
      <c r="O79" s="1">
        <f t="shared" si="3"/>
        <v>90</v>
      </c>
      <c r="P79" s="1">
        <f t="shared" si="3"/>
        <v>0</v>
      </c>
      <c r="Q79" s="1">
        <f t="shared" si="3"/>
        <v>0</v>
      </c>
      <c r="R79" s="1">
        <f t="shared" si="2"/>
        <v>0</v>
      </c>
    </row>
    <row r="80" spans="1:18">
      <c r="A80" s="10">
        <v>67</v>
      </c>
      <c r="B80" s="270">
        <v>1911067</v>
      </c>
      <c r="C80" s="271" t="s">
        <v>335</v>
      </c>
      <c r="D80" s="1">
        <v>94</v>
      </c>
      <c r="E80" s="1">
        <v>95</v>
      </c>
      <c r="F80" s="1"/>
      <c r="G80" s="1"/>
      <c r="H80" s="1"/>
      <c r="I80" s="1">
        <v>94</v>
      </c>
      <c r="J80" s="1">
        <v>95</v>
      </c>
      <c r="K80" s="2"/>
      <c r="L80" s="2"/>
      <c r="M80" s="2"/>
      <c r="N80" s="1">
        <f t="shared" si="3"/>
        <v>94</v>
      </c>
      <c r="O80" s="1">
        <f t="shared" si="3"/>
        <v>95</v>
      </c>
      <c r="P80" s="1">
        <f t="shared" si="3"/>
        <v>0</v>
      </c>
      <c r="Q80" s="1">
        <f t="shared" si="3"/>
        <v>0</v>
      </c>
      <c r="R80" s="1">
        <f t="shared" si="2"/>
        <v>0</v>
      </c>
    </row>
    <row r="81" spans="1:18">
      <c r="A81" s="10">
        <v>68</v>
      </c>
      <c r="B81" s="272">
        <v>1911068</v>
      </c>
      <c r="C81" s="273" t="s">
        <v>336</v>
      </c>
      <c r="D81" s="1">
        <v>92</v>
      </c>
      <c r="E81" s="1">
        <v>91</v>
      </c>
      <c r="F81" s="1"/>
      <c r="G81" s="1"/>
      <c r="H81" s="1"/>
      <c r="I81" s="1">
        <v>92</v>
      </c>
      <c r="J81" s="1">
        <v>91</v>
      </c>
      <c r="K81" s="2"/>
      <c r="L81" s="2"/>
      <c r="M81" s="2"/>
      <c r="N81" s="1">
        <f t="shared" si="3"/>
        <v>92</v>
      </c>
      <c r="O81" s="1">
        <f t="shared" si="3"/>
        <v>91</v>
      </c>
      <c r="P81" s="1">
        <f t="shared" si="3"/>
        <v>0</v>
      </c>
      <c r="Q81" s="1">
        <f t="shared" si="3"/>
        <v>0</v>
      </c>
      <c r="R81" s="1">
        <f t="shared" si="2"/>
        <v>0</v>
      </c>
    </row>
    <row r="82" spans="1:18">
      <c r="A82" s="10">
        <v>69</v>
      </c>
      <c r="B82" s="272">
        <v>1911069</v>
      </c>
      <c r="C82" s="273" t="s">
        <v>337</v>
      </c>
      <c r="D82" s="1">
        <v>91</v>
      </c>
      <c r="E82" s="1">
        <v>90</v>
      </c>
      <c r="F82" s="1"/>
      <c r="G82" s="1"/>
      <c r="H82" s="1"/>
      <c r="I82" s="1">
        <v>91</v>
      </c>
      <c r="J82" s="1">
        <v>90</v>
      </c>
      <c r="K82" s="2"/>
      <c r="L82" s="2"/>
      <c r="M82" s="2"/>
      <c r="N82" s="1">
        <f t="shared" si="3"/>
        <v>91</v>
      </c>
      <c r="O82" s="1">
        <f t="shared" si="3"/>
        <v>90</v>
      </c>
      <c r="P82" s="1">
        <f t="shared" si="3"/>
        <v>0</v>
      </c>
      <c r="Q82" s="1">
        <f t="shared" si="3"/>
        <v>0</v>
      </c>
      <c r="R82" s="1">
        <f t="shared" si="2"/>
        <v>0</v>
      </c>
    </row>
    <row r="83" spans="1:18">
      <c r="A83" s="10">
        <v>70</v>
      </c>
      <c r="B83" s="267">
        <v>1911070</v>
      </c>
      <c r="C83" s="268" t="s">
        <v>127</v>
      </c>
      <c r="D83" s="1">
        <v>88</v>
      </c>
      <c r="E83" s="1">
        <v>88</v>
      </c>
      <c r="F83" s="1"/>
      <c r="G83" s="1"/>
      <c r="H83" s="1"/>
      <c r="I83" s="1">
        <v>88</v>
      </c>
      <c r="J83" s="1">
        <v>88</v>
      </c>
      <c r="K83" s="2"/>
      <c r="L83" s="2"/>
      <c r="M83" s="2"/>
      <c r="N83" s="1">
        <f t="shared" si="3"/>
        <v>88</v>
      </c>
      <c r="O83" s="1">
        <f t="shared" si="3"/>
        <v>88</v>
      </c>
      <c r="P83" s="1">
        <f t="shared" si="3"/>
        <v>0</v>
      </c>
      <c r="Q83" s="1">
        <f t="shared" si="3"/>
        <v>0</v>
      </c>
      <c r="R83" s="1">
        <f t="shared" si="2"/>
        <v>0</v>
      </c>
    </row>
    <row r="84" spans="1:18">
      <c r="A84" s="10">
        <v>71</v>
      </c>
      <c r="B84" s="272">
        <v>1911071</v>
      </c>
      <c r="C84" s="273" t="s">
        <v>128</v>
      </c>
      <c r="D84" s="1">
        <v>92</v>
      </c>
      <c r="E84" s="1">
        <v>91</v>
      </c>
      <c r="F84" s="1"/>
      <c r="G84" s="1"/>
      <c r="H84" s="1"/>
      <c r="I84" s="1">
        <v>92</v>
      </c>
      <c r="J84" s="1">
        <v>91</v>
      </c>
      <c r="K84" s="2"/>
      <c r="L84" s="2"/>
      <c r="M84" s="2"/>
      <c r="N84" s="1">
        <f t="shared" si="3"/>
        <v>92</v>
      </c>
      <c r="O84" s="1">
        <f t="shared" si="3"/>
        <v>91</v>
      </c>
      <c r="P84" s="1">
        <f t="shared" si="3"/>
        <v>0</v>
      </c>
      <c r="Q84" s="1">
        <f t="shared" si="3"/>
        <v>0</v>
      </c>
      <c r="R84" s="1">
        <f t="shared" si="2"/>
        <v>0</v>
      </c>
    </row>
    <row r="85" spans="1:18">
      <c r="A85" s="10">
        <v>72</v>
      </c>
      <c r="B85" s="270">
        <v>1911072</v>
      </c>
      <c r="C85" s="271" t="s">
        <v>338</v>
      </c>
      <c r="D85" s="1">
        <v>87</v>
      </c>
      <c r="E85" s="1">
        <v>88</v>
      </c>
      <c r="F85" s="1"/>
      <c r="G85" s="1"/>
      <c r="H85" s="1"/>
      <c r="I85" s="1">
        <v>87</v>
      </c>
      <c r="J85" s="1">
        <v>88</v>
      </c>
      <c r="K85" s="2"/>
      <c r="L85" s="2"/>
      <c r="M85" s="2"/>
      <c r="N85" s="1">
        <f t="shared" si="3"/>
        <v>87</v>
      </c>
      <c r="O85" s="1">
        <f t="shared" si="3"/>
        <v>88</v>
      </c>
      <c r="P85" s="1">
        <f t="shared" si="3"/>
        <v>0</v>
      </c>
      <c r="Q85" s="1">
        <f t="shared" si="3"/>
        <v>0</v>
      </c>
      <c r="R85" s="1">
        <f t="shared" si="2"/>
        <v>0</v>
      </c>
    </row>
    <row r="86" spans="1:18">
      <c r="A86" s="10">
        <v>73</v>
      </c>
      <c r="B86" s="267">
        <v>1911073</v>
      </c>
      <c r="C86" s="268" t="s">
        <v>339</v>
      </c>
      <c r="D86" s="1">
        <v>97</v>
      </c>
      <c r="E86" s="1">
        <v>97</v>
      </c>
      <c r="F86" s="1"/>
      <c r="G86" s="1"/>
      <c r="H86" s="1"/>
      <c r="I86" s="1">
        <v>97</v>
      </c>
      <c r="J86" s="1">
        <v>97</v>
      </c>
      <c r="K86" s="2"/>
      <c r="L86" s="2"/>
      <c r="M86" s="2"/>
      <c r="N86" s="1">
        <f t="shared" si="3"/>
        <v>97</v>
      </c>
      <c r="O86" s="1">
        <f t="shared" si="3"/>
        <v>97</v>
      </c>
      <c r="P86" s="1">
        <f t="shared" si="3"/>
        <v>0</v>
      </c>
      <c r="Q86" s="1">
        <f t="shared" si="3"/>
        <v>0</v>
      </c>
      <c r="R86" s="1">
        <f t="shared" si="2"/>
        <v>0</v>
      </c>
    </row>
    <row r="87" spans="1:18">
      <c r="A87" s="10">
        <v>74</v>
      </c>
      <c r="B87" s="272">
        <v>1911074</v>
      </c>
      <c r="C87" s="273" t="s">
        <v>68</v>
      </c>
      <c r="D87" s="1">
        <v>94</v>
      </c>
      <c r="E87" s="1">
        <v>93</v>
      </c>
      <c r="F87" s="1"/>
      <c r="G87" s="1"/>
      <c r="H87" s="1"/>
      <c r="I87" s="1">
        <v>94</v>
      </c>
      <c r="J87" s="1">
        <v>93</v>
      </c>
      <c r="K87" s="2"/>
      <c r="L87" s="2"/>
      <c r="M87" s="2"/>
      <c r="N87" s="1">
        <f t="shared" si="3"/>
        <v>94</v>
      </c>
      <c r="O87" s="1">
        <f t="shared" si="3"/>
        <v>93</v>
      </c>
      <c r="P87" s="1">
        <f t="shared" si="3"/>
        <v>0</v>
      </c>
      <c r="Q87" s="1">
        <f t="shared" si="3"/>
        <v>0</v>
      </c>
      <c r="R87" s="1">
        <f t="shared" si="2"/>
        <v>0</v>
      </c>
    </row>
    <row r="88" spans="1:18">
      <c r="A88" s="10">
        <v>75</v>
      </c>
      <c r="B88" s="270">
        <v>1911075</v>
      </c>
      <c r="C88" s="271" t="s">
        <v>340</v>
      </c>
      <c r="D88" s="1">
        <v>89</v>
      </c>
      <c r="E88" s="1">
        <v>88</v>
      </c>
      <c r="F88" s="1"/>
      <c r="G88" s="1"/>
      <c r="H88" s="1"/>
      <c r="I88" s="1">
        <v>89</v>
      </c>
      <c r="J88" s="1">
        <v>88</v>
      </c>
      <c r="K88" s="2"/>
      <c r="L88" s="2"/>
      <c r="M88" s="2"/>
      <c r="N88" s="1">
        <f t="shared" si="3"/>
        <v>89</v>
      </c>
      <c r="O88" s="1">
        <f t="shared" si="3"/>
        <v>88</v>
      </c>
      <c r="P88" s="1">
        <f t="shared" si="3"/>
        <v>0</v>
      </c>
      <c r="Q88" s="1">
        <f t="shared" si="3"/>
        <v>0</v>
      </c>
      <c r="R88" s="1">
        <f t="shared" si="2"/>
        <v>0</v>
      </c>
    </row>
    <row r="89" spans="1:18">
      <c r="A89" s="10">
        <v>76</v>
      </c>
      <c r="B89" s="267">
        <v>1911076</v>
      </c>
      <c r="C89" s="268" t="s">
        <v>341</v>
      </c>
      <c r="D89" s="1">
        <v>87</v>
      </c>
      <c r="E89" s="1">
        <v>87</v>
      </c>
      <c r="F89" s="1"/>
      <c r="G89" s="1"/>
      <c r="H89" s="1"/>
      <c r="I89" s="1">
        <v>87</v>
      </c>
      <c r="J89" s="1">
        <v>87</v>
      </c>
      <c r="K89" s="2"/>
      <c r="L89" s="2"/>
      <c r="M89" s="2"/>
      <c r="N89" s="1">
        <f t="shared" si="3"/>
        <v>87</v>
      </c>
      <c r="O89" s="1">
        <f t="shared" si="3"/>
        <v>87</v>
      </c>
      <c r="P89" s="1">
        <f t="shared" si="3"/>
        <v>0</v>
      </c>
      <c r="Q89" s="1">
        <f t="shared" si="3"/>
        <v>0</v>
      </c>
      <c r="R89" s="1">
        <f t="shared" si="2"/>
        <v>0</v>
      </c>
    </row>
    <row r="90" spans="1:18">
      <c r="A90" s="10">
        <v>77</v>
      </c>
      <c r="B90" s="267">
        <v>1911077</v>
      </c>
      <c r="C90" s="268" t="s">
        <v>56</v>
      </c>
      <c r="D90" s="1">
        <v>94</v>
      </c>
      <c r="E90" s="1">
        <v>95</v>
      </c>
      <c r="F90" s="1"/>
      <c r="G90" s="1"/>
      <c r="H90" s="1"/>
      <c r="I90" s="1">
        <v>94</v>
      </c>
      <c r="J90" s="1">
        <v>95</v>
      </c>
      <c r="K90" s="2"/>
      <c r="L90" s="2"/>
      <c r="M90" s="2"/>
      <c r="N90" s="1">
        <f t="shared" si="3"/>
        <v>94</v>
      </c>
      <c r="O90" s="1">
        <f t="shared" si="3"/>
        <v>95</v>
      </c>
      <c r="P90" s="1">
        <f t="shared" si="3"/>
        <v>0</v>
      </c>
      <c r="Q90" s="1">
        <f t="shared" si="3"/>
        <v>0</v>
      </c>
      <c r="R90" s="1">
        <f t="shared" si="2"/>
        <v>0</v>
      </c>
    </row>
    <row r="91" spans="1:18">
      <c r="A91" s="10">
        <v>78</v>
      </c>
      <c r="B91" s="272">
        <v>1911078</v>
      </c>
      <c r="C91" s="273" t="s">
        <v>69</v>
      </c>
      <c r="D91" s="1">
        <v>92</v>
      </c>
      <c r="E91" s="1">
        <v>91</v>
      </c>
      <c r="F91" s="1"/>
      <c r="G91" s="1"/>
      <c r="H91" s="1"/>
      <c r="I91" s="1">
        <v>92</v>
      </c>
      <c r="J91" s="1">
        <v>91</v>
      </c>
      <c r="K91" s="2"/>
      <c r="L91" s="2"/>
      <c r="M91" s="2"/>
      <c r="N91" s="1">
        <f t="shared" si="3"/>
        <v>92</v>
      </c>
      <c r="O91" s="1">
        <f t="shared" si="3"/>
        <v>91</v>
      </c>
      <c r="P91" s="1">
        <f t="shared" si="3"/>
        <v>0</v>
      </c>
      <c r="Q91" s="1">
        <f t="shared" si="3"/>
        <v>0</v>
      </c>
      <c r="R91" s="1">
        <f t="shared" si="2"/>
        <v>0</v>
      </c>
    </row>
    <row r="92" spans="1:18">
      <c r="A92" s="10">
        <v>79</v>
      </c>
      <c r="B92" s="267">
        <v>1911079</v>
      </c>
      <c r="C92" s="268" t="s">
        <v>130</v>
      </c>
      <c r="D92" s="1">
        <v>89</v>
      </c>
      <c r="E92" s="1">
        <v>87</v>
      </c>
      <c r="F92" s="1"/>
      <c r="G92" s="1"/>
      <c r="H92" s="1"/>
      <c r="I92" s="1">
        <v>89</v>
      </c>
      <c r="J92" s="1">
        <v>87</v>
      </c>
      <c r="K92" s="2"/>
      <c r="L92" s="2"/>
      <c r="M92" s="2"/>
      <c r="N92" s="1">
        <f t="shared" si="3"/>
        <v>89</v>
      </c>
      <c r="O92" s="1">
        <f t="shared" si="3"/>
        <v>87</v>
      </c>
      <c r="P92" s="1">
        <f t="shared" si="3"/>
        <v>0</v>
      </c>
      <c r="Q92" s="1">
        <f t="shared" si="3"/>
        <v>0</v>
      </c>
      <c r="R92" s="1">
        <f t="shared" si="2"/>
        <v>0</v>
      </c>
    </row>
    <row r="93" spans="1:18">
      <c r="A93" s="10">
        <v>80</v>
      </c>
      <c r="B93" s="272">
        <v>1911080</v>
      </c>
      <c r="C93" s="273" t="s">
        <v>342</v>
      </c>
      <c r="D93" s="1">
        <v>57</v>
      </c>
      <c r="E93" s="1">
        <v>56</v>
      </c>
      <c r="F93" s="1"/>
      <c r="G93" s="1"/>
      <c r="H93" s="1"/>
      <c r="I93" s="1">
        <v>57</v>
      </c>
      <c r="J93" s="1">
        <v>56</v>
      </c>
      <c r="K93" s="2"/>
      <c r="L93" s="2"/>
      <c r="M93" s="2"/>
      <c r="N93" s="1">
        <f t="shared" si="3"/>
        <v>57</v>
      </c>
      <c r="O93" s="1">
        <f t="shared" si="3"/>
        <v>56</v>
      </c>
      <c r="P93" s="1">
        <f t="shared" si="3"/>
        <v>0</v>
      </c>
      <c r="Q93" s="1">
        <f t="shared" si="3"/>
        <v>0</v>
      </c>
      <c r="R93" s="1">
        <f t="shared" si="2"/>
        <v>0</v>
      </c>
    </row>
    <row r="94" spans="1:18">
      <c r="A94" s="10">
        <v>81</v>
      </c>
      <c r="B94" s="272">
        <v>1911081</v>
      </c>
      <c r="C94" s="273" t="s">
        <v>70</v>
      </c>
      <c r="D94" s="1">
        <v>84</v>
      </c>
      <c r="E94" s="1">
        <v>83</v>
      </c>
      <c r="F94" s="1"/>
      <c r="G94" s="1"/>
      <c r="H94" s="1"/>
      <c r="I94" s="1">
        <v>84</v>
      </c>
      <c r="J94" s="1">
        <v>83</v>
      </c>
      <c r="K94" s="2"/>
      <c r="L94" s="2"/>
      <c r="M94" s="2"/>
      <c r="N94" s="1">
        <f t="shared" si="3"/>
        <v>84</v>
      </c>
      <c r="O94" s="1">
        <f t="shared" si="3"/>
        <v>83</v>
      </c>
      <c r="P94" s="1">
        <f t="shared" si="3"/>
        <v>0</v>
      </c>
      <c r="Q94" s="1">
        <f t="shared" si="3"/>
        <v>0</v>
      </c>
      <c r="R94" s="1">
        <f t="shared" si="2"/>
        <v>0</v>
      </c>
    </row>
    <row r="95" spans="1:18">
      <c r="A95" s="10">
        <v>82</v>
      </c>
      <c r="B95" s="272">
        <v>1911082</v>
      </c>
      <c r="C95" s="273" t="s">
        <v>71</v>
      </c>
      <c r="D95" s="1">
        <v>92</v>
      </c>
      <c r="E95" s="1">
        <v>91</v>
      </c>
      <c r="F95" s="1"/>
      <c r="G95" s="1"/>
      <c r="H95" s="1"/>
      <c r="I95" s="1">
        <v>92</v>
      </c>
      <c r="J95" s="1">
        <v>91</v>
      </c>
      <c r="K95" s="2"/>
      <c r="L95" s="2"/>
      <c r="M95" s="2"/>
      <c r="N95" s="1">
        <f t="shared" si="3"/>
        <v>92</v>
      </c>
      <c r="O95" s="1">
        <f t="shared" si="3"/>
        <v>91</v>
      </c>
      <c r="P95" s="1">
        <f t="shared" si="3"/>
        <v>0</v>
      </c>
      <c r="Q95" s="1">
        <f t="shared" si="3"/>
        <v>0</v>
      </c>
      <c r="R95" s="1">
        <f t="shared" si="2"/>
        <v>0</v>
      </c>
    </row>
    <row r="96" spans="1:18">
      <c r="A96" s="10">
        <v>83</v>
      </c>
      <c r="B96" s="272">
        <v>1911083</v>
      </c>
      <c r="C96" s="273" t="s">
        <v>132</v>
      </c>
      <c r="D96" s="1">
        <v>86</v>
      </c>
      <c r="E96" s="1">
        <v>85</v>
      </c>
      <c r="F96" s="1"/>
      <c r="G96" s="1"/>
      <c r="H96" s="1"/>
      <c r="I96" s="1">
        <v>86</v>
      </c>
      <c r="J96" s="1">
        <v>85</v>
      </c>
      <c r="K96" s="2"/>
      <c r="L96" s="2"/>
      <c r="M96" s="2"/>
      <c r="N96" s="1">
        <f t="shared" si="3"/>
        <v>86</v>
      </c>
      <c r="O96" s="1">
        <f t="shared" si="3"/>
        <v>85</v>
      </c>
      <c r="P96" s="1">
        <f t="shared" si="3"/>
        <v>0</v>
      </c>
      <c r="Q96" s="1">
        <f t="shared" si="3"/>
        <v>0</v>
      </c>
      <c r="R96" s="1">
        <f t="shared" si="2"/>
        <v>0</v>
      </c>
    </row>
    <row r="97" spans="1:18">
      <c r="A97" s="10">
        <v>84</v>
      </c>
      <c r="B97" s="270">
        <v>1911084</v>
      </c>
      <c r="C97" s="271" t="s">
        <v>343</v>
      </c>
      <c r="D97" s="1">
        <v>90</v>
      </c>
      <c r="E97" s="1">
        <v>91</v>
      </c>
      <c r="F97" s="1"/>
      <c r="G97" s="1"/>
      <c r="H97" s="1"/>
      <c r="I97" s="1">
        <v>90</v>
      </c>
      <c r="J97" s="1">
        <v>91</v>
      </c>
      <c r="K97" s="2"/>
      <c r="L97" s="2"/>
      <c r="M97" s="2"/>
      <c r="N97" s="1">
        <f t="shared" si="3"/>
        <v>90</v>
      </c>
      <c r="O97" s="1">
        <f t="shared" si="3"/>
        <v>91</v>
      </c>
      <c r="P97" s="1">
        <f t="shared" si="3"/>
        <v>0</v>
      </c>
      <c r="Q97" s="1">
        <f t="shared" si="3"/>
        <v>0</v>
      </c>
      <c r="R97" s="1">
        <f t="shared" si="2"/>
        <v>0</v>
      </c>
    </row>
    <row r="98" spans="1:18">
      <c r="A98" s="10">
        <v>85</v>
      </c>
      <c r="B98" s="267">
        <v>1911085</v>
      </c>
      <c r="C98" s="268" t="s">
        <v>344</v>
      </c>
      <c r="D98" s="1">
        <v>85</v>
      </c>
      <c r="E98" s="1">
        <v>81</v>
      </c>
      <c r="F98" s="1"/>
      <c r="G98" s="1"/>
      <c r="H98" s="1"/>
      <c r="I98" s="1">
        <v>85</v>
      </c>
      <c r="J98" s="1">
        <v>81</v>
      </c>
      <c r="K98" s="2"/>
      <c r="L98" s="2"/>
      <c r="M98" s="2"/>
      <c r="N98" s="1">
        <f t="shared" si="3"/>
        <v>85</v>
      </c>
      <c r="O98" s="1">
        <f t="shared" si="3"/>
        <v>81</v>
      </c>
      <c r="P98" s="1">
        <f t="shared" si="3"/>
        <v>0</v>
      </c>
      <c r="Q98" s="1">
        <f t="shared" si="3"/>
        <v>0</v>
      </c>
      <c r="R98" s="1">
        <f t="shared" si="2"/>
        <v>0</v>
      </c>
    </row>
    <row r="99" spans="1:18">
      <c r="A99" s="10">
        <v>86</v>
      </c>
      <c r="B99" s="270">
        <v>1911086</v>
      </c>
      <c r="C99" s="31" t="s">
        <v>345</v>
      </c>
      <c r="D99" s="1">
        <v>87</v>
      </c>
      <c r="E99" s="1">
        <v>85</v>
      </c>
      <c r="F99" s="1"/>
      <c r="G99" s="1"/>
      <c r="H99" s="1"/>
      <c r="I99" s="1">
        <v>87</v>
      </c>
      <c r="J99" s="1">
        <v>85</v>
      </c>
      <c r="K99" s="2"/>
      <c r="L99" s="2"/>
      <c r="M99" s="2"/>
      <c r="N99" s="1">
        <f t="shared" si="3"/>
        <v>87</v>
      </c>
      <c r="O99" s="1">
        <f t="shared" si="3"/>
        <v>85</v>
      </c>
      <c r="P99" s="1">
        <f t="shared" si="3"/>
        <v>0</v>
      </c>
      <c r="Q99" s="1">
        <f t="shared" si="3"/>
        <v>0</v>
      </c>
      <c r="R99" s="1">
        <f t="shared" si="2"/>
        <v>0</v>
      </c>
    </row>
    <row r="100" spans="1:18">
      <c r="A100" s="10">
        <v>87</v>
      </c>
      <c r="B100" s="270">
        <v>1911087</v>
      </c>
      <c r="C100" s="271" t="s">
        <v>136</v>
      </c>
      <c r="D100" s="1">
        <v>96</v>
      </c>
      <c r="E100" s="1">
        <v>96</v>
      </c>
      <c r="F100" s="1"/>
      <c r="G100" s="1"/>
      <c r="H100" s="1"/>
      <c r="I100" s="1">
        <v>96</v>
      </c>
      <c r="J100" s="1">
        <v>96</v>
      </c>
      <c r="K100" s="2"/>
      <c r="L100" s="2"/>
      <c r="M100" s="2"/>
      <c r="N100" s="1">
        <f t="shared" si="3"/>
        <v>96</v>
      </c>
      <c r="O100" s="1">
        <f t="shared" si="3"/>
        <v>96</v>
      </c>
      <c r="P100" s="1">
        <f t="shared" si="3"/>
        <v>0</v>
      </c>
      <c r="Q100" s="1">
        <f t="shared" si="3"/>
        <v>0</v>
      </c>
      <c r="R100" s="1">
        <f t="shared" si="2"/>
        <v>0</v>
      </c>
    </row>
    <row r="101" spans="1:18">
      <c r="A101" s="10">
        <v>88</v>
      </c>
      <c r="B101" s="76">
        <v>1911088</v>
      </c>
      <c r="C101" s="271" t="s">
        <v>346</v>
      </c>
      <c r="D101" s="1">
        <v>90</v>
      </c>
      <c r="E101" s="1">
        <v>88</v>
      </c>
      <c r="F101" s="1"/>
      <c r="G101" s="1"/>
      <c r="H101" s="1"/>
      <c r="I101" s="1">
        <v>90</v>
      </c>
      <c r="J101" s="1">
        <v>88</v>
      </c>
      <c r="K101" s="2"/>
      <c r="L101" s="2"/>
      <c r="M101" s="2"/>
      <c r="N101" s="1">
        <f t="shared" si="3"/>
        <v>90</v>
      </c>
      <c r="O101" s="1">
        <f t="shared" si="3"/>
        <v>88</v>
      </c>
      <c r="P101" s="1">
        <f t="shared" si="3"/>
        <v>0</v>
      </c>
      <c r="Q101" s="1">
        <f t="shared" si="3"/>
        <v>0</v>
      </c>
      <c r="R101" s="1">
        <f t="shared" si="2"/>
        <v>0</v>
      </c>
    </row>
    <row r="102" spans="1:18">
      <c r="A102" s="10">
        <v>89</v>
      </c>
      <c r="B102" s="272">
        <v>1911089</v>
      </c>
      <c r="C102" s="273" t="s">
        <v>137</v>
      </c>
      <c r="D102" s="1">
        <v>93</v>
      </c>
      <c r="E102" s="1">
        <v>92</v>
      </c>
      <c r="F102" s="1"/>
      <c r="G102" s="1"/>
      <c r="H102" s="1"/>
      <c r="I102" s="1">
        <v>93</v>
      </c>
      <c r="J102" s="1">
        <v>92</v>
      </c>
      <c r="K102" s="2"/>
      <c r="L102" s="2"/>
      <c r="M102" s="2"/>
      <c r="N102" s="1">
        <f t="shared" si="3"/>
        <v>93</v>
      </c>
      <c r="O102" s="1">
        <f t="shared" si="3"/>
        <v>92</v>
      </c>
      <c r="P102" s="1">
        <f t="shared" si="3"/>
        <v>0</v>
      </c>
      <c r="Q102" s="1">
        <f t="shared" si="3"/>
        <v>0</v>
      </c>
      <c r="R102" s="1">
        <f t="shared" si="2"/>
        <v>0</v>
      </c>
    </row>
    <row r="103" spans="1:18">
      <c r="A103" s="10">
        <v>90</v>
      </c>
      <c r="B103" s="76">
        <v>1911090</v>
      </c>
      <c r="C103" s="271" t="s">
        <v>138</v>
      </c>
      <c r="D103" s="1">
        <v>91</v>
      </c>
      <c r="E103" s="1">
        <v>91</v>
      </c>
      <c r="F103" s="1"/>
      <c r="G103" s="1"/>
      <c r="H103" s="1"/>
      <c r="I103" s="1">
        <v>91</v>
      </c>
      <c r="J103" s="1">
        <v>91</v>
      </c>
      <c r="K103" s="2"/>
      <c r="L103" s="2"/>
      <c r="M103" s="2"/>
      <c r="N103" s="1">
        <f t="shared" si="3"/>
        <v>91</v>
      </c>
      <c r="O103" s="1">
        <f t="shared" si="3"/>
        <v>91</v>
      </c>
      <c r="P103" s="1">
        <f t="shared" si="3"/>
        <v>0</v>
      </c>
      <c r="Q103" s="1">
        <f t="shared" si="3"/>
        <v>0</v>
      </c>
      <c r="R103" s="1">
        <f t="shared" si="2"/>
        <v>0</v>
      </c>
    </row>
    <row r="104" spans="1:18">
      <c r="A104" s="10">
        <v>91</v>
      </c>
      <c r="B104" s="272">
        <v>1911091</v>
      </c>
      <c r="C104" s="273" t="s">
        <v>139</v>
      </c>
      <c r="D104" s="1">
        <v>83</v>
      </c>
      <c r="E104" s="1">
        <v>82</v>
      </c>
      <c r="F104" s="1"/>
      <c r="G104" s="1"/>
      <c r="H104" s="1"/>
      <c r="I104" s="1">
        <v>83</v>
      </c>
      <c r="J104" s="1">
        <v>82</v>
      </c>
      <c r="K104" s="2"/>
      <c r="L104" s="2"/>
      <c r="M104" s="2"/>
      <c r="N104" s="1">
        <f t="shared" si="3"/>
        <v>83</v>
      </c>
      <c r="O104" s="1">
        <f t="shared" si="3"/>
        <v>82</v>
      </c>
      <c r="P104" s="1">
        <f t="shared" si="3"/>
        <v>0</v>
      </c>
      <c r="Q104" s="1">
        <f t="shared" si="3"/>
        <v>0</v>
      </c>
      <c r="R104" s="1">
        <f t="shared" si="2"/>
        <v>0</v>
      </c>
    </row>
    <row r="105" spans="1:18">
      <c r="A105" s="10">
        <v>92</v>
      </c>
      <c r="B105" s="272">
        <v>1911092</v>
      </c>
      <c r="C105" s="273" t="s">
        <v>140</v>
      </c>
      <c r="D105" s="1">
        <v>92</v>
      </c>
      <c r="E105" s="1">
        <v>91</v>
      </c>
      <c r="F105" s="1"/>
      <c r="G105" s="1"/>
      <c r="H105" s="1"/>
      <c r="I105" s="1">
        <v>92</v>
      </c>
      <c r="J105" s="1">
        <v>91</v>
      </c>
      <c r="K105" s="2"/>
      <c r="L105" s="2"/>
      <c r="M105" s="2"/>
      <c r="N105" s="1">
        <f t="shared" si="3"/>
        <v>92</v>
      </c>
      <c r="O105" s="1">
        <f t="shared" si="3"/>
        <v>91</v>
      </c>
      <c r="P105" s="1">
        <f t="shared" si="3"/>
        <v>0</v>
      </c>
      <c r="Q105" s="1">
        <f t="shared" si="3"/>
        <v>0</v>
      </c>
      <c r="R105" s="1">
        <f t="shared" si="2"/>
        <v>0</v>
      </c>
    </row>
    <row r="106" spans="1:18">
      <c r="A106" s="10">
        <v>93</v>
      </c>
      <c r="B106" s="272">
        <v>1911093</v>
      </c>
      <c r="C106" s="273" t="s">
        <v>141</v>
      </c>
      <c r="D106" s="1">
        <v>91</v>
      </c>
      <c r="E106" s="1">
        <v>90</v>
      </c>
      <c r="F106" s="1"/>
      <c r="G106" s="1"/>
      <c r="H106" s="1"/>
      <c r="I106" s="1">
        <v>91</v>
      </c>
      <c r="J106" s="1">
        <v>90</v>
      </c>
      <c r="K106" s="2"/>
      <c r="L106" s="2"/>
      <c r="M106" s="2"/>
      <c r="N106" s="1">
        <f t="shared" si="3"/>
        <v>91</v>
      </c>
      <c r="O106" s="1">
        <f t="shared" si="3"/>
        <v>90</v>
      </c>
      <c r="P106" s="1">
        <f t="shared" si="3"/>
        <v>0</v>
      </c>
      <c r="Q106" s="1">
        <f t="shared" si="3"/>
        <v>0</v>
      </c>
      <c r="R106" s="1">
        <f t="shared" si="2"/>
        <v>0</v>
      </c>
    </row>
    <row r="107" spans="1:18">
      <c r="A107" s="10">
        <v>94</v>
      </c>
      <c r="B107" s="267">
        <v>1911094</v>
      </c>
      <c r="C107" s="268" t="s">
        <v>58</v>
      </c>
      <c r="D107" s="1">
        <v>89</v>
      </c>
      <c r="E107" s="1">
        <v>89</v>
      </c>
      <c r="F107" s="1"/>
      <c r="G107" s="1"/>
      <c r="H107" s="1"/>
      <c r="I107" s="1">
        <v>89</v>
      </c>
      <c r="J107" s="1">
        <v>89</v>
      </c>
      <c r="K107" s="2"/>
      <c r="L107" s="2"/>
      <c r="M107" s="2"/>
      <c r="N107" s="1">
        <f t="shared" si="3"/>
        <v>89</v>
      </c>
      <c r="O107" s="1">
        <f t="shared" si="3"/>
        <v>89</v>
      </c>
      <c r="P107" s="1">
        <f t="shared" si="3"/>
        <v>0</v>
      </c>
      <c r="Q107" s="1">
        <f t="shared" si="3"/>
        <v>0</v>
      </c>
      <c r="R107" s="1">
        <f t="shared" si="2"/>
        <v>0</v>
      </c>
    </row>
    <row r="108" spans="1:18">
      <c r="A108" s="10">
        <v>95</v>
      </c>
      <c r="B108" s="76">
        <v>1911095</v>
      </c>
      <c r="C108" s="271" t="s">
        <v>142</v>
      </c>
      <c r="D108" s="1">
        <v>82</v>
      </c>
      <c r="E108" s="1">
        <v>81</v>
      </c>
      <c r="F108" s="1"/>
      <c r="G108" s="1"/>
      <c r="H108" s="1"/>
      <c r="I108" s="1">
        <v>82</v>
      </c>
      <c r="J108" s="1">
        <v>81</v>
      </c>
      <c r="K108" s="2"/>
      <c r="L108" s="2"/>
      <c r="M108" s="2"/>
      <c r="N108" s="1">
        <f t="shared" si="3"/>
        <v>82</v>
      </c>
      <c r="O108" s="1">
        <f t="shared" si="3"/>
        <v>81</v>
      </c>
      <c r="P108" s="1">
        <f t="shared" si="3"/>
        <v>0</v>
      </c>
      <c r="Q108" s="1">
        <f t="shared" si="3"/>
        <v>0</v>
      </c>
      <c r="R108" s="1">
        <f t="shared" si="2"/>
        <v>0</v>
      </c>
    </row>
    <row r="109" spans="1:18">
      <c r="A109" s="10">
        <v>96</v>
      </c>
      <c r="B109" s="272">
        <v>1911096</v>
      </c>
      <c r="C109" s="273" t="s">
        <v>143</v>
      </c>
      <c r="D109" s="1">
        <v>92</v>
      </c>
      <c r="E109" s="1">
        <v>91</v>
      </c>
      <c r="F109" s="1"/>
      <c r="G109" s="1"/>
      <c r="H109" s="1"/>
      <c r="I109" s="1">
        <v>92</v>
      </c>
      <c r="J109" s="1">
        <v>91</v>
      </c>
      <c r="K109" s="2"/>
      <c r="L109" s="2"/>
      <c r="M109" s="2"/>
      <c r="N109" s="1">
        <f t="shared" si="3"/>
        <v>92</v>
      </c>
      <c r="O109" s="1">
        <f t="shared" si="3"/>
        <v>91</v>
      </c>
      <c r="P109" s="1">
        <f t="shared" si="3"/>
        <v>0</v>
      </c>
      <c r="Q109" s="1">
        <f t="shared" si="3"/>
        <v>0</v>
      </c>
      <c r="R109" s="1">
        <f t="shared" si="2"/>
        <v>0</v>
      </c>
    </row>
    <row r="110" spans="1:18">
      <c r="A110" s="10">
        <v>97</v>
      </c>
      <c r="B110" s="272">
        <v>1911097</v>
      </c>
      <c r="C110" s="273" t="s">
        <v>347</v>
      </c>
      <c r="D110" s="1">
        <v>62</v>
      </c>
      <c r="E110" s="1">
        <v>61</v>
      </c>
      <c r="F110" s="1"/>
      <c r="G110" s="1"/>
      <c r="H110" s="1"/>
      <c r="I110" s="1">
        <v>62</v>
      </c>
      <c r="J110" s="1">
        <v>61</v>
      </c>
      <c r="K110" s="2"/>
      <c r="L110" s="2"/>
      <c r="M110" s="2"/>
      <c r="N110" s="1">
        <f t="shared" si="3"/>
        <v>62</v>
      </c>
      <c r="O110" s="1">
        <f t="shared" si="3"/>
        <v>61</v>
      </c>
      <c r="P110" s="1">
        <f t="shared" si="3"/>
        <v>0</v>
      </c>
      <c r="Q110" s="1">
        <f t="shared" si="3"/>
        <v>0</v>
      </c>
      <c r="R110" s="1">
        <f t="shared" si="2"/>
        <v>0</v>
      </c>
    </row>
    <row r="111" spans="1:18">
      <c r="A111" s="10">
        <v>98</v>
      </c>
      <c r="B111" s="272">
        <v>1911098</v>
      </c>
      <c r="C111" s="273" t="s">
        <v>145</v>
      </c>
      <c r="D111" s="1">
        <v>91</v>
      </c>
      <c r="E111" s="1">
        <v>90</v>
      </c>
      <c r="F111" s="1"/>
      <c r="G111" s="1"/>
      <c r="H111" s="1"/>
      <c r="I111" s="1">
        <v>91</v>
      </c>
      <c r="J111" s="1">
        <v>90</v>
      </c>
      <c r="K111" s="2"/>
      <c r="L111" s="2"/>
      <c r="M111" s="2"/>
      <c r="N111" s="1">
        <f t="shared" si="3"/>
        <v>91</v>
      </c>
      <c r="O111" s="1">
        <f t="shared" si="3"/>
        <v>90</v>
      </c>
      <c r="P111" s="1">
        <f t="shared" si="3"/>
        <v>0</v>
      </c>
      <c r="Q111" s="1">
        <f t="shared" si="3"/>
        <v>0</v>
      </c>
      <c r="R111" s="1">
        <f t="shared" si="2"/>
        <v>0</v>
      </c>
    </row>
    <row r="112" spans="1:18">
      <c r="A112" s="10">
        <v>99</v>
      </c>
      <c r="B112" s="76">
        <v>1911099</v>
      </c>
      <c r="C112" s="271" t="s">
        <v>146</v>
      </c>
      <c r="D112" s="1">
        <v>83</v>
      </c>
      <c r="E112" s="1">
        <v>86</v>
      </c>
      <c r="F112" s="1"/>
      <c r="G112" s="1"/>
      <c r="H112" s="1"/>
      <c r="I112" s="1">
        <v>83</v>
      </c>
      <c r="J112" s="1">
        <v>86</v>
      </c>
      <c r="K112" s="2"/>
      <c r="L112" s="2"/>
      <c r="M112" s="2"/>
      <c r="N112" s="1">
        <f t="shared" si="3"/>
        <v>83</v>
      </c>
      <c r="O112" s="1">
        <f t="shared" si="3"/>
        <v>86</v>
      </c>
      <c r="P112" s="1">
        <f t="shared" si="3"/>
        <v>0</v>
      </c>
      <c r="Q112" s="1">
        <f t="shared" si="3"/>
        <v>0</v>
      </c>
      <c r="R112" s="1">
        <f t="shared" si="2"/>
        <v>0</v>
      </c>
    </row>
    <row r="113" spans="1:18">
      <c r="A113" s="10">
        <v>100</v>
      </c>
      <c r="B113" s="272">
        <v>1911100</v>
      </c>
      <c r="C113" s="273" t="s">
        <v>147</v>
      </c>
      <c r="D113" s="1">
        <v>91</v>
      </c>
      <c r="E113" s="1">
        <v>90</v>
      </c>
      <c r="F113" s="1"/>
      <c r="G113" s="1"/>
      <c r="H113" s="1"/>
      <c r="I113" s="1">
        <v>91</v>
      </c>
      <c r="J113" s="1">
        <v>90</v>
      </c>
      <c r="K113" s="2"/>
      <c r="L113" s="2"/>
      <c r="M113" s="2"/>
      <c r="N113" s="1">
        <f t="shared" si="3"/>
        <v>91</v>
      </c>
      <c r="O113" s="1">
        <f t="shared" si="3"/>
        <v>90</v>
      </c>
      <c r="P113" s="1">
        <f t="shared" si="3"/>
        <v>0</v>
      </c>
      <c r="Q113" s="1">
        <f t="shared" si="3"/>
        <v>0</v>
      </c>
      <c r="R113" s="1">
        <f t="shared" si="2"/>
        <v>0</v>
      </c>
    </row>
    <row r="114" spans="1:18">
      <c r="A114" s="10">
        <v>101</v>
      </c>
      <c r="B114" s="272">
        <v>1911101</v>
      </c>
      <c r="C114" s="273" t="s">
        <v>348</v>
      </c>
      <c r="D114" s="1">
        <v>93</v>
      </c>
      <c r="E114" s="1">
        <v>92</v>
      </c>
      <c r="F114" s="1"/>
      <c r="G114" s="1"/>
      <c r="H114" s="1"/>
      <c r="I114" s="1">
        <v>93</v>
      </c>
      <c r="J114" s="1">
        <v>92</v>
      </c>
      <c r="K114" s="2"/>
      <c r="L114" s="2"/>
      <c r="M114" s="2"/>
      <c r="N114" s="1">
        <f t="shared" si="3"/>
        <v>93</v>
      </c>
      <c r="O114" s="1">
        <f t="shared" si="3"/>
        <v>92</v>
      </c>
      <c r="P114" s="1">
        <f t="shared" si="3"/>
        <v>0</v>
      </c>
      <c r="Q114" s="1">
        <f t="shared" si="3"/>
        <v>0</v>
      </c>
      <c r="R114" s="1">
        <f t="shared" si="2"/>
        <v>0</v>
      </c>
    </row>
    <row r="115" spans="1:18">
      <c r="A115" s="10">
        <v>102</v>
      </c>
      <c r="B115" s="272">
        <v>1911102</v>
      </c>
      <c r="C115" s="273" t="s">
        <v>349</v>
      </c>
      <c r="D115" s="1">
        <v>91</v>
      </c>
      <c r="E115" s="1">
        <v>91</v>
      </c>
      <c r="F115" s="1"/>
      <c r="G115" s="1"/>
      <c r="H115" s="1"/>
      <c r="I115" s="1">
        <v>91</v>
      </c>
      <c r="J115" s="1">
        <v>91</v>
      </c>
      <c r="K115" s="2"/>
      <c r="L115" s="2"/>
      <c r="M115" s="2"/>
      <c r="N115" s="1">
        <f t="shared" si="3"/>
        <v>91</v>
      </c>
      <c r="O115" s="1">
        <f t="shared" si="3"/>
        <v>91</v>
      </c>
      <c r="P115" s="1">
        <f t="shared" si="3"/>
        <v>0</v>
      </c>
      <c r="Q115" s="1">
        <f t="shared" si="3"/>
        <v>0</v>
      </c>
      <c r="R115" s="1">
        <f t="shared" si="2"/>
        <v>0</v>
      </c>
    </row>
    <row r="116" spans="1:18">
      <c r="A116" s="10">
        <v>103</v>
      </c>
      <c r="B116" s="272">
        <v>1911103</v>
      </c>
      <c r="C116" s="273" t="s">
        <v>350</v>
      </c>
      <c r="D116" s="1">
        <v>92</v>
      </c>
      <c r="E116" s="1">
        <v>91</v>
      </c>
      <c r="F116" s="1"/>
      <c r="G116" s="1"/>
      <c r="H116" s="1"/>
      <c r="I116" s="1">
        <v>92</v>
      </c>
      <c r="J116" s="1">
        <v>91</v>
      </c>
      <c r="K116" s="2"/>
      <c r="L116" s="2"/>
      <c r="M116" s="2"/>
      <c r="N116" s="1">
        <f t="shared" si="3"/>
        <v>92</v>
      </c>
      <c r="O116" s="1">
        <f t="shared" si="3"/>
        <v>91</v>
      </c>
      <c r="P116" s="1">
        <f t="shared" si="3"/>
        <v>0</v>
      </c>
      <c r="Q116" s="1">
        <f t="shared" si="3"/>
        <v>0</v>
      </c>
      <c r="R116" s="1">
        <f t="shared" si="2"/>
        <v>0</v>
      </c>
    </row>
    <row r="117" spans="1:18">
      <c r="A117" s="10">
        <v>104</v>
      </c>
      <c r="B117" s="267">
        <v>1911104</v>
      </c>
      <c r="C117" s="268" t="s">
        <v>351</v>
      </c>
      <c r="D117" s="1">
        <v>89</v>
      </c>
      <c r="E117" s="1">
        <v>89</v>
      </c>
      <c r="F117" s="1"/>
      <c r="G117" s="1"/>
      <c r="H117" s="1"/>
      <c r="I117" s="1">
        <v>89</v>
      </c>
      <c r="J117" s="1">
        <v>89</v>
      </c>
      <c r="K117" s="2"/>
      <c r="L117" s="2"/>
      <c r="M117" s="2"/>
      <c r="N117" s="1">
        <f t="shared" si="3"/>
        <v>89</v>
      </c>
      <c r="O117" s="1">
        <f t="shared" si="3"/>
        <v>89</v>
      </c>
      <c r="P117" s="1">
        <f t="shared" si="3"/>
        <v>0</v>
      </c>
      <c r="Q117" s="1">
        <f t="shared" si="3"/>
        <v>0</v>
      </c>
      <c r="R117" s="1">
        <f t="shared" si="2"/>
        <v>0</v>
      </c>
    </row>
    <row r="118" spans="1:18">
      <c r="A118" s="10">
        <v>105</v>
      </c>
      <c r="B118" s="267">
        <v>1911105</v>
      </c>
      <c r="C118" s="268" t="s">
        <v>60</v>
      </c>
      <c r="D118" s="1">
        <v>88</v>
      </c>
      <c r="E118" s="1">
        <v>88</v>
      </c>
      <c r="F118" s="1"/>
      <c r="G118" s="1"/>
      <c r="H118" s="1"/>
      <c r="I118" s="1">
        <v>88</v>
      </c>
      <c r="J118" s="1">
        <v>88</v>
      </c>
      <c r="K118" s="2"/>
      <c r="L118" s="2"/>
      <c r="M118" s="2"/>
      <c r="N118" s="1">
        <f t="shared" si="3"/>
        <v>88</v>
      </c>
      <c r="O118" s="1">
        <f t="shared" si="3"/>
        <v>88</v>
      </c>
      <c r="P118" s="1">
        <f t="shared" si="3"/>
        <v>0</v>
      </c>
      <c r="Q118" s="1">
        <f t="shared" si="3"/>
        <v>0</v>
      </c>
      <c r="R118" s="1">
        <f t="shared" si="2"/>
        <v>0</v>
      </c>
    </row>
    <row r="119" spans="1:18">
      <c r="A119" s="10">
        <v>106</v>
      </c>
      <c r="B119" s="76">
        <v>1911106</v>
      </c>
      <c r="C119" s="271" t="s">
        <v>352</v>
      </c>
      <c r="D119" s="1">
        <v>90</v>
      </c>
      <c r="E119" s="1">
        <v>94</v>
      </c>
      <c r="F119" s="1"/>
      <c r="G119" s="1"/>
      <c r="H119" s="1"/>
      <c r="I119" s="1">
        <v>90</v>
      </c>
      <c r="J119" s="1">
        <v>94</v>
      </c>
      <c r="K119" s="2"/>
      <c r="L119" s="2"/>
      <c r="M119" s="2"/>
      <c r="N119" s="1">
        <f t="shared" si="3"/>
        <v>90</v>
      </c>
      <c r="O119" s="1">
        <f t="shared" si="3"/>
        <v>94</v>
      </c>
      <c r="P119" s="1">
        <f t="shared" si="3"/>
        <v>0</v>
      </c>
      <c r="Q119" s="1">
        <f t="shared" si="3"/>
        <v>0</v>
      </c>
      <c r="R119" s="1">
        <f t="shared" si="2"/>
        <v>0</v>
      </c>
    </row>
    <row r="120" spans="1:18">
      <c r="A120" s="10">
        <v>107</v>
      </c>
      <c r="B120" s="272">
        <v>1911107</v>
      </c>
      <c r="C120" s="273" t="s">
        <v>353</v>
      </c>
      <c r="D120" s="1">
        <v>91</v>
      </c>
      <c r="E120" s="1">
        <v>91</v>
      </c>
      <c r="F120" s="1"/>
      <c r="G120" s="1"/>
      <c r="H120" s="1"/>
      <c r="I120" s="1">
        <v>91</v>
      </c>
      <c r="J120" s="1">
        <v>91</v>
      </c>
      <c r="K120" s="2"/>
      <c r="L120" s="2"/>
      <c r="M120" s="2"/>
      <c r="N120" s="1">
        <f t="shared" si="3"/>
        <v>91</v>
      </c>
      <c r="O120" s="1">
        <f t="shared" si="3"/>
        <v>91</v>
      </c>
      <c r="P120" s="1">
        <f t="shared" si="3"/>
        <v>0</v>
      </c>
      <c r="Q120" s="1">
        <f t="shared" si="3"/>
        <v>0</v>
      </c>
      <c r="R120" s="1">
        <f t="shared" si="2"/>
        <v>0</v>
      </c>
    </row>
    <row r="121" spans="1:18">
      <c r="A121" s="10">
        <v>108</v>
      </c>
      <c r="B121" s="272">
        <v>1911108</v>
      </c>
      <c r="C121" s="273" t="s">
        <v>152</v>
      </c>
      <c r="D121" s="1">
        <v>91</v>
      </c>
      <c r="E121" s="1">
        <v>91</v>
      </c>
      <c r="F121" s="1"/>
      <c r="G121" s="1"/>
      <c r="H121" s="1"/>
      <c r="I121" s="1">
        <v>91</v>
      </c>
      <c r="J121" s="1">
        <v>91</v>
      </c>
      <c r="K121" s="2"/>
      <c r="L121" s="2"/>
      <c r="M121" s="2"/>
      <c r="N121" s="1">
        <f t="shared" si="3"/>
        <v>91</v>
      </c>
      <c r="O121" s="1">
        <f t="shared" si="3"/>
        <v>91</v>
      </c>
      <c r="P121" s="1">
        <f t="shared" si="3"/>
        <v>0</v>
      </c>
      <c r="Q121" s="1">
        <f t="shared" si="3"/>
        <v>0</v>
      </c>
      <c r="R121" s="1">
        <f t="shared" si="2"/>
        <v>0</v>
      </c>
    </row>
    <row r="122" spans="1:18">
      <c r="A122" s="10">
        <v>109</v>
      </c>
      <c r="B122" s="267">
        <v>1911109</v>
      </c>
      <c r="C122" s="268" t="s">
        <v>153</v>
      </c>
      <c r="D122" s="1">
        <v>89</v>
      </c>
      <c r="E122" s="1">
        <v>89</v>
      </c>
      <c r="F122" s="1"/>
      <c r="G122" s="1"/>
      <c r="H122" s="1"/>
      <c r="I122" s="1">
        <v>89</v>
      </c>
      <c r="J122" s="1">
        <v>89</v>
      </c>
      <c r="K122" s="2"/>
      <c r="L122" s="2"/>
      <c r="M122" s="2"/>
      <c r="N122" s="1">
        <f t="shared" si="3"/>
        <v>89</v>
      </c>
      <c r="O122" s="1">
        <f t="shared" si="3"/>
        <v>89</v>
      </c>
      <c r="P122" s="1">
        <f t="shared" si="3"/>
        <v>0</v>
      </c>
      <c r="Q122" s="1">
        <f t="shared" si="3"/>
        <v>0</v>
      </c>
      <c r="R122" s="1">
        <f t="shared" si="2"/>
        <v>0</v>
      </c>
    </row>
    <row r="123" spans="1:18">
      <c r="A123" s="10">
        <v>110</v>
      </c>
      <c r="B123" s="272">
        <v>1911110</v>
      </c>
      <c r="C123" s="273" t="s">
        <v>154</v>
      </c>
      <c r="D123" s="1">
        <v>94</v>
      </c>
      <c r="E123" s="1">
        <v>93</v>
      </c>
      <c r="F123" s="1"/>
      <c r="G123" s="1"/>
      <c r="H123" s="1"/>
      <c r="I123" s="1">
        <v>94</v>
      </c>
      <c r="J123" s="1">
        <v>93</v>
      </c>
      <c r="K123" s="2"/>
      <c r="L123" s="2"/>
      <c r="M123" s="2"/>
      <c r="N123" s="1">
        <f t="shared" ref="N123:Q138" si="4">ROUND(D123*$H$12+I123*$M$12,0)</f>
        <v>94</v>
      </c>
      <c r="O123" s="1">
        <f t="shared" si="4"/>
        <v>93</v>
      </c>
      <c r="P123" s="1">
        <f t="shared" si="4"/>
        <v>0</v>
      </c>
      <c r="Q123" s="1">
        <f t="shared" si="4"/>
        <v>0</v>
      </c>
      <c r="R123" s="1">
        <f t="shared" si="2"/>
        <v>0</v>
      </c>
    </row>
    <row r="124" spans="1:18">
      <c r="A124" s="10">
        <v>111</v>
      </c>
      <c r="B124" s="272">
        <v>1911111</v>
      </c>
      <c r="C124" s="273" t="s">
        <v>354</v>
      </c>
      <c r="D124" s="1">
        <v>94</v>
      </c>
      <c r="E124" s="1">
        <v>93</v>
      </c>
      <c r="F124" s="1"/>
      <c r="G124" s="1"/>
      <c r="H124" s="1"/>
      <c r="I124" s="1">
        <v>94</v>
      </c>
      <c r="J124" s="1">
        <v>93</v>
      </c>
      <c r="K124" s="2"/>
      <c r="L124" s="2"/>
      <c r="M124" s="2"/>
      <c r="N124" s="1">
        <f t="shared" si="4"/>
        <v>94</v>
      </c>
      <c r="O124" s="1">
        <f t="shared" si="4"/>
        <v>93</v>
      </c>
      <c r="P124" s="1">
        <f t="shared" si="4"/>
        <v>0</v>
      </c>
      <c r="Q124" s="1">
        <f t="shared" si="4"/>
        <v>0</v>
      </c>
      <c r="R124" s="1">
        <f t="shared" si="2"/>
        <v>0</v>
      </c>
    </row>
    <row r="125" spans="1:18">
      <c r="A125" s="10">
        <v>112</v>
      </c>
      <c r="B125" s="272">
        <v>1911112</v>
      </c>
      <c r="C125" s="273" t="s">
        <v>155</v>
      </c>
      <c r="D125" s="1">
        <v>94</v>
      </c>
      <c r="E125" s="1">
        <v>93</v>
      </c>
      <c r="F125" s="1"/>
      <c r="G125" s="1"/>
      <c r="H125" s="1"/>
      <c r="I125" s="1">
        <v>94</v>
      </c>
      <c r="J125" s="1">
        <v>93</v>
      </c>
      <c r="K125" s="2"/>
      <c r="L125" s="2"/>
      <c r="M125" s="2"/>
      <c r="N125" s="1">
        <f t="shared" si="4"/>
        <v>94</v>
      </c>
      <c r="O125" s="1">
        <f t="shared" si="4"/>
        <v>93</v>
      </c>
      <c r="P125" s="1">
        <f t="shared" si="4"/>
        <v>0</v>
      </c>
      <c r="Q125" s="1">
        <f t="shared" si="4"/>
        <v>0</v>
      </c>
      <c r="R125" s="1">
        <f t="shared" si="2"/>
        <v>0</v>
      </c>
    </row>
    <row r="126" spans="1:18">
      <c r="A126" s="10">
        <v>113</v>
      </c>
      <c r="B126" s="272">
        <v>1911113</v>
      </c>
      <c r="C126" s="273" t="s">
        <v>156</v>
      </c>
      <c r="D126" s="1">
        <v>92</v>
      </c>
      <c r="E126" s="1">
        <v>92</v>
      </c>
      <c r="F126" s="1"/>
      <c r="G126" s="1"/>
      <c r="H126" s="1"/>
      <c r="I126" s="1">
        <v>92</v>
      </c>
      <c r="J126" s="1">
        <v>92</v>
      </c>
      <c r="K126" s="2"/>
      <c r="L126" s="2"/>
      <c r="M126" s="2"/>
      <c r="N126" s="1">
        <f t="shared" si="4"/>
        <v>92</v>
      </c>
      <c r="O126" s="1">
        <f t="shared" si="4"/>
        <v>92</v>
      </c>
      <c r="P126" s="1">
        <f t="shared" si="4"/>
        <v>0</v>
      </c>
      <c r="Q126" s="1">
        <f t="shared" si="4"/>
        <v>0</v>
      </c>
      <c r="R126" s="1">
        <f t="shared" si="2"/>
        <v>0</v>
      </c>
    </row>
    <row r="127" spans="1:18">
      <c r="A127" s="10">
        <v>114</v>
      </c>
      <c r="B127" s="272">
        <v>1911114</v>
      </c>
      <c r="C127" s="273" t="s">
        <v>157</v>
      </c>
      <c r="D127" s="1">
        <v>89</v>
      </c>
      <c r="E127" s="1">
        <v>88</v>
      </c>
      <c r="F127" s="1"/>
      <c r="G127" s="1"/>
      <c r="H127" s="1"/>
      <c r="I127" s="1">
        <v>89</v>
      </c>
      <c r="J127" s="1">
        <v>88</v>
      </c>
      <c r="K127" s="2"/>
      <c r="L127" s="2"/>
      <c r="M127" s="2"/>
      <c r="N127" s="1">
        <f t="shared" si="4"/>
        <v>89</v>
      </c>
      <c r="O127" s="1">
        <f t="shared" si="4"/>
        <v>88</v>
      </c>
      <c r="P127" s="1">
        <f t="shared" si="4"/>
        <v>0</v>
      </c>
      <c r="Q127" s="1">
        <f t="shared" si="4"/>
        <v>0</v>
      </c>
      <c r="R127" s="1">
        <f t="shared" si="2"/>
        <v>0</v>
      </c>
    </row>
    <row r="128" spans="1:18">
      <c r="A128" s="10">
        <v>115</v>
      </c>
      <c r="B128" s="272">
        <v>1911115</v>
      </c>
      <c r="C128" s="273" t="s">
        <v>74</v>
      </c>
      <c r="D128" s="1">
        <v>89</v>
      </c>
      <c r="E128" s="1">
        <v>89</v>
      </c>
      <c r="F128" s="1"/>
      <c r="G128" s="1"/>
      <c r="H128" s="1"/>
      <c r="I128" s="1">
        <v>89</v>
      </c>
      <c r="J128" s="1">
        <v>89</v>
      </c>
      <c r="K128" s="2"/>
      <c r="L128" s="2"/>
      <c r="M128" s="2"/>
      <c r="N128" s="1">
        <f t="shared" si="4"/>
        <v>89</v>
      </c>
      <c r="O128" s="1">
        <f t="shared" si="4"/>
        <v>89</v>
      </c>
      <c r="P128" s="1">
        <f t="shared" si="4"/>
        <v>0</v>
      </c>
      <c r="Q128" s="1">
        <f t="shared" si="4"/>
        <v>0</v>
      </c>
      <c r="R128" s="1">
        <f t="shared" si="2"/>
        <v>0</v>
      </c>
    </row>
    <row r="129" spans="1:18">
      <c r="A129" s="10">
        <v>116</v>
      </c>
      <c r="B129" s="267">
        <v>1911116</v>
      </c>
      <c r="C129" s="268" t="s">
        <v>355</v>
      </c>
      <c r="D129" s="1">
        <v>92</v>
      </c>
      <c r="E129" s="1">
        <v>92</v>
      </c>
      <c r="F129" s="1"/>
      <c r="G129" s="1"/>
      <c r="H129" s="1"/>
      <c r="I129" s="1">
        <v>92</v>
      </c>
      <c r="J129" s="1">
        <v>92</v>
      </c>
      <c r="K129" s="2"/>
      <c r="L129" s="2"/>
      <c r="M129" s="2"/>
      <c r="N129" s="1">
        <f t="shared" si="4"/>
        <v>92</v>
      </c>
      <c r="O129" s="1">
        <f t="shared" si="4"/>
        <v>92</v>
      </c>
      <c r="P129" s="1">
        <f t="shared" si="4"/>
        <v>0</v>
      </c>
      <c r="Q129" s="1">
        <f t="shared" si="4"/>
        <v>0</v>
      </c>
      <c r="R129" s="1">
        <f t="shared" si="2"/>
        <v>0</v>
      </c>
    </row>
    <row r="130" spans="1:18">
      <c r="A130" s="10">
        <v>117</v>
      </c>
      <c r="B130" s="272">
        <v>1911117</v>
      </c>
      <c r="C130" s="273" t="s">
        <v>356</v>
      </c>
      <c r="D130" s="1">
        <v>87</v>
      </c>
      <c r="E130" s="1">
        <v>86</v>
      </c>
      <c r="F130" s="1"/>
      <c r="G130" s="1"/>
      <c r="H130" s="1"/>
      <c r="I130" s="1">
        <v>87</v>
      </c>
      <c r="J130" s="1">
        <v>86</v>
      </c>
      <c r="K130" s="2"/>
      <c r="L130" s="2"/>
      <c r="M130" s="2"/>
      <c r="N130" s="1">
        <f t="shared" si="4"/>
        <v>87</v>
      </c>
      <c r="O130" s="1">
        <f t="shared" si="4"/>
        <v>86</v>
      </c>
      <c r="P130" s="1">
        <f t="shared" si="4"/>
        <v>0</v>
      </c>
      <c r="Q130" s="1">
        <f t="shared" si="4"/>
        <v>0</v>
      </c>
      <c r="R130" s="1">
        <f t="shared" si="2"/>
        <v>0</v>
      </c>
    </row>
    <row r="131" spans="1:18">
      <c r="A131" s="10">
        <v>118</v>
      </c>
      <c r="B131" s="76">
        <v>1911118</v>
      </c>
      <c r="C131" s="271" t="s">
        <v>357</v>
      </c>
      <c r="D131" s="1">
        <v>84</v>
      </c>
      <c r="E131" s="1">
        <v>83</v>
      </c>
      <c r="F131" s="1"/>
      <c r="G131" s="1"/>
      <c r="H131" s="1"/>
      <c r="I131" s="1">
        <v>84</v>
      </c>
      <c r="J131" s="1">
        <v>83</v>
      </c>
      <c r="K131" s="2"/>
      <c r="L131" s="2"/>
      <c r="M131" s="2"/>
      <c r="N131" s="1">
        <f t="shared" si="4"/>
        <v>84</v>
      </c>
      <c r="O131" s="1">
        <f t="shared" si="4"/>
        <v>83</v>
      </c>
      <c r="P131" s="1">
        <f t="shared" si="4"/>
        <v>0</v>
      </c>
      <c r="Q131" s="1">
        <f t="shared" si="4"/>
        <v>0</v>
      </c>
      <c r="R131" s="1">
        <f t="shared" si="2"/>
        <v>0</v>
      </c>
    </row>
    <row r="132" spans="1:18">
      <c r="A132" s="10">
        <v>119</v>
      </c>
      <c r="B132" s="267">
        <v>1911119</v>
      </c>
      <c r="C132" s="268" t="s">
        <v>358</v>
      </c>
      <c r="D132" s="1">
        <v>91</v>
      </c>
      <c r="E132" s="1">
        <v>91</v>
      </c>
      <c r="F132" s="1"/>
      <c r="G132" s="1"/>
      <c r="H132" s="1"/>
      <c r="I132" s="1">
        <v>91</v>
      </c>
      <c r="J132" s="1">
        <v>91</v>
      </c>
      <c r="K132" s="2"/>
      <c r="L132" s="2"/>
      <c r="M132" s="2"/>
      <c r="N132" s="1">
        <f t="shared" si="4"/>
        <v>91</v>
      </c>
      <c r="O132" s="1">
        <f t="shared" si="4"/>
        <v>91</v>
      </c>
      <c r="P132" s="1">
        <f t="shared" si="4"/>
        <v>0</v>
      </c>
      <c r="Q132" s="1">
        <f t="shared" si="4"/>
        <v>0</v>
      </c>
      <c r="R132" s="1">
        <f t="shared" si="2"/>
        <v>0</v>
      </c>
    </row>
    <row r="133" spans="1:18">
      <c r="A133" s="10">
        <v>120</v>
      </c>
      <c r="B133" s="272">
        <v>1911120</v>
      </c>
      <c r="C133" s="273" t="s">
        <v>359</v>
      </c>
      <c r="D133" s="1">
        <v>92</v>
      </c>
      <c r="E133" s="1">
        <v>91</v>
      </c>
      <c r="F133" s="1"/>
      <c r="G133" s="1"/>
      <c r="H133" s="1"/>
      <c r="I133" s="1">
        <v>92</v>
      </c>
      <c r="J133" s="1">
        <v>91</v>
      </c>
      <c r="K133" s="2"/>
      <c r="L133" s="2"/>
      <c r="M133" s="2"/>
      <c r="N133" s="1">
        <f t="shared" si="4"/>
        <v>92</v>
      </c>
      <c r="O133" s="1">
        <f t="shared" si="4"/>
        <v>91</v>
      </c>
      <c r="P133" s="1">
        <f t="shared" si="4"/>
        <v>0</v>
      </c>
      <c r="Q133" s="1">
        <f t="shared" si="4"/>
        <v>0</v>
      </c>
      <c r="R133" s="1">
        <f t="shared" si="2"/>
        <v>0</v>
      </c>
    </row>
    <row r="134" spans="1:18">
      <c r="A134" s="10">
        <v>121</v>
      </c>
      <c r="B134" s="76">
        <v>1911401</v>
      </c>
      <c r="C134" s="271" t="s">
        <v>360</v>
      </c>
      <c r="D134" s="1">
        <v>80</v>
      </c>
      <c r="E134" s="1">
        <v>82</v>
      </c>
      <c r="F134" s="1"/>
      <c r="G134" s="1"/>
      <c r="H134" s="1"/>
      <c r="I134" s="1">
        <v>80</v>
      </c>
      <c r="J134" s="1">
        <v>82</v>
      </c>
      <c r="K134" s="2"/>
      <c r="L134" s="2"/>
      <c r="M134" s="2"/>
      <c r="N134" s="1">
        <f t="shared" si="4"/>
        <v>80</v>
      </c>
      <c r="O134" s="1">
        <f t="shared" si="4"/>
        <v>82</v>
      </c>
      <c r="P134" s="1">
        <f t="shared" si="4"/>
        <v>0</v>
      </c>
      <c r="Q134" s="1">
        <f t="shared" si="4"/>
        <v>0</v>
      </c>
      <c r="R134" s="1">
        <f t="shared" si="2"/>
        <v>0</v>
      </c>
    </row>
    <row r="135" spans="1:18">
      <c r="A135" s="10">
        <v>122</v>
      </c>
      <c r="B135" s="76">
        <v>1911402</v>
      </c>
      <c r="C135" s="271" t="s">
        <v>361</v>
      </c>
      <c r="D135" s="1">
        <v>87</v>
      </c>
      <c r="E135" s="1">
        <v>84</v>
      </c>
      <c r="F135" s="1"/>
      <c r="G135" s="1"/>
      <c r="H135" s="1"/>
      <c r="I135" s="1">
        <v>87</v>
      </c>
      <c r="J135" s="1">
        <v>84</v>
      </c>
      <c r="K135" s="2"/>
      <c r="L135" s="2"/>
      <c r="M135" s="2"/>
      <c r="N135" s="1">
        <f t="shared" si="4"/>
        <v>87</v>
      </c>
      <c r="O135" s="1">
        <f t="shared" si="4"/>
        <v>84</v>
      </c>
      <c r="P135" s="1">
        <f t="shared" si="4"/>
        <v>0</v>
      </c>
      <c r="Q135" s="1">
        <f t="shared" si="4"/>
        <v>0</v>
      </c>
      <c r="R135" s="1">
        <f t="shared" si="2"/>
        <v>0</v>
      </c>
    </row>
    <row r="136" spans="1:18">
      <c r="A136" s="10">
        <v>123</v>
      </c>
      <c r="B136" s="272">
        <v>1911403</v>
      </c>
      <c r="C136" s="273" t="s">
        <v>362</v>
      </c>
      <c r="D136" s="1">
        <v>57</v>
      </c>
      <c r="E136" s="1">
        <v>56</v>
      </c>
      <c r="F136" s="1"/>
      <c r="G136" s="1"/>
      <c r="H136" s="1"/>
      <c r="I136" s="1">
        <v>57</v>
      </c>
      <c r="J136" s="1">
        <v>56</v>
      </c>
      <c r="K136" s="2"/>
      <c r="L136" s="2"/>
      <c r="M136" s="2"/>
      <c r="N136" s="1">
        <f t="shared" si="4"/>
        <v>57</v>
      </c>
      <c r="O136" s="1">
        <f t="shared" si="4"/>
        <v>56</v>
      </c>
      <c r="P136" s="1">
        <f t="shared" si="4"/>
        <v>0</v>
      </c>
      <c r="Q136" s="1">
        <f t="shared" si="4"/>
        <v>0</v>
      </c>
      <c r="R136" s="1">
        <f t="shared" si="2"/>
        <v>0</v>
      </c>
    </row>
    <row r="137" spans="1:18">
      <c r="A137" s="10">
        <v>124</v>
      </c>
      <c r="B137" s="272">
        <v>1911404</v>
      </c>
      <c r="C137" s="273" t="s">
        <v>363</v>
      </c>
      <c r="D137" s="1">
        <v>94</v>
      </c>
      <c r="E137" s="1">
        <v>93</v>
      </c>
      <c r="F137" s="1"/>
      <c r="G137" s="1"/>
      <c r="H137" s="1"/>
      <c r="I137" s="1">
        <v>94</v>
      </c>
      <c r="J137" s="1">
        <v>93</v>
      </c>
      <c r="K137" s="2"/>
      <c r="L137" s="2"/>
      <c r="M137" s="2"/>
      <c r="N137" s="1">
        <f t="shared" si="4"/>
        <v>94</v>
      </c>
      <c r="O137" s="1">
        <f t="shared" si="4"/>
        <v>93</v>
      </c>
      <c r="P137" s="1">
        <f t="shared" si="4"/>
        <v>0</v>
      </c>
      <c r="Q137" s="1">
        <f t="shared" si="4"/>
        <v>0</v>
      </c>
      <c r="R137" s="1">
        <f t="shared" si="2"/>
        <v>0</v>
      </c>
    </row>
    <row r="138" spans="1:18">
      <c r="A138" s="10">
        <v>125</v>
      </c>
      <c r="B138" s="267">
        <v>1911405</v>
      </c>
      <c r="C138" s="268" t="s">
        <v>364</v>
      </c>
      <c r="D138" s="1">
        <v>87</v>
      </c>
      <c r="E138" s="1">
        <v>87</v>
      </c>
      <c r="F138" s="1"/>
      <c r="G138" s="1"/>
      <c r="H138" s="1"/>
      <c r="I138" s="1">
        <v>87</v>
      </c>
      <c r="J138" s="1">
        <v>87</v>
      </c>
      <c r="K138" s="2"/>
      <c r="L138" s="2"/>
      <c r="M138" s="2"/>
      <c r="N138" s="1">
        <f t="shared" si="4"/>
        <v>87</v>
      </c>
      <c r="O138" s="1">
        <f t="shared" si="4"/>
        <v>87</v>
      </c>
      <c r="P138" s="1">
        <f t="shared" si="4"/>
        <v>0</v>
      </c>
      <c r="Q138" s="1">
        <f t="shared" si="4"/>
        <v>0</v>
      </c>
      <c r="R138" s="1">
        <f t="shared" si="2"/>
        <v>0</v>
      </c>
    </row>
    <row r="139" spans="1:18">
      <c r="A139" s="10">
        <v>126</v>
      </c>
      <c r="B139" s="31">
        <v>1911406</v>
      </c>
      <c r="C139" s="273" t="s">
        <v>365</v>
      </c>
      <c r="D139" s="1">
        <v>57</v>
      </c>
      <c r="E139" s="1">
        <v>56</v>
      </c>
      <c r="F139" s="1"/>
      <c r="G139" s="1"/>
      <c r="H139" s="1"/>
      <c r="I139" s="1">
        <v>57</v>
      </c>
      <c r="J139" s="1">
        <v>56</v>
      </c>
      <c r="K139" s="2"/>
      <c r="L139" s="2"/>
      <c r="M139" s="2"/>
      <c r="N139" s="1">
        <f t="shared" ref="N139:R142" si="5">ROUND(D139*$H$12+I139*$M$12,0)</f>
        <v>57</v>
      </c>
      <c r="O139" s="1">
        <f t="shared" si="5"/>
        <v>56</v>
      </c>
      <c r="P139" s="1">
        <f t="shared" si="5"/>
        <v>0</v>
      </c>
      <c r="Q139" s="1">
        <f t="shared" si="5"/>
        <v>0</v>
      </c>
      <c r="R139" s="1">
        <f t="shared" si="2"/>
        <v>0</v>
      </c>
    </row>
    <row r="140" spans="1:18">
      <c r="A140" s="10">
        <v>127</v>
      </c>
      <c r="B140" s="76">
        <v>1911407</v>
      </c>
      <c r="C140" s="271" t="s">
        <v>366</v>
      </c>
      <c r="D140" s="1">
        <v>88</v>
      </c>
      <c r="E140" s="1">
        <v>89</v>
      </c>
      <c r="F140" s="1"/>
      <c r="G140" s="1"/>
      <c r="H140" s="1"/>
      <c r="I140" s="1">
        <v>88</v>
      </c>
      <c r="J140" s="1">
        <v>89</v>
      </c>
      <c r="K140" s="2"/>
      <c r="L140" s="2"/>
      <c r="M140" s="2"/>
      <c r="N140" s="1">
        <f t="shared" si="5"/>
        <v>88</v>
      </c>
      <c r="O140" s="1">
        <f t="shared" si="5"/>
        <v>89</v>
      </c>
      <c r="P140" s="1">
        <f t="shared" si="5"/>
        <v>0</v>
      </c>
      <c r="Q140" s="1">
        <f t="shared" si="5"/>
        <v>0</v>
      </c>
      <c r="R140" s="1">
        <f t="shared" si="2"/>
        <v>0</v>
      </c>
    </row>
    <row r="141" spans="1:18">
      <c r="A141" s="10">
        <v>128</v>
      </c>
      <c r="B141" s="277">
        <v>1911410</v>
      </c>
      <c r="C141" s="271" t="s">
        <v>367</v>
      </c>
      <c r="D141" s="1">
        <v>87</v>
      </c>
      <c r="E141" s="1">
        <v>87</v>
      </c>
      <c r="F141" s="1"/>
      <c r="G141" s="1"/>
      <c r="H141" s="1"/>
      <c r="I141" s="1">
        <v>87</v>
      </c>
      <c r="J141" s="1">
        <v>87</v>
      </c>
      <c r="K141" s="2"/>
      <c r="L141" s="2"/>
      <c r="M141" s="2"/>
      <c r="N141" s="1">
        <f t="shared" si="5"/>
        <v>87</v>
      </c>
      <c r="O141" s="1">
        <f t="shared" si="5"/>
        <v>87</v>
      </c>
      <c r="P141" s="1">
        <f t="shared" si="5"/>
        <v>0</v>
      </c>
      <c r="Q141" s="1">
        <f t="shared" si="5"/>
        <v>0</v>
      </c>
      <c r="R141" s="1">
        <f t="shared" si="5"/>
        <v>0</v>
      </c>
    </row>
    <row r="142" spans="1:18">
      <c r="A142" s="10">
        <v>129</v>
      </c>
      <c r="B142" s="31">
        <v>1911411</v>
      </c>
      <c r="C142" s="31" t="s">
        <v>368</v>
      </c>
      <c r="D142" s="1">
        <v>87</v>
      </c>
      <c r="E142" s="1">
        <v>89</v>
      </c>
      <c r="F142" s="1"/>
      <c r="G142" s="1"/>
      <c r="H142" s="1"/>
      <c r="I142" s="1">
        <v>87</v>
      </c>
      <c r="J142" s="1">
        <v>89</v>
      </c>
      <c r="K142" s="2"/>
      <c r="L142" s="2"/>
      <c r="M142" s="2"/>
      <c r="N142" s="1">
        <f t="shared" si="5"/>
        <v>87</v>
      </c>
      <c r="O142" s="1">
        <f t="shared" si="5"/>
        <v>89</v>
      </c>
      <c r="P142" s="1">
        <f t="shared" si="5"/>
        <v>0</v>
      </c>
      <c r="Q142" s="1">
        <f t="shared" si="5"/>
        <v>0</v>
      </c>
      <c r="R142" s="1">
        <f t="shared" si="5"/>
        <v>0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87</v>
      </c>
      <c r="E146" s="2">
        <v>87</v>
      </c>
      <c r="F146" s="2"/>
      <c r="G146" s="2"/>
      <c r="H146" s="2"/>
    </row>
    <row r="147" spans="3:19">
      <c r="C147" s="261" t="s">
        <v>28</v>
      </c>
      <c r="D147" s="278">
        <v>0.9</v>
      </c>
      <c r="E147" s="278">
        <v>0.9</v>
      </c>
      <c r="F147" s="278"/>
      <c r="G147" s="278"/>
      <c r="H147" s="278"/>
      <c r="M147" s="279" t="s">
        <v>377</v>
      </c>
      <c r="N147" s="2">
        <v>129</v>
      </c>
    </row>
    <row r="148" spans="3:19">
      <c r="C148" s="261" t="s">
        <v>187</v>
      </c>
      <c r="D148" s="1">
        <f>COUNTIF(N14:N142,"&gt;="&amp;D146)</f>
        <v>98</v>
      </c>
      <c r="E148" s="1">
        <f>COUNTIF(O14:O142,"&gt;="&amp;E146)</f>
        <v>97</v>
      </c>
      <c r="F148" s="1">
        <f>COUNTIF(P14:P142,"&gt;="&amp;F146)</f>
        <v>0</v>
      </c>
      <c r="G148" s="1">
        <f>COUNTIF(Q14:Q142,"&gt;="&amp;G146)</f>
        <v>0</v>
      </c>
      <c r="H148" s="1">
        <f>COUNTIF(R14:R142,"&gt;="&amp;H146)</f>
        <v>0</v>
      </c>
    </row>
    <row r="149" spans="3:19">
      <c r="C149" s="261" t="s">
        <v>29</v>
      </c>
      <c r="D149" s="280">
        <f>D148/$N$147</f>
        <v>0.75968992248062017</v>
      </c>
      <c r="E149" s="280">
        <f>E148/$N$147</f>
        <v>0.75193798449612403</v>
      </c>
      <c r="F149" s="280">
        <f>F148/$N$147</f>
        <v>0</v>
      </c>
      <c r="G149" s="280">
        <f>G148/$N$147</f>
        <v>0</v>
      </c>
      <c r="H149" s="280">
        <f>H148/$N$147</f>
        <v>0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11">
        <v>3</v>
      </c>
      <c r="E158" s="12">
        <v>2</v>
      </c>
      <c r="F158" s="12">
        <v>2</v>
      </c>
      <c r="G158" s="12">
        <v>3</v>
      </c>
      <c r="H158" s="12">
        <v>3</v>
      </c>
      <c r="I158" s="12">
        <v>2</v>
      </c>
      <c r="J158" s="12"/>
      <c r="K158" s="12"/>
      <c r="L158" s="12">
        <v>3</v>
      </c>
      <c r="M158" s="12"/>
      <c r="N158" s="12"/>
      <c r="O158" s="12"/>
      <c r="P158" s="12">
        <v>3</v>
      </c>
      <c r="Q158" s="316"/>
      <c r="R158" s="2"/>
      <c r="S158" s="9">
        <f>D149</f>
        <v>0.75968992248062017</v>
      </c>
    </row>
    <row r="159" spans="3:19" ht="15" thickBot="1">
      <c r="C159" s="261" t="s">
        <v>6</v>
      </c>
      <c r="D159" s="13">
        <v>3</v>
      </c>
      <c r="E159" s="14">
        <v>2</v>
      </c>
      <c r="F159" s="14">
        <v>2</v>
      </c>
      <c r="G159" s="14">
        <v>3</v>
      </c>
      <c r="H159" s="14">
        <v>3</v>
      </c>
      <c r="I159" s="14">
        <v>2</v>
      </c>
      <c r="J159" s="14"/>
      <c r="K159" s="14"/>
      <c r="L159" s="14">
        <v>3</v>
      </c>
      <c r="M159" s="14"/>
      <c r="N159" s="14"/>
      <c r="O159" s="14"/>
      <c r="P159" s="14">
        <v>3</v>
      </c>
      <c r="Q159" s="14"/>
      <c r="R159" s="2"/>
      <c r="S159" s="9">
        <f>E149</f>
        <v>0.75193798449612403</v>
      </c>
    </row>
    <row r="160" spans="3:19" ht="15" thickBot="1">
      <c r="C160" s="261" t="s">
        <v>7</v>
      </c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2"/>
      <c r="S160" s="9">
        <f>F149</f>
        <v>0</v>
      </c>
    </row>
    <row r="161" spans="3:19" ht="15" thickBot="1">
      <c r="C161" s="261" t="s">
        <v>8</v>
      </c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2"/>
      <c r="S161" s="9">
        <f>G149</f>
        <v>0</v>
      </c>
    </row>
    <row r="162" spans="3:19" ht="15" thickBot="1">
      <c r="C162" s="261" t="s">
        <v>9</v>
      </c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2"/>
      <c r="S162" s="9">
        <f>H149</f>
        <v>0</v>
      </c>
    </row>
    <row r="163" spans="3:19">
      <c r="C163" s="261" t="s">
        <v>30</v>
      </c>
      <c r="D163" s="1">
        <f t="shared" ref="D163:R163" si="6">COUNTIF(D158:D162,"=3")</f>
        <v>2</v>
      </c>
      <c r="E163" s="1">
        <f t="shared" si="6"/>
        <v>0</v>
      </c>
      <c r="F163" s="1">
        <f t="shared" si="6"/>
        <v>0</v>
      </c>
      <c r="G163" s="1">
        <f t="shared" si="6"/>
        <v>2</v>
      </c>
      <c r="H163" s="1">
        <f t="shared" si="6"/>
        <v>2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2</v>
      </c>
      <c r="M163" s="1">
        <f t="shared" si="6"/>
        <v>0</v>
      </c>
      <c r="N163" s="1">
        <f t="shared" si="6"/>
        <v>0</v>
      </c>
      <c r="O163" s="1">
        <f t="shared" si="6"/>
        <v>0</v>
      </c>
      <c r="P163" s="1">
        <f t="shared" si="6"/>
        <v>2</v>
      </c>
      <c r="Q163" s="1">
        <f t="shared" si="6"/>
        <v>0</v>
      </c>
      <c r="R163" s="1">
        <f t="shared" si="6"/>
        <v>0</v>
      </c>
    </row>
    <row r="164" spans="3:19">
      <c r="C164" s="261" t="s">
        <v>31</v>
      </c>
      <c r="D164" s="1">
        <f t="shared" ref="D164:R164" si="7">COUNTIF(D158:D162,"=2")</f>
        <v>0</v>
      </c>
      <c r="E164" s="1">
        <f t="shared" si="7"/>
        <v>2</v>
      </c>
      <c r="F164" s="1">
        <f t="shared" si="7"/>
        <v>2</v>
      </c>
      <c r="G164" s="1">
        <f t="shared" si="7"/>
        <v>0</v>
      </c>
      <c r="H164" s="1">
        <f t="shared" si="7"/>
        <v>0</v>
      </c>
      <c r="I164" s="1">
        <f t="shared" si="7"/>
        <v>2</v>
      </c>
      <c r="J164" s="1">
        <f t="shared" si="7"/>
        <v>0</v>
      </c>
      <c r="K164" s="1">
        <f t="shared" si="7"/>
        <v>0</v>
      </c>
      <c r="L164" s="1">
        <f t="shared" si="7"/>
        <v>0</v>
      </c>
      <c r="M164" s="1">
        <f t="shared" si="7"/>
        <v>0</v>
      </c>
      <c r="N164" s="1">
        <f t="shared" si="7"/>
        <v>0</v>
      </c>
      <c r="O164" s="1">
        <f t="shared" si="7"/>
        <v>0</v>
      </c>
      <c r="P164" s="1">
        <f t="shared" si="7"/>
        <v>0</v>
      </c>
      <c r="Q164" s="1">
        <f t="shared" si="7"/>
        <v>0</v>
      </c>
      <c r="R164" s="1">
        <f t="shared" si="7"/>
        <v>0</v>
      </c>
    </row>
    <row r="165" spans="3:19">
      <c r="C165" s="261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0</v>
      </c>
      <c r="G165" s="1">
        <f t="shared" si="8"/>
        <v>0</v>
      </c>
      <c r="H165" s="1">
        <f t="shared" si="8"/>
        <v>0</v>
      </c>
      <c r="I165" s="1">
        <f t="shared" si="8"/>
        <v>0</v>
      </c>
      <c r="J165" s="1">
        <f t="shared" si="8"/>
        <v>0</v>
      </c>
      <c r="K165" s="1">
        <f t="shared" si="8"/>
        <v>0</v>
      </c>
      <c r="L165" s="1">
        <f t="shared" si="8"/>
        <v>0</v>
      </c>
      <c r="M165" s="1">
        <f t="shared" si="8"/>
        <v>0</v>
      </c>
      <c r="N165" s="1">
        <f t="shared" si="8"/>
        <v>0</v>
      </c>
      <c r="O165" s="1">
        <f t="shared" si="8"/>
        <v>0</v>
      </c>
      <c r="P165" s="1">
        <f t="shared" si="8"/>
        <v>0</v>
      </c>
      <c r="Q165" s="1">
        <f t="shared" si="8"/>
        <v>0</v>
      </c>
      <c r="R165" s="1">
        <f t="shared" si="8"/>
        <v>0</v>
      </c>
    </row>
    <row r="166" spans="3:19">
      <c r="C166" s="261" t="s">
        <v>34</v>
      </c>
      <c r="D166" s="6">
        <f t="shared" ref="D166:R166" si="9">3*IF(D163=0,0,(ROUND(SUMIF(D158:D162,"=3",$S$158:$S$162),2)))</f>
        <v>4.53</v>
      </c>
      <c r="E166" s="6">
        <f t="shared" si="9"/>
        <v>0</v>
      </c>
      <c r="F166" s="6">
        <f t="shared" si="9"/>
        <v>0</v>
      </c>
      <c r="G166" s="6">
        <f t="shared" si="9"/>
        <v>4.53</v>
      </c>
      <c r="H166" s="6">
        <f t="shared" si="9"/>
        <v>4.53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4.53</v>
      </c>
      <c r="M166" s="6">
        <f t="shared" si="9"/>
        <v>0</v>
      </c>
      <c r="N166" s="6">
        <f t="shared" si="9"/>
        <v>0</v>
      </c>
      <c r="O166" s="6">
        <f t="shared" si="9"/>
        <v>0</v>
      </c>
      <c r="P166" s="6">
        <f t="shared" si="9"/>
        <v>4.53</v>
      </c>
      <c r="Q166" s="6">
        <f t="shared" si="9"/>
        <v>0</v>
      </c>
      <c r="R166" s="6">
        <f t="shared" si="9"/>
        <v>0</v>
      </c>
    </row>
    <row r="167" spans="3:19">
      <c r="C167" s="261" t="s">
        <v>35</v>
      </c>
      <c r="D167" s="6">
        <f t="shared" ref="D167:R167" si="10">2*IF(D164=0,0,(ROUND(SUMIF(D158:D162,"=2",$S$158:$S$162),2)))</f>
        <v>0</v>
      </c>
      <c r="E167" s="6">
        <f t="shared" si="10"/>
        <v>3.02</v>
      </c>
      <c r="F167" s="6">
        <f t="shared" si="10"/>
        <v>3.02</v>
      </c>
      <c r="G167" s="6">
        <f t="shared" si="10"/>
        <v>0</v>
      </c>
      <c r="H167" s="6">
        <f t="shared" si="10"/>
        <v>0</v>
      </c>
      <c r="I167" s="6">
        <f t="shared" si="10"/>
        <v>3.02</v>
      </c>
      <c r="J167" s="6">
        <f t="shared" si="10"/>
        <v>0</v>
      </c>
      <c r="K167" s="6">
        <f t="shared" si="10"/>
        <v>0</v>
      </c>
      <c r="L167" s="6">
        <f t="shared" si="10"/>
        <v>0</v>
      </c>
      <c r="M167" s="6">
        <f t="shared" si="10"/>
        <v>0</v>
      </c>
      <c r="N167" s="6">
        <f t="shared" si="10"/>
        <v>0</v>
      </c>
      <c r="O167" s="6">
        <f t="shared" si="10"/>
        <v>0</v>
      </c>
      <c r="P167" s="6">
        <f t="shared" si="10"/>
        <v>0</v>
      </c>
      <c r="Q167" s="6">
        <f t="shared" si="10"/>
        <v>0</v>
      </c>
      <c r="R167" s="6">
        <f t="shared" si="10"/>
        <v>0</v>
      </c>
    </row>
    <row r="168" spans="3:19">
      <c r="C168" s="261" t="s">
        <v>36</v>
      </c>
      <c r="D168" s="6">
        <f t="shared" ref="D168:R168" si="11">1*IF(D165=0,0,(ROUND(SUMIF(D158:D162,"=1",$S$158:$S$162),2)))</f>
        <v>0</v>
      </c>
      <c r="E168" s="6">
        <f t="shared" si="11"/>
        <v>0</v>
      </c>
      <c r="F168" s="6">
        <f t="shared" si="11"/>
        <v>0</v>
      </c>
      <c r="G168" s="6">
        <f t="shared" si="11"/>
        <v>0</v>
      </c>
      <c r="H168" s="6">
        <f t="shared" si="11"/>
        <v>0</v>
      </c>
      <c r="I168" s="6">
        <f t="shared" si="11"/>
        <v>0</v>
      </c>
      <c r="J168" s="6">
        <f t="shared" si="11"/>
        <v>0</v>
      </c>
      <c r="K168" s="6">
        <f t="shared" si="11"/>
        <v>0</v>
      </c>
      <c r="L168" s="6">
        <f t="shared" si="11"/>
        <v>0</v>
      </c>
      <c r="M168" s="6">
        <f t="shared" si="11"/>
        <v>0</v>
      </c>
      <c r="N168" s="6">
        <f t="shared" si="11"/>
        <v>0</v>
      </c>
      <c r="O168" s="6">
        <f t="shared" si="11"/>
        <v>0</v>
      </c>
      <c r="P168" s="6">
        <f t="shared" si="11"/>
        <v>0</v>
      </c>
      <c r="Q168" s="6">
        <f t="shared" si="11"/>
        <v>0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2.2650000000000001</v>
      </c>
      <c r="E171" s="8">
        <f t="shared" si="12"/>
        <v>2.2650000000000001</v>
      </c>
      <c r="F171" s="8">
        <f t="shared" si="12"/>
        <v>2.2650000000000001</v>
      </c>
      <c r="G171" s="8">
        <f t="shared" si="12"/>
        <v>2.2650000000000001</v>
      </c>
      <c r="H171" s="8">
        <f t="shared" si="12"/>
        <v>2.2650000000000001</v>
      </c>
      <c r="I171" s="8">
        <f t="shared" si="12"/>
        <v>2.2650000000000001</v>
      </c>
      <c r="J171" s="8">
        <f t="shared" si="12"/>
        <v>0</v>
      </c>
      <c r="K171" s="8">
        <f t="shared" si="12"/>
        <v>0</v>
      </c>
      <c r="L171" s="8">
        <f t="shared" si="12"/>
        <v>2.2650000000000001</v>
      </c>
      <c r="M171" s="8">
        <f t="shared" si="12"/>
        <v>0</v>
      </c>
      <c r="N171" s="8">
        <f t="shared" si="12"/>
        <v>0</v>
      </c>
      <c r="O171" s="8">
        <f t="shared" si="12"/>
        <v>0</v>
      </c>
      <c r="P171" s="8">
        <f t="shared" si="12"/>
        <v>2.2650000000000001</v>
      </c>
      <c r="Q171" s="8">
        <f t="shared" si="12"/>
        <v>0</v>
      </c>
      <c r="R171" s="8">
        <f t="shared" si="12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sqref="A1:XFD1048576"/>
    </sheetView>
  </sheetViews>
  <sheetFormatPr defaultRowHeight="14.5"/>
  <cols>
    <col min="1" max="1" width="5.81640625" customWidth="1"/>
    <col min="2" max="2" width="8.81640625" bestFit="1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8.179687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420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399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421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422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423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424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425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524" t="s">
        <v>426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137">
        <v>68</v>
      </c>
      <c r="E14" s="137">
        <v>69</v>
      </c>
      <c r="F14" s="137">
        <v>53</v>
      </c>
      <c r="G14" s="137">
        <v>68</v>
      </c>
      <c r="H14" s="137">
        <v>67</v>
      </c>
      <c r="I14" s="136">
        <v>68</v>
      </c>
      <c r="J14" s="136">
        <v>69</v>
      </c>
      <c r="K14" s="136">
        <v>53</v>
      </c>
      <c r="L14" s="136">
        <v>68</v>
      </c>
      <c r="M14" s="136">
        <v>67</v>
      </c>
      <c r="N14" s="137">
        <f>ROUND(D14*$H$12+I14*$M$12,0)</f>
        <v>68</v>
      </c>
      <c r="O14" s="137">
        <f t="shared" ref="O14:R77" si="0">ROUND(E14*$H$12+J14*$M$12,0)</f>
        <v>69</v>
      </c>
      <c r="P14" s="137">
        <f t="shared" si="0"/>
        <v>53</v>
      </c>
      <c r="Q14" s="137">
        <f t="shared" si="0"/>
        <v>68</v>
      </c>
      <c r="R14" s="137">
        <f t="shared" si="0"/>
        <v>67</v>
      </c>
    </row>
    <row r="15" spans="1:18">
      <c r="A15" s="10">
        <v>2</v>
      </c>
      <c r="B15" s="270">
        <v>1911002</v>
      </c>
      <c r="C15" s="271" t="s">
        <v>80</v>
      </c>
      <c r="D15" s="137">
        <v>87</v>
      </c>
      <c r="E15" s="137">
        <v>88</v>
      </c>
      <c r="F15" s="137">
        <v>77</v>
      </c>
      <c r="G15" s="137">
        <v>88</v>
      </c>
      <c r="H15" s="137">
        <v>90</v>
      </c>
      <c r="I15" s="136">
        <v>87</v>
      </c>
      <c r="J15" s="136">
        <v>88</v>
      </c>
      <c r="K15" s="136">
        <v>77</v>
      </c>
      <c r="L15" s="136">
        <v>88</v>
      </c>
      <c r="M15" s="136">
        <v>90</v>
      </c>
      <c r="N15" s="137">
        <f t="shared" ref="N15:Q78" si="1">ROUND(D15*$H$12+I15*$M$12,0)</f>
        <v>87</v>
      </c>
      <c r="O15" s="137">
        <f t="shared" si="0"/>
        <v>88</v>
      </c>
      <c r="P15" s="137">
        <f t="shared" si="0"/>
        <v>77</v>
      </c>
      <c r="Q15" s="137">
        <f t="shared" si="0"/>
        <v>88</v>
      </c>
      <c r="R15" s="137">
        <f t="shared" si="0"/>
        <v>90</v>
      </c>
    </row>
    <row r="16" spans="1:18">
      <c r="A16" s="10">
        <v>3</v>
      </c>
      <c r="B16" s="270">
        <v>1911003</v>
      </c>
      <c r="C16" s="271" t="s">
        <v>81</v>
      </c>
      <c r="D16" s="137">
        <v>89</v>
      </c>
      <c r="E16" s="137">
        <v>90</v>
      </c>
      <c r="F16" s="137">
        <v>88</v>
      </c>
      <c r="G16" s="137">
        <v>90</v>
      </c>
      <c r="H16" s="137">
        <v>93</v>
      </c>
      <c r="I16" s="136">
        <v>89</v>
      </c>
      <c r="J16" s="136">
        <v>90</v>
      </c>
      <c r="K16" s="136">
        <v>88</v>
      </c>
      <c r="L16" s="136">
        <v>90</v>
      </c>
      <c r="M16" s="136">
        <v>93</v>
      </c>
      <c r="N16" s="137">
        <f t="shared" si="1"/>
        <v>89</v>
      </c>
      <c r="O16" s="137">
        <f t="shared" si="0"/>
        <v>90</v>
      </c>
      <c r="P16" s="137">
        <f t="shared" si="0"/>
        <v>88</v>
      </c>
      <c r="Q16" s="137">
        <f t="shared" si="0"/>
        <v>90</v>
      </c>
      <c r="R16" s="137">
        <f t="shared" si="0"/>
        <v>93</v>
      </c>
    </row>
    <row r="17" spans="1:18">
      <c r="A17" s="10">
        <v>4</v>
      </c>
      <c r="B17" s="267">
        <v>1911004</v>
      </c>
      <c r="C17" s="268" t="s">
        <v>39</v>
      </c>
      <c r="D17" s="137">
        <v>74</v>
      </c>
      <c r="E17" s="137">
        <v>74</v>
      </c>
      <c r="F17" s="137">
        <v>54</v>
      </c>
      <c r="G17" s="137">
        <v>79</v>
      </c>
      <c r="H17" s="137">
        <v>79</v>
      </c>
      <c r="I17" s="136">
        <v>74</v>
      </c>
      <c r="J17" s="136">
        <v>74</v>
      </c>
      <c r="K17" s="136">
        <v>54</v>
      </c>
      <c r="L17" s="136">
        <v>79</v>
      </c>
      <c r="M17" s="136">
        <v>79</v>
      </c>
      <c r="N17" s="137">
        <f t="shared" si="1"/>
        <v>74</v>
      </c>
      <c r="O17" s="137">
        <f t="shared" si="0"/>
        <v>74</v>
      </c>
      <c r="P17" s="137">
        <f t="shared" si="0"/>
        <v>54</v>
      </c>
      <c r="Q17" s="137">
        <f t="shared" si="0"/>
        <v>79</v>
      </c>
      <c r="R17" s="137">
        <f t="shared" si="0"/>
        <v>79</v>
      </c>
    </row>
    <row r="18" spans="1:18">
      <c r="A18" s="10">
        <v>5</v>
      </c>
      <c r="B18" s="267">
        <v>1911005</v>
      </c>
      <c r="C18" s="268" t="s">
        <v>302</v>
      </c>
      <c r="D18" s="137">
        <v>90</v>
      </c>
      <c r="E18" s="137">
        <v>90</v>
      </c>
      <c r="F18" s="137">
        <v>87</v>
      </c>
      <c r="G18" s="137">
        <v>90</v>
      </c>
      <c r="H18" s="137">
        <v>93</v>
      </c>
      <c r="I18" s="136">
        <v>90</v>
      </c>
      <c r="J18" s="136">
        <v>90</v>
      </c>
      <c r="K18" s="136">
        <v>87</v>
      </c>
      <c r="L18" s="136">
        <v>90</v>
      </c>
      <c r="M18" s="136">
        <v>93</v>
      </c>
      <c r="N18" s="137">
        <f t="shared" si="1"/>
        <v>90</v>
      </c>
      <c r="O18" s="137">
        <f t="shared" si="0"/>
        <v>90</v>
      </c>
      <c r="P18" s="137">
        <f t="shared" si="0"/>
        <v>87</v>
      </c>
      <c r="Q18" s="137">
        <f t="shared" si="0"/>
        <v>90</v>
      </c>
      <c r="R18" s="137">
        <f t="shared" si="0"/>
        <v>93</v>
      </c>
    </row>
    <row r="19" spans="1:18">
      <c r="A19" s="10">
        <v>6</v>
      </c>
      <c r="B19" s="267">
        <v>1911006</v>
      </c>
      <c r="C19" s="268" t="s">
        <v>303</v>
      </c>
      <c r="D19" s="137">
        <v>80</v>
      </c>
      <c r="E19" s="137">
        <v>84</v>
      </c>
      <c r="F19" s="137">
        <v>70</v>
      </c>
      <c r="G19" s="137">
        <v>85</v>
      </c>
      <c r="H19" s="137">
        <v>86</v>
      </c>
      <c r="I19" s="136">
        <v>80</v>
      </c>
      <c r="J19" s="136">
        <v>84</v>
      </c>
      <c r="K19" s="136">
        <v>70</v>
      </c>
      <c r="L19" s="136">
        <v>85</v>
      </c>
      <c r="M19" s="136">
        <v>86</v>
      </c>
      <c r="N19" s="137">
        <f t="shared" si="1"/>
        <v>80</v>
      </c>
      <c r="O19" s="137">
        <f t="shared" si="0"/>
        <v>84</v>
      </c>
      <c r="P19" s="137">
        <f t="shared" si="0"/>
        <v>70</v>
      </c>
      <c r="Q19" s="137">
        <f t="shared" si="0"/>
        <v>85</v>
      </c>
      <c r="R19" s="137">
        <f t="shared" si="0"/>
        <v>86</v>
      </c>
    </row>
    <row r="20" spans="1:18">
      <c r="A20" s="10">
        <v>7</v>
      </c>
      <c r="B20" s="270">
        <v>1911007</v>
      </c>
      <c r="C20" s="271" t="s">
        <v>83</v>
      </c>
      <c r="D20" s="137">
        <v>94</v>
      </c>
      <c r="E20" s="137">
        <v>93</v>
      </c>
      <c r="F20" s="137">
        <v>95</v>
      </c>
      <c r="G20" s="137">
        <v>92</v>
      </c>
      <c r="H20" s="137">
        <v>96</v>
      </c>
      <c r="I20" s="136">
        <v>94</v>
      </c>
      <c r="J20" s="136">
        <v>93</v>
      </c>
      <c r="K20" s="136">
        <v>95</v>
      </c>
      <c r="L20" s="136">
        <v>92</v>
      </c>
      <c r="M20" s="136">
        <v>96</v>
      </c>
      <c r="N20" s="137">
        <f t="shared" si="1"/>
        <v>94</v>
      </c>
      <c r="O20" s="137">
        <f t="shared" si="0"/>
        <v>93</v>
      </c>
      <c r="P20" s="137">
        <f t="shared" si="0"/>
        <v>95</v>
      </c>
      <c r="Q20" s="137">
        <f t="shared" si="0"/>
        <v>92</v>
      </c>
      <c r="R20" s="137">
        <f t="shared" si="0"/>
        <v>96</v>
      </c>
    </row>
    <row r="21" spans="1:18">
      <c r="A21" s="10">
        <v>8</v>
      </c>
      <c r="B21" s="272">
        <v>1911008</v>
      </c>
      <c r="C21" s="324" t="s">
        <v>304</v>
      </c>
      <c r="D21" s="137">
        <v>86.5</v>
      </c>
      <c r="E21" s="137">
        <v>77.5</v>
      </c>
      <c r="F21" s="137">
        <v>74.8333333333333</v>
      </c>
      <c r="G21" s="137">
        <v>67</v>
      </c>
      <c r="H21" s="137">
        <v>67</v>
      </c>
      <c r="I21" s="136">
        <v>86.5</v>
      </c>
      <c r="J21" s="136">
        <v>77.5</v>
      </c>
      <c r="K21" s="136">
        <v>74.8333333333333</v>
      </c>
      <c r="L21" s="136">
        <v>67</v>
      </c>
      <c r="M21" s="136">
        <v>67</v>
      </c>
      <c r="N21" s="137">
        <f t="shared" si="1"/>
        <v>87</v>
      </c>
      <c r="O21" s="137">
        <f t="shared" si="0"/>
        <v>78</v>
      </c>
      <c r="P21" s="137">
        <f t="shared" si="0"/>
        <v>75</v>
      </c>
      <c r="Q21" s="137">
        <f t="shared" si="0"/>
        <v>67</v>
      </c>
      <c r="R21" s="137">
        <f t="shared" si="0"/>
        <v>67</v>
      </c>
    </row>
    <row r="22" spans="1:18">
      <c r="A22" s="10">
        <v>9</v>
      </c>
      <c r="B22" s="272">
        <v>1911009</v>
      </c>
      <c r="C22" s="324" t="s">
        <v>85</v>
      </c>
      <c r="D22" s="137">
        <v>69.1666666666667</v>
      </c>
      <c r="E22" s="137">
        <v>68.5</v>
      </c>
      <c r="F22" s="137">
        <v>60.8333333333333</v>
      </c>
      <c r="G22" s="137">
        <v>62.5</v>
      </c>
      <c r="H22" s="137">
        <v>65</v>
      </c>
      <c r="I22" s="136">
        <v>69.1666666666667</v>
      </c>
      <c r="J22" s="136">
        <v>68.5</v>
      </c>
      <c r="K22" s="136">
        <v>60.8333333333333</v>
      </c>
      <c r="L22" s="136">
        <v>62.5</v>
      </c>
      <c r="M22" s="136">
        <v>65</v>
      </c>
      <c r="N22" s="137">
        <f t="shared" si="1"/>
        <v>69</v>
      </c>
      <c r="O22" s="137">
        <f t="shared" si="0"/>
        <v>69</v>
      </c>
      <c r="P22" s="137">
        <f t="shared" si="0"/>
        <v>61</v>
      </c>
      <c r="Q22" s="137">
        <f t="shared" si="0"/>
        <v>63</v>
      </c>
      <c r="R22" s="137">
        <f t="shared" si="0"/>
        <v>65</v>
      </c>
    </row>
    <row r="23" spans="1:18">
      <c r="A23" s="10">
        <v>10</v>
      </c>
      <c r="B23" s="272">
        <v>1911010</v>
      </c>
      <c r="C23" s="324" t="s">
        <v>305</v>
      </c>
      <c r="D23" s="137">
        <v>77.3333333333333</v>
      </c>
      <c r="E23" s="137">
        <v>78</v>
      </c>
      <c r="F23" s="137">
        <v>79</v>
      </c>
      <c r="G23" s="137">
        <v>69</v>
      </c>
      <c r="H23" s="137">
        <v>76.5</v>
      </c>
      <c r="I23" s="136">
        <v>77.3333333333333</v>
      </c>
      <c r="J23" s="136">
        <v>78</v>
      </c>
      <c r="K23" s="136">
        <v>79</v>
      </c>
      <c r="L23" s="136">
        <v>69</v>
      </c>
      <c r="M23" s="136">
        <v>76.5</v>
      </c>
      <c r="N23" s="137">
        <f t="shared" si="1"/>
        <v>77</v>
      </c>
      <c r="O23" s="137">
        <f t="shared" si="0"/>
        <v>78</v>
      </c>
      <c r="P23" s="137">
        <f t="shared" si="0"/>
        <v>79</v>
      </c>
      <c r="Q23" s="137">
        <f t="shared" si="0"/>
        <v>69</v>
      </c>
      <c r="R23" s="137">
        <f t="shared" si="0"/>
        <v>77</v>
      </c>
    </row>
    <row r="24" spans="1:18">
      <c r="A24" s="10">
        <v>11</v>
      </c>
      <c r="B24" s="272">
        <v>1911011</v>
      </c>
      <c r="C24" s="324" t="s">
        <v>87</v>
      </c>
      <c r="D24" s="137">
        <v>79.1666666666667</v>
      </c>
      <c r="E24" s="137">
        <v>80.5</v>
      </c>
      <c r="F24" s="137">
        <v>82.5</v>
      </c>
      <c r="G24" s="137">
        <v>82.5</v>
      </c>
      <c r="H24" s="137">
        <v>77.5</v>
      </c>
      <c r="I24" s="136">
        <v>79.1666666666667</v>
      </c>
      <c r="J24" s="136">
        <v>80.5</v>
      </c>
      <c r="K24" s="136">
        <v>82.5</v>
      </c>
      <c r="L24" s="136">
        <v>82.5</v>
      </c>
      <c r="M24" s="136">
        <v>77.5</v>
      </c>
      <c r="N24" s="137">
        <f t="shared" si="1"/>
        <v>79</v>
      </c>
      <c r="O24" s="137">
        <f t="shared" si="0"/>
        <v>81</v>
      </c>
      <c r="P24" s="137">
        <f t="shared" si="0"/>
        <v>83</v>
      </c>
      <c r="Q24" s="137">
        <f t="shared" si="0"/>
        <v>83</v>
      </c>
      <c r="R24" s="137">
        <f t="shared" si="0"/>
        <v>78</v>
      </c>
    </row>
    <row r="25" spans="1:18">
      <c r="A25" s="10">
        <v>12</v>
      </c>
      <c r="B25" s="267">
        <v>1911012</v>
      </c>
      <c r="C25" s="268" t="s">
        <v>306</v>
      </c>
      <c r="D25" s="137">
        <v>84</v>
      </c>
      <c r="E25" s="137">
        <v>86</v>
      </c>
      <c r="F25" s="137">
        <v>82</v>
      </c>
      <c r="G25" s="137">
        <v>88</v>
      </c>
      <c r="H25" s="137">
        <v>90</v>
      </c>
      <c r="I25" s="136">
        <v>84</v>
      </c>
      <c r="J25" s="136">
        <v>86</v>
      </c>
      <c r="K25" s="136">
        <v>82</v>
      </c>
      <c r="L25" s="136">
        <v>88</v>
      </c>
      <c r="M25" s="136">
        <v>90</v>
      </c>
      <c r="N25" s="137">
        <f t="shared" si="1"/>
        <v>84</v>
      </c>
      <c r="O25" s="137">
        <f t="shared" si="0"/>
        <v>86</v>
      </c>
      <c r="P25" s="137">
        <f t="shared" si="0"/>
        <v>82</v>
      </c>
      <c r="Q25" s="137">
        <f t="shared" si="0"/>
        <v>88</v>
      </c>
      <c r="R25" s="137">
        <f t="shared" si="0"/>
        <v>90</v>
      </c>
    </row>
    <row r="26" spans="1:18">
      <c r="A26" s="10">
        <v>13</v>
      </c>
      <c r="B26" s="267">
        <v>1911013</v>
      </c>
      <c r="C26" s="268" t="s">
        <v>89</v>
      </c>
      <c r="D26" s="137">
        <v>95</v>
      </c>
      <c r="E26" s="137">
        <v>95</v>
      </c>
      <c r="F26" s="137">
        <v>96</v>
      </c>
      <c r="G26" s="137">
        <v>93</v>
      </c>
      <c r="H26" s="137">
        <v>96</v>
      </c>
      <c r="I26" s="136">
        <v>95</v>
      </c>
      <c r="J26" s="136">
        <v>95</v>
      </c>
      <c r="K26" s="136">
        <v>96</v>
      </c>
      <c r="L26" s="136">
        <v>93</v>
      </c>
      <c r="M26" s="136">
        <v>96</v>
      </c>
      <c r="N26" s="137">
        <f t="shared" si="1"/>
        <v>95</v>
      </c>
      <c r="O26" s="137">
        <f t="shared" si="0"/>
        <v>95</v>
      </c>
      <c r="P26" s="137">
        <f t="shared" si="0"/>
        <v>96</v>
      </c>
      <c r="Q26" s="137">
        <f t="shared" si="0"/>
        <v>93</v>
      </c>
      <c r="R26" s="137">
        <f t="shared" si="0"/>
        <v>96</v>
      </c>
    </row>
    <row r="27" spans="1:18">
      <c r="A27" s="10">
        <v>14</v>
      </c>
      <c r="B27" s="272">
        <v>1911014</v>
      </c>
      <c r="C27" s="324" t="s">
        <v>90</v>
      </c>
      <c r="D27" s="137">
        <v>88.3333333333333</v>
      </c>
      <c r="E27" s="137">
        <v>88.5</v>
      </c>
      <c r="F27" s="137">
        <v>87.5</v>
      </c>
      <c r="G27" s="137">
        <v>77.5</v>
      </c>
      <c r="H27" s="137">
        <v>80</v>
      </c>
      <c r="I27" s="136">
        <v>88.3333333333333</v>
      </c>
      <c r="J27" s="136">
        <v>88.5</v>
      </c>
      <c r="K27" s="136">
        <v>87.5</v>
      </c>
      <c r="L27" s="136">
        <v>77.5</v>
      </c>
      <c r="M27" s="136">
        <v>80</v>
      </c>
      <c r="N27" s="137">
        <f t="shared" si="1"/>
        <v>88</v>
      </c>
      <c r="O27" s="137">
        <f t="shared" si="0"/>
        <v>89</v>
      </c>
      <c r="P27" s="137">
        <f t="shared" si="0"/>
        <v>88</v>
      </c>
      <c r="Q27" s="137">
        <f t="shared" si="0"/>
        <v>78</v>
      </c>
      <c r="R27" s="137">
        <f t="shared" si="0"/>
        <v>80</v>
      </c>
    </row>
    <row r="28" spans="1:18">
      <c r="A28" s="10">
        <v>15</v>
      </c>
      <c r="B28" s="272">
        <v>1911015</v>
      </c>
      <c r="C28" s="324" t="s">
        <v>307</v>
      </c>
      <c r="D28" s="137">
        <v>89.5</v>
      </c>
      <c r="E28" s="137">
        <v>90</v>
      </c>
      <c r="F28" s="137">
        <v>91.1666666666667</v>
      </c>
      <c r="G28" s="137">
        <v>89.5</v>
      </c>
      <c r="H28" s="137">
        <v>92</v>
      </c>
      <c r="I28" s="136">
        <v>89.5</v>
      </c>
      <c r="J28" s="136">
        <v>90</v>
      </c>
      <c r="K28" s="136">
        <v>91.1666666666667</v>
      </c>
      <c r="L28" s="136">
        <v>89.5</v>
      </c>
      <c r="M28" s="136">
        <v>92</v>
      </c>
      <c r="N28" s="137">
        <f t="shared" si="1"/>
        <v>90</v>
      </c>
      <c r="O28" s="137">
        <f t="shared" si="0"/>
        <v>90</v>
      </c>
      <c r="P28" s="137">
        <f t="shared" si="0"/>
        <v>91</v>
      </c>
      <c r="Q28" s="137">
        <f t="shared" si="0"/>
        <v>90</v>
      </c>
      <c r="R28" s="137">
        <f t="shared" si="0"/>
        <v>92</v>
      </c>
    </row>
    <row r="29" spans="1:18">
      <c r="A29" s="10">
        <v>16</v>
      </c>
      <c r="B29" s="270">
        <v>1911016</v>
      </c>
      <c r="C29" s="271" t="s">
        <v>308</v>
      </c>
      <c r="D29" s="137">
        <v>80</v>
      </c>
      <c r="E29" s="137">
        <v>78</v>
      </c>
      <c r="F29" s="137">
        <v>65</v>
      </c>
      <c r="G29" s="137">
        <v>83</v>
      </c>
      <c r="H29" s="137">
        <v>84</v>
      </c>
      <c r="I29" s="136">
        <v>80</v>
      </c>
      <c r="J29" s="136">
        <v>78</v>
      </c>
      <c r="K29" s="136">
        <v>65</v>
      </c>
      <c r="L29" s="136">
        <v>83</v>
      </c>
      <c r="M29" s="136">
        <v>84</v>
      </c>
      <c r="N29" s="137">
        <f t="shared" si="1"/>
        <v>80</v>
      </c>
      <c r="O29" s="137">
        <f t="shared" si="0"/>
        <v>78</v>
      </c>
      <c r="P29" s="137">
        <f t="shared" si="0"/>
        <v>65</v>
      </c>
      <c r="Q29" s="137">
        <f t="shared" si="0"/>
        <v>83</v>
      </c>
      <c r="R29" s="137">
        <f t="shared" si="0"/>
        <v>84</v>
      </c>
    </row>
    <row r="30" spans="1:18">
      <c r="A30" s="10">
        <v>17</v>
      </c>
      <c r="B30" s="267">
        <v>1911017</v>
      </c>
      <c r="C30" s="268" t="s">
        <v>92</v>
      </c>
      <c r="D30" s="137">
        <v>88</v>
      </c>
      <c r="E30" s="137">
        <v>89</v>
      </c>
      <c r="F30" s="137">
        <v>80</v>
      </c>
      <c r="G30" s="137">
        <v>88</v>
      </c>
      <c r="H30" s="137">
        <v>90</v>
      </c>
      <c r="I30" s="136">
        <v>88</v>
      </c>
      <c r="J30" s="136">
        <v>89</v>
      </c>
      <c r="K30" s="136">
        <v>80</v>
      </c>
      <c r="L30" s="136">
        <v>88</v>
      </c>
      <c r="M30" s="136">
        <v>90</v>
      </c>
      <c r="N30" s="137">
        <f t="shared" si="1"/>
        <v>88</v>
      </c>
      <c r="O30" s="137">
        <f t="shared" si="0"/>
        <v>89</v>
      </c>
      <c r="P30" s="137">
        <f t="shared" si="0"/>
        <v>80</v>
      </c>
      <c r="Q30" s="137">
        <f t="shared" si="0"/>
        <v>88</v>
      </c>
      <c r="R30" s="137">
        <f t="shared" si="0"/>
        <v>90</v>
      </c>
    </row>
    <row r="31" spans="1:18">
      <c r="A31" s="10">
        <v>18</v>
      </c>
      <c r="B31" s="267">
        <v>1911018</v>
      </c>
      <c r="C31" s="268" t="s">
        <v>42</v>
      </c>
      <c r="D31" s="137">
        <v>94</v>
      </c>
      <c r="E31" s="137">
        <v>95</v>
      </c>
      <c r="F31" s="137">
        <v>97</v>
      </c>
      <c r="G31" s="137">
        <v>93</v>
      </c>
      <c r="H31" s="137">
        <v>96</v>
      </c>
      <c r="I31" s="136">
        <v>94</v>
      </c>
      <c r="J31" s="136">
        <v>95</v>
      </c>
      <c r="K31" s="136">
        <v>97</v>
      </c>
      <c r="L31" s="136">
        <v>93</v>
      </c>
      <c r="M31" s="136">
        <v>96</v>
      </c>
      <c r="N31" s="137">
        <f t="shared" si="1"/>
        <v>94</v>
      </c>
      <c r="O31" s="137">
        <f t="shared" si="0"/>
        <v>95</v>
      </c>
      <c r="P31" s="137">
        <f t="shared" si="0"/>
        <v>97</v>
      </c>
      <c r="Q31" s="137">
        <f t="shared" si="0"/>
        <v>93</v>
      </c>
      <c r="R31" s="137">
        <f t="shared" si="0"/>
        <v>96</v>
      </c>
    </row>
    <row r="32" spans="1:18">
      <c r="A32" s="10">
        <v>19</v>
      </c>
      <c r="B32" s="267">
        <v>1911019</v>
      </c>
      <c r="C32" s="268" t="s">
        <v>309</v>
      </c>
      <c r="D32" s="137">
        <v>85</v>
      </c>
      <c r="E32" s="137">
        <v>86</v>
      </c>
      <c r="F32" s="137">
        <v>81</v>
      </c>
      <c r="G32" s="137">
        <v>88</v>
      </c>
      <c r="H32" s="137">
        <v>90</v>
      </c>
      <c r="I32" s="136">
        <v>85</v>
      </c>
      <c r="J32" s="136">
        <v>86</v>
      </c>
      <c r="K32" s="136">
        <v>81</v>
      </c>
      <c r="L32" s="136">
        <v>88</v>
      </c>
      <c r="M32" s="136">
        <v>90</v>
      </c>
      <c r="N32" s="137">
        <f t="shared" si="1"/>
        <v>85</v>
      </c>
      <c r="O32" s="137">
        <f t="shared" si="0"/>
        <v>86</v>
      </c>
      <c r="P32" s="137">
        <f t="shared" si="0"/>
        <v>81</v>
      </c>
      <c r="Q32" s="137">
        <f t="shared" si="0"/>
        <v>88</v>
      </c>
      <c r="R32" s="137">
        <f t="shared" si="0"/>
        <v>90</v>
      </c>
    </row>
    <row r="33" spans="1:18">
      <c r="A33" s="10">
        <v>20</v>
      </c>
      <c r="B33" s="272">
        <v>1911020</v>
      </c>
      <c r="C33" s="324" t="s">
        <v>310</v>
      </c>
      <c r="D33" s="137">
        <v>87.5</v>
      </c>
      <c r="E33" s="137">
        <v>84.5</v>
      </c>
      <c r="F33" s="137">
        <v>80.8333333333333</v>
      </c>
      <c r="G33" s="137">
        <v>77.5</v>
      </c>
      <c r="H33" s="137">
        <v>80</v>
      </c>
      <c r="I33" s="136">
        <v>87.5</v>
      </c>
      <c r="J33" s="136">
        <v>84.5</v>
      </c>
      <c r="K33" s="136">
        <v>80.8333333333333</v>
      </c>
      <c r="L33" s="136">
        <v>77.5</v>
      </c>
      <c r="M33" s="136">
        <v>80</v>
      </c>
      <c r="N33" s="137">
        <f t="shared" si="1"/>
        <v>88</v>
      </c>
      <c r="O33" s="137">
        <f t="shared" si="0"/>
        <v>85</v>
      </c>
      <c r="P33" s="137">
        <f t="shared" si="0"/>
        <v>81</v>
      </c>
      <c r="Q33" s="137">
        <f t="shared" si="0"/>
        <v>78</v>
      </c>
      <c r="R33" s="137">
        <f t="shared" si="0"/>
        <v>80</v>
      </c>
    </row>
    <row r="34" spans="1:18">
      <c r="A34" s="10">
        <v>21</v>
      </c>
      <c r="B34" s="267">
        <v>1911021</v>
      </c>
      <c r="C34" s="268" t="s">
        <v>311</v>
      </c>
      <c r="D34" s="137">
        <v>95</v>
      </c>
      <c r="E34" s="137">
        <v>94</v>
      </c>
      <c r="F34" s="137">
        <v>96</v>
      </c>
      <c r="G34" s="137">
        <v>94</v>
      </c>
      <c r="H34" s="137">
        <v>96</v>
      </c>
      <c r="I34" s="136">
        <v>95</v>
      </c>
      <c r="J34" s="136">
        <v>94</v>
      </c>
      <c r="K34" s="136">
        <v>96</v>
      </c>
      <c r="L34" s="136">
        <v>94</v>
      </c>
      <c r="M34" s="136">
        <v>96</v>
      </c>
      <c r="N34" s="137">
        <f t="shared" si="1"/>
        <v>95</v>
      </c>
      <c r="O34" s="137">
        <f t="shared" si="0"/>
        <v>94</v>
      </c>
      <c r="P34" s="137">
        <f t="shared" si="0"/>
        <v>96</v>
      </c>
      <c r="Q34" s="137">
        <f t="shared" si="0"/>
        <v>94</v>
      </c>
      <c r="R34" s="137">
        <f t="shared" si="0"/>
        <v>96</v>
      </c>
    </row>
    <row r="35" spans="1:18">
      <c r="A35" s="10">
        <v>22</v>
      </c>
      <c r="B35" s="272">
        <v>1911022</v>
      </c>
      <c r="C35" s="324" t="s">
        <v>95</v>
      </c>
      <c r="D35" s="137">
        <v>84.5</v>
      </c>
      <c r="E35" s="137">
        <v>84</v>
      </c>
      <c r="F35" s="137">
        <v>84</v>
      </c>
      <c r="G35" s="137">
        <v>84.5</v>
      </c>
      <c r="H35" s="137">
        <v>86</v>
      </c>
      <c r="I35" s="136">
        <v>84.5</v>
      </c>
      <c r="J35" s="136">
        <v>84</v>
      </c>
      <c r="K35" s="136">
        <v>84</v>
      </c>
      <c r="L35" s="136">
        <v>84.5</v>
      </c>
      <c r="M35" s="136">
        <v>86</v>
      </c>
      <c r="N35" s="137">
        <f t="shared" si="1"/>
        <v>85</v>
      </c>
      <c r="O35" s="137">
        <f t="shared" si="0"/>
        <v>84</v>
      </c>
      <c r="P35" s="137">
        <f t="shared" si="0"/>
        <v>84</v>
      </c>
      <c r="Q35" s="137">
        <f t="shared" si="0"/>
        <v>85</v>
      </c>
      <c r="R35" s="137">
        <f t="shared" si="0"/>
        <v>86</v>
      </c>
    </row>
    <row r="36" spans="1:18">
      <c r="A36" s="10">
        <v>23</v>
      </c>
      <c r="B36" s="267">
        <v>1911023</v>
      </c>
      <c r="C36" s="268" t="s">
        <v>312</v>
      </c>
      <c r="D36" s="137">
        <v>93</v>
      </c>
      <c r="E36" s="137">
        <v>95</v>
      </c>
      <c r="F36" s="137">
        <v>98</v>
      </c>
      <c r="G36" s="137">
        <v>93</v>
      </c>
      <c r="H36" s="137">
        <v>96</v>
      </c>
      <c r="I36" s="136">
        <v>93</v>
      </c>
      <c r="J36" s="136">
        <v>95</v>
      </c>
      <c r="K36" s="136">
        <v>98</v>
      </c>
      <c r="L36" s="136">
        <v>93</v>
      </c>
      <c r="M36" s="136">
        <v>96</v>
      </c>
      <c r="N36" s="137">
        <f t="shared" si="1"/>
        <v>93</v>
      </c>
      <c r="O36" s="137">
        <f t="shared" si="0"/>
        <v>95</v>
      </c>
      <c r="P36" s="137">
        <f t="shared" si="0"/>
        <v>98</v>
      </c>
      <c r="Q36" s="137">
        <f t="shared" si="0"/>
        <v>93</v>
      </c>
      <c r="R36" s="137">
        <f t="shared" si="0"/>
        <v>96</v>
      </c>
    </row>
    <row r="37" spans="1:18">
      <c r="A37" s="10">
        <v>24</v>
      </c>
      <c r="B37" s="267">
        <v>1911024</v>
      </c>
      <c r="C37" s="268" t="s">
        <v>45</v>
      </c>
      <c r="D37" s="137">
        <v>75</v>
      </c>
      <c r="E37" s="137">
        <v>77</v>
      </c>
      <c r="F37" s="137">
        <v>50</v>
      </c>
      <c r="G37" s="137">
        <v>79</v>
      </c>
      <c r="H37" s="137">
        <v>79</v>
      </c>
      <c r="I37" s="136">
        <v>75</v>
      </c>
      <c r="J37" s="136">
        <v>77</v>
      </c>
      <c r="K37" s="136">
        <v>50</v>
      </c>
      <c r="L37" s="136">
        <v>79</v>
      </c>
      <c r="M37" s="136">
        <v>79</v>
      </c>
      <c r="N37" s="137">
        <f t="shared" si="1"/>
        <v>75</v>
      </c>
      <c r="O37" s="137">
        <f t="shared" si="0"/>
        <v>77</v>
      </c>
      <c r="P37" s="137">
        <f t="shared" si="0"/>
        <v>50</v>
      </c>
      <c r="Q37" s="137">
        <f t="shared" si="0"/>
        <v>79</v>
      </c>
      <c r="R37" s="137">
        <f t="shared" si="0"/>
        <v>79</v>
      </c>
    </row>
    <row r="38" spans="1:18">
      <c r="A38" s="10">
        <v>25</v>
      </c>
      <c r="B38" s="272">
        <v>1911025</v>
      </c>
      <c r="C38" s="324" t="s">
        <v>96</v>
      </c>
      <c r="D38" s="137">
        <v>75.8333333333333</v>
      </c>
      <c r="E38" s="137">
        <v>75.5</v>
      </c>
      <c r="F38" s="137">
        <v>74.1666666666667</v>
      </c>
      <c r="G38" s="137">
        <v>77.5</v>
      </c>
      <c r="H38" s="137">
        <v>70</v>
      </c>
      <c r="I38" s="136">
        <v>75.8333333333333</v>
      </c>
      <c r="J38" s="136">
        <v>75.5</v>
      </c>
      <c r="K38" s="136">
        <v>74.1666666666667</v>
      </c>
      <c r="L38" s="136">
        <v>77.5</v>
      </c>
      <c r="M38" s="136">
        <v>70</v>
      </c>
      <c r="N38" s="137">
        <f t="shared" si="1"/>
        <v>76</v>
      </c>
      <c r="O38" s="137">
        <f t="shared" si="0"/>
        <v>76</v>
      </c>
      <c r="P38" s="137">
        <f t="shared" si="0"/>
        <v>74</v>
      </c>
      <c r="Q38" s="137">
        <f t="shared" si="0"/>
        <v>78</v>
      </c>
      <c r="R38" s="137">
        <f t="shared" si="0"/>
        <v>70</v>
      </c>
    </row>
    <row r="39" spans="1:18">
      <c r="A39" s="10">
        <v>26</v>
      </c>
      <c r="B39" s="272">
        <v>1911026</v>
      </c>
      <c r="C39" s="324" t="s">
        <v>313</v>
      </c>
      <c r="D39" s="137">
        <v>76.8333333333333</v>
      </c>
      <c r="E39" s="137">
        <v>77.5</v>
      </c>
      <c r="F39" s="137">
        <v>78.5</v>
      </c>
      <c r="G39" s="137">
        <v>68.5</v>
      </c>
      <c r="H39" s="137">
        <v>71</v>
      </c>
      <c r="I39" s="136">
        <v>76.8333333333333</v>
      </c>
      <c r="J39" s="136">
        <v>77.5</v>
      </c>
      <c r="K39" s="136">
        <v>78.5</v>
      </c>
      <c r="L39" s="136">
        <v>68.5</v>
      </c>
      <c r="M39" s="136">
        <v>71</v>
      </c>
      <c r="N39" s="137">
        <f t="shared" si="1"/>
        <v>77</v>
      </c>
      <c r="O39" s="137">
        <f t="shared" si="0"/>
        <v>78</v>
      </c>
      <c r="P39" s="137">
        <f t="shared" si="0"/>
        <v>79</v>
      </c>
      <c r="Q39" s="137">
        <f t="shared" si="0"/>
        <v>69</v>
      </c>
      <c r="R39" s="137">
        <f t="shared" si="0"/>
        <v>71</v>
      </c>
    </row>
    <row r="40" spans="1:18">
      <c r="A40" s="10">
        <v>27</v>
      </c>
      <c r="B40" s="272">
        <v>1911027</v>
      </c>
      <c r="C40" s="324" t="s">
        <v>314</v>
      </c>
      <c r="D40" s="137">
        <v>74.1666666666667</v>
      </c>
      <c r="E40" s="137">
        <v>75.5</v>
      </c>
      <c r="F40" s="137">
        <v>77.5</v>
      </c>
      <c r="G40" s="137">
        <v>67.5</v>
      </c>
      <c r="H40" s="137">
        <v>70</v>
      </c>
      <c r="I40" s="136">
        <v>74.1666666666667</v>
      </c>
      <c r="J40" s="136">
        <v>75.5</v>
      </c>
      <c r="K40" s="136">
        <v>77.5</v>
      </c>
      <c r="L40" s="136">
        <v>67.5</v>
      </c>
      <c r="M40" s="136">
        <v>70</v>
      </c>
      <c r="N40" s="137">
        <f t="shared" si="1"/>
        <v>74</v>
      </c>
      <c r="O40" s="137">
        <f t="shared" si="0"/>
        <v>76</v>
      </c>
      <c r="P40" s="137">
        <f t="shared" si="0"/>
        <v>78</v>
      </c>
      <c r="Q40" s="137">
        <f t="shared" si="0"/>
        <v>68</v>
      </c>
      <c r="R40" s="137">
        <f t="shared" si="0"/>
        <v>70</v>
      </c>
    </row>
    <row r="41" spans="1:18">
      <c r="A41" s="10">
        <v>28</v>
      </c>
      <c r="B41" s="270">
        <v>1911028</v>
      </c>
      <c r="C41" s="271" t="s">
        <v>315</v>
      </c>
      <c r="D41" s="137">
        <v>87</v>
      </c>
      <c r="E41" s="137">
        <v>86</v>
      </c>
      <c r="F41" s="137">
        <v>84</v>
      </c>
      <c r="G41" s="137">
        <v>88</v>
      </c>
      <c r="H41" s="137">
        <v>90</v>
      </c>
      <c r="I41" s="136">
        <v>87</v>
      </c>
      <c r="J41" s="136">
        <v>86</v>
      </c>
      <c r="K41" s="136">
        <v>84</v>
      </c>
      <c r="L41" s="136">
        <v>88</v>
      </c>
      <c r="M41" s="136">
        <v>90</v>
      </c>
      <c r="N41" s="137">
        <f t="shared" si="1"/>
        <v>87</v>
      </c>
      <c r="O41" s="137">
        <f t="shared" si="0"/>
        <v>86</v>
      </c>
      <c r="P41" s="137">
        <f t="shared" si="0"/>
        <v>84</v>
      </c>
      <c r="Q41" s="137">
        <f t="shared" si="0"/>
        <v>88</v>
      </c>
      <c r="R41" s="137">
        <f t="shared" si="0"/>
        <v>90</v>
      </c>
    </row>
    <row r="42" spans="1:18">
      <c r="A42" s="10">
        <v>29</v>
      </c>
      <c r="B42" s="272">
        <v>1911029</v>
      </c>
      <c r="C42" s="324" t="s">
        <v>316</v>
      </c>
      <c r="D42" s="137">
        <v>78.0833333333333</v>
      </c>
      <c r="E42" s="137">
        <v>78.75</v>
      </c>
      <c r="F42" s="137">
        <v>79.75</v>
      </c>
      <c r="G42" s="137">
        <v>79.75</v>
      </c>
      <c r="H42" s="137">
        <v>74.75</v>
      </c>
      <c r="I42" s="136">
        <v>78.0833333333333</v>
      </c>
      <c r="J42" s="136">
        <v>78.75</v>
      </c>
      <c r="K42" s="136">
        <v>79.75</v>
      </c>
      <c r="L42" s="136">
        <v>79.75</v>
      </c>
      <c r="M42" s="136">
        <v>74.75</v>
      </c>
      <c r="N42" s="137">
        <f t="shared" si="1"/>
        <v>78</v>
      </c>
      <c r="O42" s="137">
        <f t="shared" si="0"/>
        <v>79</v>
      </c>
      <c r="P42" s="137">
        <f t="shared" si="0"/>
        <v>80</v>
      </c>
      <c r="Q42" s="137">
        <f t="shared" si="0"/>
        <v>80</v>
      </c>
      <c r="R42" s="137">
        <f t="shared" si="0"/>
        <v>75</v>
      </c>
    </row>
    <row r="43" spans="1:18">
      <c r="A43" s="10">
        <v>30</v>
      </c>
      <c r="B43" s="270">
        <v>1911030</v>
      </c>
      <c r="C43" s="271" t="s">
        <v>100</v>
      </c>
      <c r="D43" s="137">
        <v>78</v>
      </c>
      <c r="E43" s="137">
        <v>81</v>
      </c>
      <c r="F43" s="137">
        <v>69</v>
      </c>
      <c r="G43" s="137">
        <v>83</v>
      </c>
      <c r="H43" s="137">
        <v>84</v>
      </c>
      <c r="I43" s="136">
        <v>78</v>
      </c>
      <c r="J43" s="136">
        <v>81</v>
      </c>
      <c r="K43" s="136">
        <v>69</v>
      </c>
      <c r="L43" s="136">
        <v>83</v>
      </c>
      <c r="M43" s="136">
        <v>84</v>
      </c>
      <c r="N43" s="137">
        <f t="shared" si="1"/>
        <v>78</v>
      </c>
      <c r="O43" s="137">
        <f t="shared" si="0"/>
        <v>81</v>
      </c>
      <c r="P43" s="137">
        <f t="shared" si="0"/>
        <v>69</v>
      </c>
      <c r="Q43" s="137">
        <f t="shared" si="0"/>
        <v>83</v>
      </c>
      <c r="R43" s="137">
        <f t="shared" si="0"/>
        <v>84</v>
      </c>
    </row>
    <row r="44" spans="1:18">
      <c r="A44" s="10">
        <v>31</v>
      </c>
      <c r="B44" s="267">
        <v>1911031</v>
      </c>
      <c r="C44" s="268" t="s">
        <v>317</v>
      </c>
      <c r="D44" s="137">
        <v>85</v>
      </c>
      <c r="E44" s="137">
        <v>83</v>
      </c>
      <c r="F44" s="137">
        <v>78</v>
      </c>
      <c r="G44" s="137">
        <v>86</v>
      </c>
      <c r="H44" s="137">
        <v>88</v>
      </c>
      <c r="I44" s="136">
        <v>85</v>
      </c>
      <c r="J44" s="136">
        <v>83</v>
      </c>
      <c r="K44" s="136">
        <v>78</v>
      </c>
      <c r="L44" s="136">
        <v>86</v>
      </c>
      <c r="M44" s="136">
        <v>88</v>
      </c>
      <c r="N44" s="137">
        <f t="shared" si="1"/>
        <v>85</v>
      </c>
      <c r="O44" s="137">
        <f t="shared" si="0"/>
        <v>83</v>
      </c>
      <c r="P44" s="137">
        <f t="shared" si="0"/>
        <v>78</v>
      </c>
      <c r="Q44" s="137">
        <f t="shared" si="0"/>
        <v>86</v>
      </c>
      <c r="R44" s="137">
        <f t="shared" si="0"/>
        <v>88</v>
      </c>
    </row>
    <row r="45" spans="1:18">
      <c r="A45" s="10">
        <v>32</v>
      </c>
      <c r="B45" s="272">
        <v>1911032</v>
      </c>
      <c r="C45" s="324" t="s">
        <v>102</v>
      </c>
      <c r="D45" s="137">
        <v>82.5</v>
      </c>
      <c r="E45" s="137">
        <v>86.5</v>
      </c>
      <c r="F45" s="137">
        <v>87.5</v>
      </c>
      <c r="G45" s="137">
        <v>77.5</v>
      </c>
      <c r="H45" s="137">
        <v>80</v>
      </c>
      <c r="I45" s="136">
        <v>82.5</v>
      </c>
      <c r="J45" s="136">
        <v>86.5</v>
      </c>
      <c r="K45" s="136">
        <v>87.5</v>
      </c>
      <c r="L45" s="136">
        <v>77.5</v>
      </c>
      <c r="M45" s="136">
        <v>80</v>
      </c>
      <c r="N45" s="137">
        <f t="shared" si="1"/>
        <v>83</v>
      </c>
      <c r="O45" s="137">
        <f t="shared" si="0"/>
        <v>87</v>
      </c>
      <c r="P45" s="137">
        <f t="shared" si="0"/>
        <v>88</v>
      </c>
      <c r="Q45" s="137">
        <f t="shared" si="0"/>
        <v>78</v>
      </c>
      <c r="R45" s="137">
        <f t="shared" si="0"/>
        <v>80</v>
      </c>
    </row>
    <row r="46" spans="1:18">
      <c r="A46" s="10">
        <v>33</v>
      </c>
      <c r="B46" s="272">
        <v>1911033</v>
      </c>
      <c r="C46" s="324" t="s">
        <v>61</v>
      </c>
      <c r="D46" s="137">
        <v>66</v>
      </c>
      <c r="E46" s="137">
        <v>62</v>
      </c>
      <c r="F46" s="137">
        <v>66</v>
      </c>
      <c r="G46" s="137">
        <v>64</v>
      </c>
      <c r="H46" s="137">
        <v>62</v>
      </c>
      <c r="I46" s="136">
        <v>66</v>
      </c>
      <c r="J46" s="136">
        <v>62</v>
      </c>
      <c r="K46" s="136">
        <v>66</v>
      </c>
      <c r="L46" s="136">
        <v>64</v>
      </c>
      <c r="M46" s="136">
        <v>62</v>
      </c>
      <c r="N46" s="137">
        <f t="shared" si="1"/>
        <v>66</v>
      </c>
      <c r="O46" s="137">
        <f t="shared" si="0"/>
        <v>62</v>
      </c>
      <c r="P46" s="137">
        <f t="shared" si="0"/>
        <v>66</v>
      </c>
      <c r="Q46" s="137">
        <f t="shared" si="0"/>
        <v>64</v>
      </c>
      <c r="R46" s="137">
        <f t="shared" si="0"/>
        <v>62</v>
      </c>
    </row>
    <row r="47" spans="1:18">
      <c r="A47" s="10">
        <v>34</v>
      </c>
      <c r="B47" s="270">
        <v>1911034</v>
      </c>
      <c r="C47" s="271" t="s">
        <v>318</v>
      </c>
      <c r="D47" s="137">
        <v>92</v>
      </c>
      <c r="E47" s="137">
        <v>91</v>
      </c>
      <c r="F47" s="137">
        <v>95</v>
      </c>
      <c r="G47" s="137">
        <v>92</v>
      </c>
      <c r="H47" s="137">
        <v>95</v>
      </c>
      <c r="I47" s="136">
        <v>92</v>
      </c>
      <c r="J47" s="136">
        <v>91</v>
      </c>
      <c r="K47" s="136">
        <v>95</v>
      </c>
      <c r="L47" s="136">
        <v>92</v>
      </c>
      <c r="M47" s="136">
        <v>95</v>
      </c>
      <c r="N47" s="137">
        <f t="shared" si="1"/>
        <v>92</v>
      </c>
      <c r="O47" s="137">
        <f t="shared" si="0"/>
        <v>91</v>
      </c>
      <c r="P47" s="137">
        <f t="shared" si="0"/>
        <v>95</v>
      </c>
      <c r="Q47" s="137">
        <f t="shared" si="0"/>
        <v>92</v>
      </c>
      <c r="R47" s="137">
        <f t="shared" si="0"/>
        <v>95</v>
      </c>
    </row>
    <row r="48" spans="1:18">
      <c r="A48" s="10">
        <v>35</v>
      </c>
      <c r="B48" s="267">
        <v>1911035</v>
      </c>
      <c r="C48" s="268" t="s">
        <v>47</v>
      </c>
      <c r="D48" s="137">
        <v>82</v>
      </c>
      <c r="E48" s="137">
        <v>83</v>
      </c>
      <c r="F48" s="137">
        <v>77</v>
      </c>
      <c r="G48" s="137">
        <v>86</v>
      </c>
      <c r="H48" s="137">
        <v>87</v>
      </c>
      <c r="I48" s="136">
        <v>82</v>
      </c>
      <c r="J48" s="136">
        <v>83</v>
      </c>
      <c r="K48" s="136">
        <v>77</v>
      </c>
      <c r="L48" s="136">
        <v>86</v>
      </c>
      <c r="M48" s="136">
        <v>87</v>
      </c>
      <c r="N48" s="137">
        <f t="shared" si="1"/>
        <v>82</v>
      </c>
      <c r="O48" s="137">
        <f t="shared" si="0"/>
        <v>83</v>
      </c>
      <c r="P48" s="137">
        <f t="shared" si="0"/>
        <v>77</v>
      </c>
      <c r="Q48" s="137">
        <f t="shared" si="0"/>
        <v>86</v>
      </c>
      <c r="R48" s="137">
        <f t="shared" si="0"/>
        <v>87</v>
      </c>
    </row>
    <row r="49" spans="1:18">
      <c r="A49" s="10">
        <v>36</v>
      </c>
      <c r="B49" s="272">
        <v>1911036</v>
      </c>
      <c r="C49" s="324" t="s">
        <v>319</v>
      </c>
      <c r="D49" s="137">
        <v>84.8333333333333</v>
      </c>
      <c r="E49" s="137">
        <v>86.5</v>
      </c>
      <c r="F49" s="137">
        <v>88</v>
      </c>
      <c r="G49" s="137">
        <v>86</v>
      </c>
      <c r="H49" s="137">
        <v>81.5</v>
      </c>
      <c r="I49" s="136">
        <v>84.8333333333333</v>
      </c>
      <c r="J49" s="136">
        <v>86.5</v>
      </c>
      <c r="K49" s="136">
        <v>88</v>
      </c>
      <c r="L49" s="136">
        <v>86</v>
      </c>
      <c r="M49" s="136">
        <v>81.5</v>
      </c>
      <c r="N49" s="137">
        <f t="shared" si="1"/>
        <v>85</v>
      </c>
      <c r="O49" s="137">
        <f t="shared" si="0"/>
        <v>87</v>
      </c>
      <c r="P49" s="137">
        <f t="shared" si="0"/>
        <v>88</v>
      </c>
      <c r="Q49" s="137">
        <f t="shared" si="0"/>
        <v>86</v>
      </c>
      <c r="R49" s="137">
        <f t="shared" si="0"/>
        <v>82</v>
      </c>
    </row>
    <row r="50" spans="1:18">
      <c r="A50" s="10">
        <v>37</v>
      </c>
      <c r="B50" s="270">
        <v>1911037</v>
      </c>
      <c r="C50" s="271" t="s">
        <v>320</v>
      </c>
      <c r="D50" s="137">
        <v>88</v>
      </c>
      <c r="E50" s="137">
        <v>88</v>
      </c>
      <c r="F50" s="137">
        <v>91</v>
      </c>
      <c r="G50" s="137">
        <v>90</v>
      </c>
      <c r="H50" s="137">
        <v>93</v>
      </c>
      <c r="I50" s="136">
        <v>88</v>
      </c>
      <c r="J50" s="136">
        <v>88</v>
      </c>
      <c r="K50" s="136">
        <v>91</v>
      </c>
      <c r="L50" s="136">
        <v>90</v>
      </c>
      <c r="M50" s="136">
        <v>93</v>
      </c>
      <c r="N50" s="137">
        <f t="shared" si="1"/>
        <v>88</v>
      </c>
      <c r="O50" s="137">
        <f t="shared" si="0"/>
        <v>88</v>
      </c>
      <c r="P50" s="137">
        <f t="shared" si="0"/>
        <v>91</v>
      </c>
      <c r="Q50" s="137">
        <f t="shared" si="0"/>
        <v>90</v>
      </c>
      <c r="R50" s="137">
        <f t="shared" si="0"/>
        <v>93</v>
      </c>
    </row>
    <row r="51" spans="1:18">
      <c r="A51" s="10">
        <v>38</v>
      </c>
      <c r="B51" s="270">
        <v>1911038</v>
      </c>
      <c r="C51" s="271" t="s">
        <v>48</v>
      </c>
      <c r="D51" s="137">
        <v>74</v>
      </c>
      <c r="E51" s="137">
        <v>74</v>
      </c>
      <c r="F51" s="137">
        <v>54</v>
      </c>
      <c r="G51" s="137">
        <v>79</v>
      </c>
      <c r="H51" s="137">
        <v>79</v>
      </c>
      <c r="I51" s="136">
        <v>74</v>
      </c>
      <c r="J51" s="136">
        <v>74</v>
      </c>
      <c r="K51" s="136">
        <v>54</v>
      </c>
      <c r="L51" s="136">
        <v>79</v>
      </c>
      <c r="M51" s="136">
        <v>79</v>
      </c>
      <c r="N51" s="137">
        <f t="shared" si="1"/>
        <v>74</v>
      </c>
      <c r="O51" s="137">
        <f t="shared" si="0"/>
        <v>74</v>
      </c>
      <c r="P51" s="137">
        <f t="shared" si="0"/>
        <v>54</v>
      </c>
      <c r="Q51" s="137">
        <f t="shared" si="0"/>
        <v>79</v>
      </c>
      <c r="R51" s="137">
        <f t="shared" si="0"/>
        <v>79</v>
      </c>
    </row>
    <row r="52" spans="1:18">
      <c r="A52" s="10">
        <v>39</v>
      </c>
      <c r="B52" s="267">
        <v>1911039</v>
      </c>
      <c r="C52" s="268" t="s">
        <v>321</v>
      </c>
      <c r="D52" s="137">
        <v>90</v>
      </c>
      <c r="E52" s="137">
        <v>93</v>
      </c>
      <c r="F52" s="137">
        <v>92</v>
      </c>
      <c r="G52" s="137">
        <v>91</v>
      </c>
      <c r="H52" s="137">
        <v>94</v>
      </c>
      <c r="I52" s="136">
        <v>90</v>
      </c>
      <c r="J52" s="136">
        <v>93</v>
      </c>
      <c r="K52" s="136">
        <v>92</v>
      </c>
      <c r="L52" s="136">
        <v>91</v>
      </c>
      <c r="M52" s="136">
        <v>94</v>
      </c>
      <c r="N52" s="137">
        <f t="shared" si="1"/>
        <v>90</v>
      </c>
      <c r="O52" s="137">
        <f t="shared" si="0"/>
        <v>93</v>
      </c>
      <c r="P52" s="137">
        <f t="shared" si="0"/>
        <v>92</v>
      </c>
      <c r="Q52" s="137">
        <f t="shared" si="0"/>
        <v>91</v>
      </c>
      <c r="R52" s="137">
        <f t="shared" si="0"/>
        <v>94</v>
      </c>
    </row>
    <row r="53" spans="1:18">
      <c r="A53" s="10">
        <v>40</v>
      </c>
      <c r="B53" s="272">
        <v>1911040</v>
      </c>
      <c r="C53" s="324" t="s">
        <v>106</v>
      </c>
      <c r="D53" s="137">
        <v>82.8333333333333</v>
      </c>
      <c r="E53" s="137">
        <v>83.5</v>
      </c>
      <c r="F53" s="137">
        <v>84.5</v>
      </c>
      <c r="G53" s="137">
        <v>74.5</v>
      </c>
      <c r="H53" s="137">
        <v>77</v>
      </c>
      <c r="I53" s="136">
        <v>82.8333333333333</v>
      </c>
      <c r="J53" s="136">
        <v>83.5</v>
      </c>
      <c r="K53" s="136">
        <v>84.5</v>
      </c>
      <c r="L53" s="136">
        <v>74.5</v>
      </c>
      <c r="M53" s="136">
        <v>77</v>
      </c>
      <c r="N53" s="137">
        <f t="shared" si="1"/>
        <v>83</v>
      </c>
      <c r="O53" s="137">
        <f t="shared" si="0"/>
        <v>84</v>
      </c>
      <c r="P53" s="137">
        <f t="shared" si="0"/>
        <v>85</v>
      </c>
      <c r="Q53" s="137">
        <f t="shared" si="0"/>
        <v>75</v>
      </c>
      <c r="R53" s="137">
        <f t="shared" si="0"/>
        <v>77</v>
      </c>
    </row>
    <row r="54" spans="1:18">
      <c r="A54" s="10">
        <v>41</v>
      </c>
      <c r="B54" s="272">
        <v>1911041</v>
      </c>
      <c r="C54" s="324" t="s">
        <v>63</v>
      </c>
      <c r="D54" s="137">
        <v>91.5</v>
      </c>
      <c r="E54" s="137">
        <v>89.5</v>
      </c>
      <c r="F54" s="137">
        <v>88.1666666666667</v>
      </c>
      <c r="G54" s="137">
        <v>91.5</v>
      </c>
      <c r="H54" s="137">
        <v>84</v>
      </c>
      <c r="I54" s="136">
        <v>91.5</v>
      </c>
      <c r="J54" s="136">
        <v>89.5</v>
      </c>
      <c r="K54" s="136">
        <v>88.1666666666667</v>
      </c>
      <c r="L54" s="136">
        <v>91.5</v>
      </c>
      <c r="M54" s="136">
        <v>84</v>
      </c>
      <c r="N54" s="137">
        <f t="shared" si="1"/>
        <v>92</v>
      </c>
      <c r="O54" s="137">
        <f t="shared" si="0"/>
        <v>90</v>
      </c>
      <c r="P54" s="137">
        <f t="shared" si="0"/>
        <v>88</v>
      </c>
      <c r="Q54" s="137">
        <f t="shared" si="0"/>
        <v>92</v>
      </c>
      <c r="R54" s="137">
        <f t="shared" si="0"/>
        <v>84</v>
      </c>
    </row>
    <row r="55" spans="1:18">
      <c r="A55" s="10">
        <v>42</v>
      </c>
      <c r="B55" s="272">
        <v>1911042</v>
      </c>
      <c r="C55" s="324" t="s">
        <v>322</v>
      </c>
      <c r="D55" s="137">
        <v>89</v>
      </c>
      <c r="E55" s="137">
        <v>89.5</v>
      </c>
      <c r="F55" s="137">
        <v>91</v>
      </c>
      <c r="G55" s="137">
        <v>89.5</v>
      </c>
      <c r="H55" s="137">
        <v>82</v>
      </c>
      <c r="I55" s="136">
        <v>89</v>
      </c>
      <c r="J55" s="136">
        <v>89.5</v>
      </c>
      <c r="K55" s="136">
        <v>91</v>
      </c>
      <c r="L55" s="136">
        <v>89.5</v>
      </c>
      <c r="M55" s="136">
        <v>82</v>
      </c>
      <c r="N55" s="137">
        <f t="shared" si="1"/>
        <v>89</v>
      </c>
      <c r="O55" s="137">
        <f t="shared" si="0"/>
        <v>90</v>
      </c>
      <c r="P55" s="137">
        <f t="shared" si="0"/>
        <v>91</v>
      </c>
      <c r="Q55" s="137">
        <f t="shared" si="0"/>
        <v>90</v>
      </c>
      <c r="R55" s="137">
        <f t="shared" si="0"/>
        <v>82</v>
      </c>
    </row>
    <row r="56" spans="1:18">
      <c r="A56" s="10">
        <v>43</v>
      </c>
      <c r="B56" s="272">
        <v>1911043</v>
      </c>
      <c r="C56" s="324" t="s">
        <v>323</v>
      </c>
      <c r="D56" s="137">
        <v>80.8333333333333</v>
      </c>
      <c r="E56" s="137">
        <v>82.5</v>
      </c>
      <c r="F56" s="137">
        <v>82.5</v>
      </c>
      <c r="G56" s="137">
        <v>82.5</v>
      </c>
      <c r="H56" s="137">
        <v>77.5</v>
      </c>
      <c r="I56" s="136">
        <v>80.8333333333333</v>
      </c>
      <c r="J56" s="136">
        <v>82.5</v>
      </c>
      <c r="K56" s="136">
        <v>82.5</v>
      </c>
      <c r="L56" s="136">
        <v>82.5</v>
      </c>
      <c r="M56" s="136">
        <v>77.5</v>
      </c>
      <c r="N56" s="137">
        <f t="shared" si="1"/>
        <v>81</v>
      </c>
      <c r="O56" s="137">
        <f t="shared" si="0"/>
        <v>83</v>
      </c>
      <c r="P56" s="137">
        <f t="shared" si="0"/>
        <v>83</v>
      </c>
      <c r="Q56" s="137">
        <f t="shared" si="0"/>
        <v>83</v>
      </c>
      <c r="R56" s="137">
        <f t="shared" si="0"/>
        <v>78</v>
      </c>
    </row>
    <row r="57" spans="1:18">
      <c r="A57" s="10">
        <v>44</v>
      </c>
      <c r="B57" s="270">
        <v>1911044</v>
      </c>
      <c r="C57" s="271" t="s">
        <v>324</v>
      </c>
      <c r="D57" s="137">
        <v>88</v>
      </c>
      <c r="E57" s="137">
        <v>88</v>
      </c>
      <c r="F57" s="137">
        <v>81</v>
      </c>
      <c r="G57" s="137">
        <v>88</v>
      </c>
      <c r="H57" s="137">
        <v>90</v>
      </c>
      <c r="I57" s="136">
        <v>88</v>
      </c>
      <c r="J57" s="136">
        <v>88</v>
      </c>
      <c r="K57" s="136">
        <v>81</v>
      </c>
      <c r="L57" s="136">
        <v>88</v>
      </c>
      <c r="M57" s="136">
        <v>90</v>
      </c>
      <c r="N57" s="137">
        <f t="shared" si="1"/>
        <v>88</v>
      </c>
      <c r="O57" s="137">
        <f t="shared" si="0"/>
        <v>88</v>
      </c>
      <c r="P57" s="137">
        <f t="shared" si="0"/>
        <v>81</v>
      </c>
      <c r="Q57" s="137">
        <f t="shared" si="0"/>
        <v>88</v>
      </c>
      <c r="R57" s="137">
        <f t="shared" si="0"/>
        <v>90</v>
      </c>
    </row>
    <row r="58" spans="1:18">
      <c r="A58" s="10">
        <v>45</v>
      </c>
      <c r="B58" s="272">
        <v>1911045</v>
      </c>
      <c r="C58" s="324" t="s">
        <v>109</v>
      </c>
      <c r="D58" s="137">
        <v>75.8333333333333</v>
      </c>
      <c r="E58" s="137">
        <v>72.5</v>
      </c>
      <c r="F58" s="137">
        <v>70.8333333333333</v>
      </c>
      <c r="G58" s="137">
        <v>67.5</v>
      </c>
      <c r="H58" s="137">
        <v>70</v>
      </c>
      <c r="I58" s="136">
        <v>75.8333333333333</v>
      </c>
      <c r="J58" s="136">
        <v>72.5</v>
      </c>
      <c r="K58" s="136">
        <v>70.8333333333333</v>
      </c>
      <c r="L58" s="136">
        <v>67.5</v>
      </c>
      <c r="M58" s="136">
        <v>70</v>
      </c>
      <c r="N58" s="137">
        <f t="shared" si="1"/>
        <v>76</v>
      </c>
      <c r="O58" s="137">
        <f t="shared" si="0"/>
        <v>73</v>
      </c>
      <c r="P58" s="137">
        <f t="shared" si="0"/>
        <v>71</v>
      </c>
      <c r="Q58" s="137">
        <f t="shared" si="0"/>
        <v>68</v>
      </c>
      <c r="R58" s="137">
        <f t="shared" si="0"/>
        <v>70</v>
      </c>
    </row>
    <row r="59" spans="1:18">
      <c r="A59" s="10">
        <v>46</v>
      </c>
      <c r="B59" s="272">
        <v>1911046</v>
      </c>
      <c r="C59" s="324" t="s">
        <v>325</v>
      </c>
      <c r="D59" s="137">
        <v>84</v>
      </c>
      <c r="E59" s="137">
        <v>84.5</v>
      </c>
      <c r="F59" s="137">
        <v>83</v>
      </c>
      <c r="G59" s="137">
        <v>84.5</v>
      </c>
      <c r="H59" s="137">
        <v>82</v>
      </c>
      <c r="I59" s="136">
        <v>84</v>
      </c>
      <c r="J59" s="136">
        <v>84.5</v>
      </c>
      <c r="K59" s="136">
        <v>83</v>
      </c>
      <c r="L59" s="136">
        <v>84.5</v>
      </c>
      <c r="M59" s="136">
        <v>82</v>
      </c>
      <c r="N59" s="137">
        <f t="shared" si="1"/>
        <v>84</v>
      </c>
      <c r="O59" s="137">
        <f t="shared" si="0"/>
        <v>85</v>
      </c>
      <c r="P59" s="137">
        <f t="shared" si="0"/>
        <v>83</v>
      </c>
      <c r="Q59" s="137">
        <f t="shared" si="0"/>
        <v>85</v>
      </c>
      <c r="R59" s="137">
        <f t="shared" si="0"/>
        <v>82</v>
      </c>
    </row>
    <row r="60" spans="1:18">
      <c r="A60" s="10">
        <v>47</v>
      </c>
      <c r="B60" s="267">
        <v>1911047</v>
      </c>
      <c r="C60" s="268" t="s">
        <v>111</v>
      </c>
      <c r="D60" s="137">
        <v>92</v>
      </c>
      <c r="E60" s="137">
        <v>92</v>
      </c>
      <c r="F60" s="137">
        <v>94</v>
      </c>
      <c r="G60" s="137">
        <v>92</v>
      </c>
      <c r="H60" s="137">
        <v>95</v>
      </c>
      <c r="I60" s="136">
        <v>92</v>
      </c>
      <c r="J60" s="136">
        <v>92</v>
      </c>
      <c r="K60" s="136">
        <v>94</v>
      </c>
      <c r="L60" s="136">
        <v>92</v>
      </c>
      <c r="M60" s="136">
        <v>95</v>
      </c>
      <c r="N60" s="137">
        <f t="shared" si="1"/>
        <v>92</v>
      </c>
      <c r="O60" s="137">
        <f t="shared" si="0"/>
        <v>92</v>
      </c>
      <c r="P60" s="137">
        <f t="shared" si="0"/>
        <v>94</v>
      </c>
      <c r="Q60" s="137">
        <f t="shared" si="0"/>
        <v>92</v>
      </c>
      <c r="R60" s="137">
        <f t="shared" si="0"/>
        <v>95</v>
      </c>
    </row>
    <row r="61" spans="1:18">
      <c r="A61" s="10">
        <v>48</v>
      </c>
      <c r="B61" s="272">
        <v>1911048</v>
      </c>
      <c r="C61" s="324" t="s">
        <v>64</v>
      </c>
      <c r="D61" s="137">
        <v>88.5</v>
      </c>
      <c r="E61" s="137">
        <v>84.5</v>
      </c>
      <c r="F61" s="137">
        <v>78.5</v>
      </c>
      <c r="G61" s="137">
        <v>78.5</v>
      </c>
      <c r="H61" s="137">
        <v>81</v>
      </c>
      <c r="I61" s="136">
        <v>88.5</v>
      </c>
      <c r="J61" s="136">
        <v>84.5</v>
      </c>
      <c r="K61" s="136">
        <v>78.5</v>
      </c>
      <c r="L61" s="136">
        <v>78.5</v>
      </c>
      <c r="M61" s="136">
        <v>81</v>
      </c>
      <c r="N61" s="137">
        <f t="shared" si="1"/>
        <v>89</v>
      </c>
      <c r="O61" s="137">
        <f t="shared" si="0"/>
        <v>85</v>
      </c>
      <c r="P61" s="137">
        <f t="shared" si="0"/>
        <v>79</v>
      </c>
      <c r="Q61" s="137">
        <f t="shared" si="0"/>
        <v>79</v>
      </c>
      <c r="R61" s="137">
        <f t="shared" si="0"/>
        <v>81</v>
      </c>
    </row>
    <row r="62" spans="1:18">
      <c r="A62" s="10">
        <v>49</v>
      </c>
      <c r="B62" s="272">
        <v>1911049</v>
      </c>
      <c r="C62" s="324" t="s">
        <v>326</v>
      </c>
      <c r="D62" s="137">
        <v>88</v>
      </c>
      <c r="E62" s="137">
        <v>85.5</v>
      </c>
      <c r="F62" s="137">
        <v>84</v>
      </c>
      <c r="G62" s="137">
        <v>85.5</v>
      </c>
      <c r="H62" s="137">
        <v>85</v>
      </c>
      <c r="I62" s="136">
        <v>88</v>
      </c>
      <c r="J62" s="136">
        <v>85.5</v>
      </c>
      <c r="K62" s="136">
        <v>84</v>
      </c>
      <c r="L62" s="136">
        <v>85.5</v>
      </c>
      <c r="M62" s="136">
        <v>85</v>
      </c>
      <c r="N62" s="137">
        <f t="shared" si="1"/>
        <v>88</v>
      </c>
      <c r="O62" s="137">
        <f t="shared" si="0"/>
        <v>86</v>
      </c>
      <c r="P62" s="137">
        <f t="shared" si="0"/>
        <v>84</v>
      </c>
      <c r="Q62" s="137">
        <f t="shared" si="0"/>
        <v>86</v>
      </c>
      <c r="R62" s="137">
        <f t="shared" si="0"/>
        <v>85</v>
      </c>
    </row>
    <row r="63" spans="1:18">
      <c r="A63" s="10">
        <v>50</v>
      </c>
      <c r="B63" s="272">
        <v>1911050</v>
      </c>
      <c r="C63" s="324" t="s">
        <v>327</v>
      </c>
      <c r="D63" s="137">
        <v>91</v>
      </c>
      <c r="E63" s="137">
        <v>88</v>
      </c>
      <c r="F63" s="137">
        <v>91</v>
      </c>
      <c r="G63" s="137">
        <v>89.5</v>
      </c>
      <c r="H63" s="137">
        <v>91</v>
      </c>
      <c r="I63" s="136">
        <v>91</v>
      </c>
      <c r="J63" s="136">
        <v>88</v>
      </c>
      <c r="K63" s="136">
        <v>91</v>
      </c>
      <c r="L63" s="136">
        <v>89.5</v>
      </c>
      <c r="M63" s="136">
        <v>91</v>
      </c>
      <c r="N63" s="137">
        <f t="shared" si="1"/>
        <v>91</v>
      </c>
      <c r="O63" s="137">
        <f t="shared" si="0"/>
        <v>88</v>
      </c>
      <c r="P63" s="137">
        <f t="shared" si="0"/>
        <v>91</v>
      </c>
      <c r="Q63" s="137">
        <f t="shared" si="0"/>
        <v>90</v>
      </c>
      <c r="R63" s="137">
        <f t="shared" si="0"/>
        <v>91</v>
      </c>
    </row>
    <row r="64" spans="1:18">
      <c r="A64" s="10">
        <v>51</v>
      </c>
      <c r="B64" s="272">
        <v>1911051</v>
      </c>
      <c r="C64" s="324" t="s">
        <v>328</v>
      </c>
      <c r="D64" s="137">
        <v>86.5</v>
      </c>
      <c r="E64" s="137">
        <v>88</v>
      </c>
      <c r="F64" s="137">
        <v>86.5</v>
      </c>
      <c r="G64" s="137">
        <v>76.5</v>
      </c>
      <c r="H64" s="137">
        <v>79</v>
      </c>
      <c r="I64" s="136">
        <v>86.5</v>
      </c>
      <c r="J64" s="136">
        <v>88</v>
      </c>
      <c r="K64" s="136">
        <v>86.5</v>
      </c>
      <c r="L64" s="136">
        <v>76.5</v>
      </c>
      <c r="M64" s="136">
        <v>79</v>
      </c>
      <c r="N64" s="137">
        <f t="shared" si="1"/>
        <v>87</v>
      </c>
      <c r="O64" s="137">
        <f t="shared" si="0"/>
        <v>88</v>
      </c>
      <c r="P64" s="137">
        <f t="shared" si="0"/>
        <v>87</v>
      </c>
      <c r="Q64" s="137">
        <f t="shared" si="0"/>
        <v>77</v>
      </c>
      <c r="R64" s="137">
        <f t="shared" si="0"/>
        <v>79</v>
      </c>
    </row>
    <row r="65" spans="1:18">
      <c r="A65" s="10">
        <v>52</v>
      </c>
      <c r="B65" s="267">
        <v>1911052</v>
      </c>
      <c r="C65" s="268" t="s">
        <v>115</v>
      </c>
      <c r="D65" s="137">
        <v>85</v>
      </c>
      <c r="E65" s="137">
        <v>86</v>
      </c>
      <c r="F65" s="137">
        <v>86</v>
      </c>
      <c r="G65" s="137">
        <v>88</v>
      </c>
      <c r="H65" s="137">
        <v>90</v>
      </c>
      <c r="I65" s="136">
        <v>85</v>
      </c>
      <c r="J65" s="136">
        <v>86</v>
      </c>
      <c r="K65" s="136">
        <v>86</v>
      </c>
      <c r="L65" s="136">
        <v>88</v>
      </c>
      <c r="M65" s="136">
        <v>90</v>
      </c>
      <c r="N65" s="137">
        <f t="shared" si="1"/>
        <v>85</v>
      </c>
      <c r="O65" s="137">
        <f t="shared" si="0"/>
        <v>86</v>
      </c>
      <c r="P65" s="137">
        <f t="shared" si="0"/>
        <v>86</v>
      </c>
      <c r="Q65" s="137">
        <f t="shared" si="0"/>
        <v>88</v>
      </c>
      <c r="R65" s="137">
        <f t="shared" si="0"/>
        <v>90</v>
      </c>
    </row>
    <row r="66" spans="1:18">
      <c r="A66" s="10">
        <v>53</v>
      </c>
      <c r="B66" s="267">
        <v>1911053</v>
      </c>
      <c r="C66" s="268" t="s">
        <v>50</v>
      </c>
      <c r="D66" s="137">
        <v>94</v>
      </c>
      <c r="E66" s="137">
        <v>95</v>
      </c>
      <c r="F66" s="137">
        <v>97</v>
      </c>
      <c r="G66" s="137">
        <v>93</v>
      </c>
      <c r="H66" s="137">
        <v>96</v>
      </c>
      <c r="I66" s="136">
        <v>94</v>
      </c>
      <c r="J66" s="136">
        <v>95</v>
      </c>
      <c r="K66" s="136">
        <v>97</v>
      </c>
      <c r="L66" s="136">
        <v>93</v>
      </c>
      <c r="M66" s="136">
        <v>96</v>
      </c>
      <c r="N66" s="137">
        <f t="shared" si="1"/>
        <v>94</v>
      </c>
      <c r="O66" s="137">
        <f t="shared" si="0"/>
        <v>95</v>
      </c>
      <c r="P66" s="137">
        <f t="shared" si="0"/>
        <v>97</v>
      </c>
      <c r="Q66" s="137">
        <f t="shared" si="0"/>
        <v>93</v>
      </c>
      <c r="R66" s="137">
        <f t="shared" si="0"/>
        <v>96</v>
      </c>
    </row>
    <row r="67" spans="1:18">
      <c r="A67" s="10">
        <v>54</v>
      </c>
      <c r="B67" s="270">
        <v>1911054</v>
      </c>
      <c r="C67" s="271" t="s">
        <v>329</v>
      </c>
      <c r="D67" s="137">
        <v>86</v>
      </c>
      <c r="E67" s="137">
        <v>86</v>
      </c>
      <c r="F67" s="137">
        <v>74</v>
      </c>
      <c r="G67" s="137">
        <v>86</v>
      </c>
      <c r="H67" s="137">
        <v>88</v>
      </c>
      <c r="I67" s="136">
        <v>86</v>
      </c>
      <c r="J67" s="136">
        <v>86</v>
      </c>
      <c r="K67" s="136">
        <v>74</v>
      </c>
      <c r="L67" s="136">
        <v>86</v>
      </c>
      <c r="M67" s="136">
        <v>88</v>
      </c>
      <c r="N67" s="137">
        <f t="shared" si="1"/>
        <v>86</v>
      </c>
      <c r="O67" s="137">
        <f t="shared" si="0"/>
        <v>86</v>
      </c>
      <c r="P67" s="137">
        <f t="shared" si="0"/>
        <v>74</v>
      </c>
      <c r="Q67" s="137">
        <f t="shared" si="0"/>
        <v>86</v>
      </c>
      <c r="R67" s="137">
        <f t="shared" si="0"/>
        <v>88</v>
      </c>
    </row>
    <row r="68" spans="1:18">
      <c r="A68" s="10">
        <v>55</v>
      </c>
      <c r="B68" s="270">
        <v>1911055</v>
      </c>
      <c r="C68" s="271" t="s">
        <v>117</v>
      </c>
      <c r="D68" s="137">
        <v>69</v>
      </c>
      <c r="E68" s="137">
        <v>72</v>
      </c>
      <c r="F68" s="137">
        <v>57</v>
      </c>
      <c r="G68" s="137">
        <v>78</v>
      </c>
      <c r="H68" s="137">
        <v>74</v>
      </c>
      <c r="I68" s="136">
        <v>69</v>
      </c>
      <c r="J68" s="136">
        <v>72</v>
      </c>
      <c r="K68" s="136">
        <v>57</v>
      </c>
      <c r="L68" s="136">
        <v>78</v>
      </c>
      <c r="M68" s="136">
        <v>74</v>
      </c>
      <c r="N68" s="137">
        <f t="shared" si="1"/>
        <v>69</v>
      </c>
      <c r="O68" s="137">
        <f t="shared" si="0"/>
        <v>72</v>
      </c>
      <c r="P68" s="137">
        <f t="shared" si="0"/>
        <v>57</v>
      </c>
      <c r="Q68" s="137">
        <f t="shared" si="0"/>
        <v>78</v>
      </c>
      <c r="R68" s="137">
        <f t="shared" si="0"/>
        <v>74</v>
      </c>
    </row>
    <row r="69" spans="1:18">
      <c r="A69" s="10">
        <v>56</v>
      </c>
      <c r="B69" s="272">
        <v>1911056</v>
      </c>
      <c r="C69" s="324" t="s">
        <v>330</v>
      </c>
      <c r="D69" s="137">
        <v>90.5</v>
      </c>
      <c r="E69" s="137">
        <v>92</v>
      </c>
      <c r="F69" s="137">
        <v>90</v>
      </c>
      <c r="G69" s="137">
        <v>90.5</v>
      </c>
      <c r="H69" s="137">
        <v>85.5</v>
      </c>
      <c r="I69" s="136">
        <v>90.5</v>
      </c>
      <c r="J69" s="136">
        <v>92</v>
      </c>
      <c r="K69" s="136">
        <v>90</v>
      </c>
      <c r="L69" s="136">
        <v>90.5</v>
      </c>
      <c r="M69" s="136">
        <v>85.5</v>
      </c>
      <c r="N69" s="137">
        <f t="shared" si="1"/>
        <v>91</v>
      </c>
      <c r="O69" s="137">
        <f t="shared" si="0"/>
        <v>92</v>
      </c>
      <c r="P69" s="137">
        <f t="shared" si="0"/>
        <v>90</v>
      </c>
      <c r="Q69" s="137">
        <f t="shared" si="0"/>
        <v>91</v>
      </c>
      <c r="R69" s="137">
        <f t="shared" si="0"/>
        <v>86</v>
      </c>
    </row>
    <row r="70" spans="1:18">
      <c r="A70" s="10">
        <v>57</v>
      </c>
      <c r="B70" s="267">
        <v>1911057</v>
      </c>
      <c r="C70" s="268" t="s">
        <v>331</v>
      </c>
      <c r="D70" s="137">
        <v>78</v>
      </c>
      <c r="E70" s="137">
        <v>79</v>
      </c>
      <c r="F70" s="137">
        <v>56</v>
      </c>
      <c r="G70" s="137">
        <v>81</v>
      </c>
      <c r="H70" s="137">
        <v>81</v>
      </c>
      <c r="I70" s="136">
        <v>78</v>
      </c>
      <c r="J70" s="136">
        <v>79</v>
      </c>
      <c r="K70" s="136">
        <v>56</v>
      </c>
      <c r="L70" s="136">
        <v>81</v>
      </c>
      <c r="M70" s="136">
        <v>81</v>
      </c>
      <c r="N70" s="137">
        <f t="shared" si="1"/>
        <v>78</v>
      </c>
      <c r="O70" s="137">
        <f t="shared" si="0"/>
        <v>79</v>
      </c>
      <c r="P70" s="137">
        <f t="shared" si="0"/>
        <v>56</v>
      </c>
      <c r="Q70" s="137">
        <f t="shared" si="0"/>
        <v>81</v>
      </c>
      <c r="R70" s="137">
        <f t="shared" si="0"/>
        <v>81</v>
      </c>
    </row>
    <row r="71" spans="1:18">
      <c r="A71" s="10">
        <v>58</v>
      </c>
      <c r="B71" s="267">
        <v>1911058</v>
      </c>
      <c r="C71" s="268" t="s">
        <v>332</v>
      </c>
      <c r="D71" s="137">
        <v>83</v>
      </c>
      <c r="E71" s="137">
        <v>85</v>
      </c>
      <c r="F71" s="137">
        <v>70</v>
      </c>
      <c r="G71" s="137">
        <v>85</v>
      </c>
      <c r="H71" s="137">
        <v>87</v>
      </c>
      <c r="I71" s="136">
        <v>83</v>
      </c>
      <c r="J71" s="136">
        <v>85</v>
      </c>
      <c r="K71" s="136">
        <v>70</v>
      </c>
      <c r="L71" s="136">
        <v>85</v>
      </c>
      <c r="M71" s="136">
        <v>87</v>
      </c>
      <c r="N71" s="137">
        <f t="shared" si="1"/>
        <v>83</v>
      </c>
      <c r="O71" s="137">
        <f t="shared" si="0"/>
        <v>85</v>
      </c>
      <c r="P71" s="137">
        <f t="shared" si="0"/>
        <v>70</v>
      </c>
      <c r="Q71" s="137">
        <f t="shared" si="0"/>
        <v>85</v>
      </c>
      <c r="R71" s="137">
        <f t="shared" si="0"/>
        <v>87</v>
      </c>
    </row>
    <row r="72" spans="1:18">
      <c r="A72" s="10">
        <v>59</v>
      </c>
      <c r="B72" s="272">
        <v>1911059</v>
      </c>
      <c r="C72" s="324" t="s">
        <v>65</v>
      </c>
      <c r="D72" s="137">
        <v>89.5</v>
      </c>
      <c r="E72" s="137">
        <v>89.5</v>
      </c>
      <c r="F72" s="137">
        <v>89.5</v>
      </c>
      <c r="G72" s="137">
        <v>89.5</v>
      </c>
      <c r="H72" s="137">
        <v>92</v>
      </c>
      <c r="I72" s="136">
        <v>89.5</v>
      </c>
      <c r="J72" s="136">
        <v>89.5</v>
      </c>
      <c r="K72" s="136">
        <v>89.5</v>
      </c>
      <c r="L72" s="136">
        <v>89.5</v>
      </c>
      <c r="M72" s="136">
        <v>92</v>
      </c>
      <c r="N72" s="137">
        <f t="shared" si="1"/>
        <v>90</v>
      </c>
      <c r="O72" s="137">
        <f t="shared" si="0"/>
        <v>90</v>
      </c>
      <c r="P72" s="137">
        <f t="shared" si="0"/>
        <v>90</v>
      </c>
      <c r="Q72" s="137">
        <f t="shared" si="0"/>
        <v>90</v>
      </c>
      <c r="R72" s="137">
        <f t="shared" si="0"/>
        <v>92</v>
      </c>
    </row>
    <row r="73" spans="1:18">
      <c r="A73" s="10">
        <v>60</v>
      </c>
      <c r="B73" s="272">
        <v>1911060</v>
      </c>
      <c r="C73" s="324" t="s">
        <v>121</v>
      </c>
      <c r="D73" s="137">
        <v>88.5</v>
      </c>
      <c r="E73" s="137">
        <v>88</v>
      </c>
      <c r="F73" s="137">
        <v>88.5</v>
      </c>
      <c r="G73" s="137">
        <v>90</v>
      </c>
      <c r="H73" s="137">
        <v>91</v>
      </c>
      <c r="I73" s="136">
        <v>88.5</v>
      </c>
      <c r="J73" s="136">
        <v>88</v>
      </c>
      <c r="K73" s="136">
        <v>88.5</v>
      </c>
      <c r="L73" s="136">
        <v>90</v>
      </c>
      <c r="M73" s="136">
        <v>91</v>
      </c>
      <c r="N73" s="137">
        <f t="shared" si="1"/>
        <v>89</v>
      </c>
      <c r="O73" s="137">
        <f t="shared" si="0"/>
        <v>88</v>
      </c>
      <c r="P73" s="137">
        <f t="shared" si="0"/>
        <v>89</v>
      </c>
      <c r="Q73" s="137">
        <f t="shared" si="0"/>
        <v>90</v>
      </c>
      <c r="R73" s="137">
        <f t="shared" si="0"/>
        <v>91</v>
      </c>
    </row>
    <row r="74" spans="1:18">
      <c r="A74" s="10">
        <v>61</v>
      </c>
      <c r="B74" s="275">
        <v>1911061</v>
      </c>
      <c r="C74" s="271" t="s">
        <v>122</v>
      </c>
      <c r="D74" s="137">
        <v>75</v>
      </c>
      <c r="E74" s="137">
        <v>77</v>
      </c>
      <c r="F74" s="137">
        <v>57</v>
      </c>
      <c r="G74" s="137">
        <v>80</v>
      </c>
      <c r="H74" s="137">
        <v>81</v>
      </c>
      <c r="I74" s="136">
        <v>75</v>
      </c>
      <c r="J74" s="136">
        <v>77</v>
      </c>
      <c r="K74" s="136">
        <v>57</v>
      </c>
      <c r="L74" s="136">
        <v>80</v>
      </c>
      <c r="M74" s="136">
        <v>81</v>
      </c>
      <c r="N74" s="137">
        <f t="shared" si="1"/>
        <v>75</v>
      </c>
      <c r="O74" s="137">
        <f t="shared" si="0"/>
        <v>77</v>
      </c>
      <c r="P74" s="137">
        <f t="shared" si="0"/>
        <v>57</v>
      </c>
      <c r="Q74" s="137">
        <f t="shared" si="0"/>
        <v>80</v>
      </c>
      <c r="R74" s="137">
        <f t="shared" si="0"/>
        <v>81</v>
      </c>
    </row>
    <row r="75" spans="1:18">
      <c r="A75" s="10">
        <v>62</v>
      </c>
      <c r="B75" s="275">
        <v>1911062</v>
      </c>
      <c r="C75" s="271" t="s">
        <v>333</v>
      </c>
      <c r="D75" s="137">
        <v>93</v>
      </c>
      <c r="E75" s="137">
        <v>93</v>
      </c>
      <c r="F75" s="137">
        <v>92</v>
      </c>
      <c r="G75" s="137">
        <v>92</v>
      </c>
      <c r="H75" s="137">
        <v>95</v>
      </c>
      <c r="I75" s="136">
        <v>93</v>
      </c>
      <c r="J75" s="136">
        <v>93</v>
      </c>
      <c r="K75" s="136">
        <v>92</v>
      </c>
      <c r="L75" s="136">
        <v>92</v>
      </c>
      <c r="M75" s="136">
        <v>95</v>
      </c>
      <c r="N75" s="137">
        <f t="shared" si="1"/>
        <v>93</v>
      </c>
      <c r="O75" s="137">
        <f t="shared" si="0"/>
        <v>93</v>
      </c>
      <c r="P75" s="137">
        <f t="shared" si="0"/>
        <v>92</v>
      </c>
      <c r="Q75" s="137">
        <f t="shared" si="0"/>
        <v>92</v>
      </c>
      <c r="R75" s="137">
        <f t="shared" si="0"/>
        <v>95</v>
      </c>
    </row>
    <row r="76" spans="1:18">
      <c r="A76" s="10">
        <v>63</v>
      </c>
      <c r="B76" s="275">
        <v>1911063</v>
      </c>
      <c r="C76" s="271" t="s">
        <v>51</v>
      </c>
      <c r="D76" s="137">
        <v>83</v>
      </c>
      <c r="E76" s="137">
        <v>86</v>
      </c>
      <c r="F76" s="137">
        <v>77</v>
      </c>
      <c r="G76" s="137">
        <v>86</v>
      </c>
      <c r="H76" s="137">
        <v>88</v>
      </c>
      <c r="I76" s="136">
        <v>83</v>
      </c>
      <c r="J76" s="136">
        <v>86</v>
      </c>
      <c r="K76" s="136">
        <v>77</v>
      </c>
      <c r="L76" s="136">
        <v>86</v>
      </c>
      <c r="M76" s="136">
        <v>88</v>
      </c>
      <c r="N76" s="137">
        <f t="shared" si="1"/>
        <v>83</v>
      </c>
      <c r="O76" s="137">
        <f t="shared" si="0"/>
        <v>86</v>
      </c>
      <c r="P76" s="137">
        <f t="shared" si="0"/>
        <v>77</v>
      </c>
      <c r="Q76" s="137">
        <f t="shared" si="0"/>
        <v>86</v>
      </c>
      <c r="R76" s="137">
        <f t="shared" si="0"/>
        <v>88</v>
      </c>
    </row>
    <row r="77" spans="1:18">
      <c r="A77" s="10">
        <v>64</v>
      </c>
      <c r="B77" s="276">
        <v>1911064</v>
      </c>
      <c r="C77" s="324" t="s">
        <v>124</v>
      </c>
      <c r="D77" s="137">
        <v>90.5</v>
      </c>
      <c r="E77" s="137">
        <v>92</v>
      </c>
      <c r="F77" s="137">
        <v>90.5</v>
      </c>
      <c r="G77" s="137">
        <v>90</v>
      </c>
      <c r="H77" s="137">
        <v>90.5</v>
      </c>
      <c r="I77" s="136">
        <v>90.5</v>
      </c>
      <c r="J77" s="136">
        <v>92</v>
      </c>
      <c r="K77" s="136">
        <v>90.5</v>
      </c>
      <c r="L77" s="136">
        <v>90</v>
      </c>
      <c r="M77" s="136">
        <v>90.5</v>
      </c>
      <c r="N77" s="137">
        <f t="shared" si="1"/>
        <v>91</v>
      </c>
      <c r="O77" s="137">
        <f t="shared" si="0"/>
        <v>92</v>
      </c>
      <c r="P77" s="137">
        <f t="shared" si="0"/>
        <v>91</v>
      </c>
      <c r="Q77" s="137">
        <f t="shared" si="0"/>
        <v>90</v>
      </c>
      <c r="R77" s="137">
        <f t="shared" ref="R77:R140" si="2">ROUND(H77*$H$12+M77*$M$12,0)</f>
        <v>91</v>
      </c>
    </row>
    <row r="78" spans="1:18">
      <c r="A78" s="10">
        <v>65</v>
      </c>
      <c r="B78" s="275">
        <v>1911065</v>
      </c>
      <c r="C78" s="271" t="s">
        <v>334</v>
      </c>
      <c r="D78" s="137">
        <v>75</v>
      </c>
      <c r="E78" s="137">
        <v>76</v>
      </c>
      <c r="F78" s="137">
        <v>54</v>
      </c>
      <c r="G78" s="137">
        <v>80</v>
      </c>
      <c r="H78" s="137">
        <v>80</v>
      </c>
      <c r="I78" s="136">
        <v>75</v>
      </c>
      <c r="J78" s="136">
        <v>76</v>
      </c>
      <c r="K78" s="136">
        <v>54</v>
      </c>
      <c r="L78" s="136">
        <v>80</v>
      </c>
      <c r="M78" s="136">
        <v>80</v>
      </c>
      <c r="N78" s="137">
        <f t="shared" si="1"/>
        <v>75</v>
      </c>
      <c r="O78" s="137">
        <f t="shared" si="1"/>
        <v>76</v>
      </c>
      <c r="P78" s="137">
        <f t="shared" si="1"/>
        <v>54</v>
      </c>
      <c r="Q78" s="137">
        <f t="shared" si="1"/>
        <v>80</v>
      </c>
      <c r="R78" s="137">
        <f t="shared" si="2"/>
        <v>80</v>
      </c>
    </row>
    <row r="79" spans="1:18">
      <c r="A79" s="10">
        <v>66</v>
      </c>
      <c r="B79" s="272">
        <v>1911066</v>
      </c>
      <c r="C79" s="324" t="s">
        <v>66</v>
      </c>
      <c r="D79" s="137">
        <v>88.8333333333333</v>
      </c>
      <c r="E79" s="137">
        <v>89.5</v>
      </c>
      <c r="F79" s="137">
        <v>90.5</v>
      </c>
      <c r="G79" s="137">
        <v>90.5</v>
      </c>
      <c r="H79" s="137">
        <v>88</v>
      </c>
      <c r="I79" s="136">
        <v>88.8333333333333</v>
      </c>
      <c r="J79" s="136">
        <v>89.5</v>
      </c>
      <c r="K79" s="136">
        <v>90.5</v>
      </c>
      <c r="L79" s="136">
        <v>90.5</v>
      </c>
      <c r="M79" s="136">
        <v>88</v>
      </c>
      <c r="N79" s="137">
        <f t="shared" ref="N79:Q122" si="3">ROUND(D79*$H$12+I79*$M$12,0)</f>
        <v>89</v>
      </c>
      <c r="O79" s="137">
        <f t="shared" si="3"/>
        <v>90</v>
      </c>
      <c r="P79" s="137">
        <f t="shared" si="3"/>
        <v>91</v>
      </c>
      <c r="Q79" s="137">
        <f t="shared" si="3"/>
        <v>91</v>
      </c>
      <c r="R79" s="137">
        <f t="shared" si="2"/>
        <v>88</v>
      </c>
    </row>
    <row r="80" spans="1:18">
      <c r="A80" s="10">
        <v>67</v>
      </c>
      <c r="B80" s="270">
        <v>1911067</v>
      </c>
      <c r="C80" s="271" t="s">
        <v>335</v>
      </c>
      <c r="D80" s="137">
        <v>90</v>
      </c>
      <c r="E80" s="137">
        <v>90</v>
      </c>
      <c r="F80" s="137">
        <v>87</v>
      </c>
      <c r="G80" s="137">
        <v>90</v>
      </c>
      <c r="H80" s="137">
        <v>93</v>
      </c>
      <c r="I80" s="136">
        <v>90</v>
      </c>
      <c r="J80" s="136">
        <v>90</v>
      </c>
      <c r="K80" s="136">
        <v>87</v>
      </c>
      <c r="L80" s="136">
        <v>90</v>
      </c>
      <c r="M80" s="136">
        <v>93</v>
      </c>
      <c r="N80" s="137">
        <f t="shared" si="3"/>
        <v>90</v>
      </c>
      <c r="O80" s="137">
        <f t="shared" si="3"/>
        <v>90</v>
      </c>
      <c r="P80" s="137">
        <f t="shared" si="3"/>
        <v>87</v>
      </c>
      <c r="Q80" s="137">
        <f t="shared" si="3"/>
        <v>90</v>
      </c>
      <c r="R80" s="137">
        <f t="shared" si="2"/>
        <v>93</v>
      </c>
    </row>
    <row r="81" spans="1:18">
      <c r="A81" s="10">
        <v>68</v>
      </c>
      <c r="B81" s="272">
        <v>1911068</v>
      </c>
      <c r="C81" s="324" t="s">
        <v>336</v>
      </c>
      <c r="D81" s="137">
        <v>85.5</v>
      </c>
      <c r="E81" s="137">
        <v>87</v>
      </c>
      <c r="F81" s="137">
        <v>85.5</v>
      </c>
      <c r="G81" s="137">
        <v>85</v>
      </c>
      <c r="H81" s="137">
        <v>85.5</v>
      </c>
      <c r="I81" s="136">
        <v>85.5</v>
      </c>
      <c r="J81" s="136">
        <v>87</v>
      </c>
      <c r="K81" s="136">
        <v>85.5</v>
      </c>
      <c r="L81" s="136">
        <v>85</v>
      </c>
      <c r="M81" s="136">
        <v>85.5</v>
      </c>
      <c r="N81" s="137">
        <f t="shared" si="3"/>
        <v>86</v>
      </c>
      <c r="O81" s="137">
        <f t="shared" si="3"/>
        <v>87</v>
      </c>
      <c r="P81" s="137">
        <f t="shared" si="3"/>
        <v>86</v>
      </c>
      <c r="Q81" s="137">
        <f t="shared" si="3"/>
        <v>85</v>
      </c>
      <c r="R81" s="137">
        <f t="shared" si="2"/>
        <v>86</v>
      </c>
    </row>
    <row r="82" spans="1:18">
      <c r="A82" s="10">
        <v>69</v>
      </c>
      <c r="B82" s="272">
        <v>1911069</v>
      </c>
      <c r="C82" s="324" t="s">
        <v>337</v>
      </c>
      <c r="D82" s="137">
        <v>80.8333333333333</v>
      </c>
      <c r="E82" s="137">
        <v>79.5</v>
      </c>
      <c r="F82" s="137">
        <v>72.5</v>
      </c>
      <c r="G82" s="137">
        <v>82.5</v>
      </c>
      <c r="H82" s="137">
        <v>75</v>
      </c>
      <c r="I82" s="136">
        <v>80.8333333333333</v>
      </c>
      <c r="J82" s="136">
        <v>79.5</v>
      </c>
      <c r="K82" s="136">
        <v>72.5</v>
      </c>
      <c r="L82" s="136">
        <v>82.5</v>
      </c>
      <c r="M82" s="136">
        <v>75</v>
      </c>
      <c r="N82" s="137">
        <f t="shared" si="3"/>
        <v>81</v>
      </c>
      <c r="O82" s="137">
        <f t="shared" si="3"/>
        <v>80</v>
      </c>
      <c r="P82" s="137">
        <f t="shared" si="3"/>
        <v>73</v>
      </c>
      <c r="Q82" s="137">
        <f t="shared" si="3"/>
        <v>83</v>
      </c>
      <c r="R82" s="137">
        <f t="shared" si="2"/>
        <v>75</v>
      </c>
    </row>
    <row r="83" spans="1:18">
      <c r="A83" s="10">
        <v>70</v>
      </c>
      <c r="B83" s="267">
        <v>1911070</v>
      </c>
      <c r="C83" s="268" t="s">
        <v>127</v>
      </c>
      <c r="D83" s="137">
        <v>75</v>
      </c>
      <c r="E83" s="137">
        <v>77</v>
      </c>
      <c r="F83" s="137">
        <v>53</v>
      </c>
      <c r="G83" s="137">
        <v>80</v>
      </c>
      <c r="H83" s="137">
        <v>80</v>
      </c>
      <c r="I83" s="136">
        <v>75</v>
      </c>
      <c r="J83" s="136">
        <v>77</v>
      </c>
      <c r="K83" s="136">
        <v>53</v>
      </c>
      <c r="L83" s="136">
        <v>80</v>
      </c>
      <c r="M83" s="136">
        <v>80</v>
      </c>
      <c r="N83" s="137">
        <f t="shared" si="3"/>
        <v>75</v>
      </c>
      <c r="O83" s="137">
        <f t="shared" si="3"/>
        <v>77</v>
      </c>
      <c r="P83" s="137">
        <f t="shared" si="3"/>
        <v>53</v>
      </c>
      <c r="Q83" s="137">
        <f t="shared" si="3"/>
        <v>80</v>
      </c>
      <c r="R83" s="137">
        <f t="shared" si="2"/>
        <v>80</v>
      </c>
    </row>
    <row r="84" spans="1:18">
      <c r="A84" s="10">
        <v>71</v>
      </c>
      <c r="B84" s="272">
        <v>1911071</v>
      </c>
      <c r="C84" s="324" t="s">
        <v>128</v>
      </c>
      <c r="D84" s="137">
        <v>88.5</v>
      </c>
      <c r="E84" s="137">
        <v>90</v>
      </c>
      <c r="F84" s="137">
        <v>88.5</v>
      </c>
      <c r="G84" s="137">
        <v>91</v>
      </c>
      <c r="H84" s="137">
        <v>81</v>
      </c>
      <c r="I84" s="136">
        <v>88.5</v>
      </c>
      <c r="J84" s="136">
        <v>90</v>
      </c>
      <c r="K84" s="136">
        <v>88.5</v>
      </c>
      <c r="L84" s="136">
        <v>91</v>
      </c>
      <c r="M84" s="136">
        <v>81</v>
      </c>
      <c r="N84" s="137">
        <f t="shared" si="3"/>
        <v>89</v>
      </c>
      <c r="O84" s="137">
        <f t="shared" si="3"/>
        <v>90</v>
      </c>
      <c r="P84" s="137">
        <f t="shared" si="3"/>
        <v>89</v>
      </c>
      <c r="Q84" s="137">
        <f t="shared" si="3"/>
        <v>91</v>
      </c>
      <c r="R84" s="137">
        <f t="shared" si="2"/>
        <v>81</v>
      </c>
    </row>
    <row r="85" spans="1:18">
      <c r="A85" s="10">
        <v>72</v>
      </c>
      <c r="B85" s="270">
        <v>1911072</v>
      </c>
      <c r="C85" s="271" t="s">
        <v>338</v>
      </c>
      <c r="D85" s="137">
        <v>67</v>
      </c>
      <c r="E85" s="137">
        <v>70</v>
      </c>
      <c r="F85" s="137">
        <v>42</v>
      </c>
      <c r="G85" s="137">
        <v>76</v>
      </c>
      <c r="H85" s="137">
        <v>75</v>
      </c>
      <c r="I85" s="136">
        <v>67</v>
      </c>
      <c r="J85" s="136">
        <v>70</v>
      </c>
      <c r="K85" s="136">
        <v>42</v>
      </c>
      <c r="L85" s="136">
        <v>76</v>
      </c>
      <c r="M85" s="136">
        <v>75</v>
      </c>
      <c r="N85" s="137">
        <f t="shared" si="3"/>
        <v>67</v>
      </c>
      <c r="O85" s="137">
        <f t="shared" si="3"/>
        <v>70</v>
      </c>
      <c r="P85" s="137">
        <f t="shared" si="3"/>
        <v>42</v>
      </c>
      <c r="Q85" s="137">
        <f t="shared" si="3"/>
        <v>76</v>
      </c>
      <c r="R85" s="137">
        <f t="shared" si="2"/>
        <v>75</v>
      </c>
    </row>
    <row r="86" spans="1:18">
      <c r="A86" s="10">
        <v>73</v>
      </c>
      <c r="B86" s="267">
        <v>1911073</v>
      </c>
      <c r="C86" s="268" t="s">
        <v>339</v>
      </c>
      <c r="D86" s="137">
        <v>92</v>
      </c>
      <c r="E86" s="137">
        <v>93</v>
      </c>
      <c r="F86" s="137">
        <v>90</v>
      </c>
      <c r="G86" s="137">
        <v>91</v>
      </c>
      <c r="H86" s="137">
        <v>94</v>
      </c>
      <c r="I86" s="136">
        <v>92</v>
      </c>
      <c r="J86" s="136">
        <v>93</v>
      </c>
      <c r="K86" s="136">
        <v>90</v>
      </c>
      <c r="L86" s="136">
        <v>91</v>
      </c>
      <c r="M86" s="136">
        <v>94</v>
      </c>
      <c r="N86" s="137">
        <f t="shared" si="3"/>
        <v>92</v>
      </c>
      <c r="O86" s="137">
        <f t="shared" si="3"/>
        <v>93</v>
      </c>
      <c r="P86" s="137">
        <f t="shared" si="3"/>
        <v>90</v>
      </c>
      <c r="Q86" s="137">
        <f t="shared" si="3"/>
        <v>91</v>
      </c>
      <c r="R86" s="137">
        <f t="shared" si="2"/>
        <v>94</v>
      </c>
    </row>
    <row r="87" spans="1:18">
      <c r="A87" s="10">
        <v>74</v>
      </c>
      <c r="B87" s="272">
        <v>1911074</v>
      </c>
      <c r="C87" s="324" t="s">
        <v>68</v>
      </c>
      <c r="D87" s="137">
        <v>86</v>
      </c>
      <c r="E87" s="137">
        <v>84.5</v>
      </c>
      <c r="F87" s="137">
        <v>86</v>
      </c>
      <c r="G87" s="137">
        <v>84.5</v>
      </c>
      <c r="H87" s="137">
        <v>82</v>
      </c>
      <c r="I87" s="136">
        <v>86</v>
      </c>
      <c r="J87" s="136">
        <v>84.5</v>
      </c>
      <c r="K87" s="136">
        <v>86</v>
      </c>
      <c r="L87" s="136">
        <v>84.5</v>
      </c>
      <c r="M87" s="136">
        <v>82</v>
      </c>
      <c r="N87" s="137">
        <f t="shared" si="3"/>
        <v>86</v>
      </c>
      <c r="O87" s="137">
        <f t="shared" si="3"/>
        <v>85</v>
      </c>
      <c r="P87" s="137">
        <f t="shared" si="3"/>
        <v>86</v>
      </c>
      <c r="Q87" s="137">
        <f t="shared" si="3"/>
        <v>85</v>
      </c>
      <c r="R87" s="137">
        <f t="shared" si="2"/>
        <v>82</v>
      </c>
    </row>
    <row r="88" spans="1:18">
      <c r="A88" s="10">
        <v>75</v>
      </c>
      <c r="B88" s="270">
        <v>1911075</v>
      </c>
      <c r="C88" s="271" t="s">
        <v>340</v>
      </c>
      <c r="D88" s="137">
        <v>74</v>
      </c>
      <c r="E88" s="137">
        <v>75</v>
      </c>
      <c r="F88" s="137">
        <v>56</v>
      </c>
      <c r="G88" s="137">
        <v>80</v>
      </c>
      <c r="H88" s="137">
        <v>80</v>
      </c>
      <c r="I88" s="136">
        <v>74</v>
      </c>
      <c r="J88" s="136">
        <v>75</v>
      </c>
      <c r="K88" s="136">
        <v>56</v>
      </c>
      <c r="L88" s="136">
        <v>80</v>
      </c>
      <c r="M88" s="136">
        <v>80</v>
      </c>
      <c r="N88" s="137">
        <f t="shared" si="3"/>
        <v>74</v>
      </c>
      <c r="O88" s="137">
        <f t="shared" si="3"/>
        <v>75</v>
      </c>
      <c r="P88" s="137">
        <f t="shared" si="3"/>
        <v>56</v>
      </c>
      <c r="Q88" s="137">
        <f t="shared" si="3"/>
        <v>80</v>
      </c>
      <c r="R88" s="137">
        <f t="shared" si="2"/>
        <v>80</v>
      </c>
    </row>
    <row r="89" spans="1:18">
      <c r="A89" s="10">
        <v>76</v>
      </c>
      <c r="B89" s="267">
        <v>1911076</v>
      </c>
      <c r="C89" s="268" t="s">
        <v>341</v>
      </c>
      <c r="D89" s="137">
        <v>80</v>
      </c>
      <c r="E89" s="137">
        <v>81</v>
      </c>
      <c r="F89" s="137">
        <v>62</v>
      </c>
      <c r="G89" s="137">
        <v>83</v>
      </c>
      <c r="H89" s="137">
        <v>84</v>
      </c>
      <c r="I89" s="136">
        <v>80</v>
      </c>
      <c r="J89" s="136">
        <v>81</v>
      </c>
      <c r="K89" s="136">
        <v>62</v>
      </c>
      <c r="L89" s="136">
        <v>83</v>
      </c>
      <c r="M89" s="136">
        <v>84</v>
      </c>
      <c r="N89" s="137">
        <f t="shared" si="3"/>
        <v>80</v>
      </c>
      <c r="O89" s="137">
        <f t="shared" si="3"/>
        <v>81</v>
      </c>
      <c r="P89" s="137">
        <f t="shared" si="3"/>
        <v>62</v>
      </c>
      <c r="Q89" s="137">
        <f t="shared" si="3"/>
        <v>83</v>
      </c>
      <c r="R89" s="137">
        <f t="shared" si="2"/>
        <v>84</v>
      </c>
    </row>
    <row r="90" spans="1:18">
      <c r="A90" s="10">
        <v>77</v>
      </c>
      <c r="B90" s="267">
        <v>1911077</v>
      </c>
      <c r="C90" s="268" t="s">
        <v>56</v>
      </c>
      <c r="D90" s="137">
        <v>85</v>
      </c>
      <c r="E90" s="137">
        <v>88</v>
      </c>
      <c r="F90" s="137">
        <v>79</v>
      </c>
      <c r="G90" s="137">
        <v>88</v>
      </c>
      <c r="H90" s="137">
        <v>90</v>
      </c>
      <c r="I90" s="136">
        <v>85</v>
      </c>
      <c r="J90" s="136">
        <v>88</v>
      </c>
      <c r="K90" s="136">
        <v>79</v>
      </c>
      <c r="L90" s="136">
        <v>88</v>
      </c>
      <c r="M90" s="136">
        <v>90</v>
      </c>
      <c r="N90" s="137">
        <f t="shared" si="3"/>
        <v>85</v>
      </c>
      <c r="O90" s="137">
        <f t="shared" si="3"/>
        <v>88</v>
      </c>
      <c r="P90" s="137">
        <f t="shared" si="3"/>
        <v>79</v>
      </c>
      <c r="Q90" s="137">
        <f t="shared" si="3"/>
        <v>88</v>
      </c>
      <c r="R90" s="137">
        <f t="shared" si="2"/>
        <v>90</v>
      </c>
    </row>
    <row r="91" spans="1:18">
      <c r="A91" s="10">
        <v>78</v>
      </c>
      <c r="B91" s="272">
        <v>1911078</v>
      </c>
      <c r="C91" s="324" t="s">
        <v>69</v>
      </c>
      <c r="D91" s="137">
        <v>88</v>
      </c>
      <c r="E91" s="137">
        <v>86.5</v>
      </c>
      <c r="F91" s="137">
        <v>86</v>
      </c>
      <c r="G91" s="137">
        <v>86.5</v>
      </c>
      <c r="H91" s="137">
        <v>86.5</v>
      </c>
      <c r="I91" s="136">
        <v>88</v>
      </c>
      <c r="J91" s="136">
        <v>86.5</v>
      </c>
      <c r="K91" s="136">
        <v>86</v>
      </c>
      <c r="L91" s="136">
        <v>86.5</v>
      </c>
      <c r="M91" s="136">
        <v>86.5</v>
      </c>
      <c r="N91" s="137">
        <f t="shared" si="3"/>
        <v>88</v>
      </c>
      <c r="O91" s="137">
        <f t="shared" si="3"/>
        <v>87</v>
      </c>
      <c r="P91" s="137">
        <f t="shared" si="3"/>
        <v>86</v>
      </c>
      <c r="Q91" s="137">
        <f t="shared" si="3"/>
        <v>87</v>
      </c>
      <c r="R91" s="137">
        <f t="shared" si="2"/>
        <v>87</v>
      </c>
    </row>
    <row r="92" spans="1:18">
      <c r="A92" s="10">
        <v>79</v>
      </c>
      <c r="B92" s="267">
        <v>1911079</v>
      </c>
      <c r="C92" s="268" t="s">
        <v>130</v>
      </c>
      <c r="D92" s="137">
        <v>86</v>
      </c>
      <c r="E92" s="137">
        <v>86</v>
      </c>
      <c r="F92" s="137">
        <v>80</v>
      </c>
      <c r="G92" s="137">
        <v>88</v>
      </c>
      <c r="H92" s="137">
        <v>90</v>
      </c>
      <c r="I92" s="136">
        <v>86</v>
      </c>
      <c r="J92" s="136">
        <v>86</v>
      </c>
      <c r="K92" s="136">
        <v>80</v>
      </c>
      <c r="L92" s="136">
        <v>88</v>
      </c>
      <c r="M92" s="136">
        <v>90</v>
      </c>
      <c r="N92" s="137">
        <f t="shared" si="3"/>
        <v>86</v>
      </c>
      <c r="O92" s="137">
        <f t="shared" si="3"/>
        <v>86</v>
      </c>
      <c r="P92" s="137">
        <f t="shared" si="3"/>
        <v>80</v>
      </c>
      <c r="Q92" s="137">
        <f t="shared" si="3"/>
        <v>88</v>
      </c>
      <c r="R92" s="137">
        <f t="shared" si="2"/>
        <v>90</v>
      </c>
    </row>
    <row r="93" spans="1:18">
      <c r="A93" s="10">
        <v>80</v>
      </c>
      <c r="B93" s="272">
        <v>1911080</v>
      </c>
      <c r="C93" s="324" t="s">
        <v>342</v>
      </c>
      <c r="D93" s="137">
        <v>62</v>
      </c>
      <c r="E93" s="137">
        <v>63</v>
      </c>
      <c r="F93" s="137">
        <v>60</v>
      </c>
      <c r="G93" s="137">
        <v>62</v>
      </c>
      <c r="H93" s="137">
        <v>63</v>
      </c>
      <c r="I93" s="136">
        <v>62</v>
      </c>
      <c r="J93" s="136">
        <v>63</v>
      </c>
      <c r="K93" s="136">
        <v>60</v>
      </c>
      <c r="L93" s="136">
        <v>62</v>
      </c>
      <c r="M93" s="136">
        <v>63</v>
      </c>
      <c r="N93" s="137">
        <f t="shared" si="3"/>
        <v>62</v>
      </c>
      <c r="O93" s="137">
        <f t="shared" si="3"/>
        <v>63</v>
      </c>
      <c r="P93" s="137">
        <f t="shared" si="3"/>
        <v>60</v>
      </c>
      <c r="Q93" s="137">
        <f t="shared" si="3"/>
        <v>62</v>
      </c>
      <c r="R93" s="137">
        <f t="shared" si="2"/>
        <v>63</v>
      </c>
    </row>
    <row r="94" spans="1:18">
      <c r="A94" s="10">
        <v>81</v>
      </c>
      <c r="B94" s="272">
        <v>1911081</v>
      </c>
      <c r="C94" s="324" t="s">
        <v>70</v>
      </c>
      <c r="D94" s="137">
        <v>76</v>
      </c>
      <c r="E94" s="137">
        <v>76.5</v>
      </c>
      <c r="F94" s="137">
        <v>78</v>
      </c>
      <c r="G94" s="137">
        <v>76.5</v>
      </c>
      <c r="H94" s="137">
        <v>79</v>
      </c>
      <c r="I94" s="136">
        <v>76</v>
      </c>
      <c r="J94" s="136">
        <v>76.5</v>
      </c>
      <c r="K94" s="136">
        <v>78</v>
      </c>
      <c r="L94" s="136">
        <v>76.5</v>
      </c>
      <c r="M94" s="136">
        <v>79</v>
      </c>
      <c r="N94" s="137">
        <f t="shared" si="3"/>
        <v>76</v>
      </c>
      <c r="O94" s="137">
        <f t="shared" si="3"/>
        <v>77</v>
      </c>
      <c r="P94" s="137">
        <f t="shared" si="3"/>
        <v>78</v>
      </c>
      <c r="Q94" s="137">
        <f t="shared" si="3"/>
        <v>77</v>
      </c>
      <c r="R94" s="137">
        <f t="shared" si="2"/>
        <v>79</v>
      </c>
    </row>
    <row r="95" spans="1:18">
      <c r="A95" s="10">
        <v>82</v>
      </c>
      <c r="B95" s="272">
        <v>1911082</v>
      </c>
      <c r="C95" s="324" t="s">
        <v>71</v>
      </c>
      <c r="D95" s="137">
        <v>90.5</v>
      </c>
      <c r="E95" s="137">
        <v>92</v>
      </c>
      <c r="F95" s="137">
        <v>90.5</v>
      </c>
      <c r="G95" s="137">
        <v>90</v>
      </c>
      <c r="H95" s="137">
        <v>88</v>
      </c>
      <c r="I95" s="136">
        <v>90.5</v>
      </c>
      <c r="J95" s="136">
        <v>92</v>
      </c>
      <c r="K95" s="136">
        <v>90.5</v>
      </c>
      <c r="L95" s="136">
        <v>90</v>
      </c>
      <c r="M95" s="136">
        <v>88</v>
      </c>
      <c r="N95" s="137">
        <f t="shared" si="3"/>
        <v>91</v>
      </c>
      <c r="O95" s="137">
        <f t="shared" si="3"/>
        <v>92</v>
      </c>
      <c r="P95" s="137">
        <f t="shared" si="3"/>
        <v>91</v>
      </c>
      <c r="Q95" s="137">
        <f t="shared" si="3"/>
        <v>90</v>
      </c>
      <c r="R95" s="137">
        <f t="shared" si="2"/>
        <v>88</v>
      </c>
    </row>
    <row r="96" spans="1:18">
      <c r="A96" s="10">
        <v>83</v>
      </c>
      <c r="B96" s="272">
        <v>1911083</v>
      </c>
      <c r="C96" s="324" t="s">
        <v>132</v>
      </c>
      <c r="D96" s="137">
        <v>75.1666666666667</v>
      </c>
      <c r="E96" s="137">
        <v>76.5</v>
      </c>
      <c r="F96" s="137">
        <v>78.5</v>
      </c>
      <c r="G96" s="137">
        <v>78.5</v>
      </c>
      <c r="H96" s="137">
        <v>73.5</v>
      </c>
      <c r="I96" s="136">
        <v>75.1666666666667</v>
      </c>
      <c r="J96" s="136">
        <v>76.5</v>
      </c>
      <c r="K96" s="136">
        <v>78.5</v>
      </c>
      <c r="L96" s="136">
        <v>78.5</v>
      </c>
      <c r="M96" s="136">
        <v>73.5</v>
      </c>
      <c r="N96" s="137">
        <f t="shared" si="3"/>
        <v>75</v>
      </c>
      <c r="O96" s="137">
        <f t="shared" si="3"/>
        <v>77</v>
      </c>
      <c r="P96" s="137">
        <f t="shared" si="3"/>
        <v>79</v>
      </c>
      <c r="Q96" s="137">
        <f t="shared" si="3"/>
        <v>79</v>
      </c>
      <c r="R96" s="137">
        <f t="shared" si="2"/>
        <v>74</v>
      </c>
    </row>
    <row r="97" spans="1:18">
      <c r="A97" s="10">
        <v>84</v>
      </c>
      <c r="B97" s="270">
        <v>1911084</v>
      </c>
      <c r="C97" s="271" t="s">
        <v>343</v>
      </c>
      <c r="D97" s="137">
        <v>86</v>
      </c>
      <c r="E97" s="137">
        <v>85</v>
      </c>
      <c r="F97" s="137">
        <v>75</v>
      </c>
      <c r="G97" s="137">
        <v>86</v>
      </c>
      <c r="H97" s="137">
        <v>88</v>
      </c>
      <c r="I97" s="136">
        <v>86</v>
      </c>
      <c r="J97" s="136">
        <v>85</v>
      </c>
      <c r="K97" s="136">
        <v>75</v>
      </c>
      <c r="L97" s="136">
        <v>86</v>
      </c>
      <c r="M97" s="136">
        <v>88</v>
      </c>
      <c r="N97" s="137">
        <f t="shared" si="3"/>
        <v>86</v>
      </c>
      <c r="O97" s="137">
        <f t="shared" si="3"/>
        <v>85</v>
      </c>
      <c r="P97" s="137">
        <f t="shared" si="3"/>
        <v>75</v>
      </c>
      <c r="Q97" s="137">
        <f t="shared" si="3"/>
        <v>86</v>
      </c>
      <c r="R97" s="137">
        <f t="shared" si="2"/>
        <v>88</v>
      </c>
    </row>
    <row r="98" spans="1:18">
      <c r="A98" s="10">
        <v>85</v>
      </c>
      <c r="B98" s="267">
        <v>1911085</v>
      </c>
      <c r="C98" s="268" t="s">
        <v>344</v>
      </c>
      <c r="D98" s="137">
        <v>80</v>
      </c>
      <c r="E98" s="137">
        <v>80</v>
      </c>
      <c r="F98" s="137">
        <v>68</v>
      </c>
      <c r="G98" s="137">
        <v>83</v>
      </c>
      <c r="H98" s="137">
        <v>84</v>
      </c>
      <c r="I98" s="136">
        <v>80</v>
      </c>
      <c r="J98" s="136">
        <v>80</v>
      </c>
      <c r="K98" s="136">
        <v>68</v>
      </c>
      <c r="L98" s="136">
        <v>83</v>
      </c>
      <c r="M98" s="136">
        <v>84</v>
      </c>
      <c r="N98" s="137">
        <f t="shared" si="3"/>
        <v>80</v>
      </c>
      <c r="O98" s="137">
        <f t="shared" si="3"/>
        <v>80</v>
      </c>
      <c r="P98" s="137">
        <f t="shared" si="3"/>
        <v>68</v>
      </c>
      <c r="Q98" s="137">
        <f t="shared" si="3"/>
        <v>83</v>
      </c>
      <c r="R98" s="137">
        <f t="shared" si="2"/>
        <v>84</v>
      </c>
    </row>
    <row r="99" spans="1:18">
      <c r="A99" s="10">
        <v>86</v>
      </c>
      <c r="B99" s="270">
        <v>1911086</v>
      </c>
      <c r="C99" s="31" t="s">
        <v>345</v>
      </c>
      <c r="D99" s="137">
        <v>70</v>
      </c>
      <c r="E99" s="137">
        <v>74</v>
      </c>
      <c r="F99" s="137">
        <v>50</v>
      </c>
      <c r="G99" s="137">
        <v>78</v>
      </c>
      <c r="H99" s="137">
        <v>78</v>
      </c>
      <c r="I99" s="136">
        <v>70</v>
      </c>
      <c r="J99" s="136">
        <v>74</v>
      </c>
      <c r="K99" s="136">
        <v>50</v>
      </c>
      <c r="L99" s="136">
        <v>78</v>
      </c>
      <c r="M99" s="136">
        <v>78</v>
      </c>
      <c r="N99" s="137">
        <f t="shared" si="3"/>
        <v>70</v>
      </c>
      <c r="O99" s="137">
        <f t="shared" si="3"/>
        <v>74</v>
      </c>
      <c r="P99" s="137">
        <f t="shared" si="3"/>
        <v>50</v>
      </c>
      <c r="Q99" s="137">
        <f t="shared" si="3"/>
        <v>78</v>
      </c>
      <c r="R99" s="137">
        <f t="shared" si="2"/>
        <v>78</v>
      </c>
    </row>
    <row r="100" spans="1:18">
      <c r="A100" s="10">
        <v>87</v>
      </c>
      <c r="B100" s="270">
        <v>1911087</v>
      </c>
      <c r="C100" s="271" t="s">
        <v>136</v>
      </c>
      <c r="D100" s="137">
        <v>81</v>
      </c>
      <c r="E100" s="137">
        <v>83</v>
      </c>
      <c r="F100" s="137">
        <v>70</v>
      </c>
      <c r="G100" s="137">
        <v>85</v>
      </c>
      <c r="H100" s="137">
        <v>86</v>
      </c>
      <c r="I100" s="136">
        <v>81</v>
      </c>
      <c r="J100" s="136">
        <v>83</v>
      </c>
      <c r="K100" s="136">
        <v>70</v>
      </c>
      <c r="L100" s="136">
        <v>85</v>
      </c>
      <c r="M100" s="136">
        <v>86</v>
      </c>
      <c r="N100" s="137">
        <f t="shared" si="3"/>
        <v>81</v>
      </c>
      <c r="O100" s="137">
        <f t="shared" si="3"/>
        <v>83</v>
      </c>
      <c r="P100" s="137">
        <f t="shared" si="3"/>
        <v>70</v>
      </c>
      <c r="Q100" s="137">
        <f t="shared" si="3"/>
        <v>85</v>
      </c>
      <c r="R100" s="137">
        <f t="shared" si="2"/>
        <v>86</v>
      </c>
    </row>
    <row r="101" spans="1:18">
      <c r="A101" s="10">
        <v>88</v>
      </c>
      <c r="B101" s="76">
        <v>1911088</v>
      </c>
      <c r="C101" s="271" t="s">
        <v>346</v>
      </c>
      <c r="D101" s="137">
        <v>88</v>
      </c>
      <c r="E101" s="137">
        <v>91</v>
      </c>
      <c r="F101" s="137">
        <v>88</v>
      </c>
      <c r="G101" s="137">
        <v>90</v>
      </c>
      <c r="H101" s="137">
        <v>93</v>
      </c>
      <c r="I101" s="136">
        <v>88</v>
      </c>
      <c r="J101" s="136">
        <v>91</v>
      </c>
      <c r="K101" s="136">
        <v>88</v>
      </c>
      <c r="L101" s="136">
        <v>90</v>
      </c>
      <c r="M101" s="136">
        <v>93</v>
      </c>
      <c r="N101" s="137">
        <f t="shared" si="3"/>
        <v>88</v>
      </c>
      <c r="O101" s="137">
        <f t="shared" si="3"/>
        <v>91</v>
      </c>
      <c r="P101" s="137">
        <f t="shared" si="3"/>
        <v>88</v>
      </c>
      <c r="Q101" s="137">
        <f t="shared" si="3"/>
        <v>90</v>
      </c>
      <c r="R101" s="137">
        <f t="shared" si="2"/>
        <v>93</v>
      </c>
    </row>
    <row r="102" spans="1:18">
      <c r="A102" s="10">
        <v>89</v>
      </c>
      <c r="B102" s="272">
        <v>1911089</v>
      </c>
      <c r="C102" s="324" t="s">
        <v>137</v>
      </c>
      <c r="D102" s="137">
        <v>83.5</v>
      </c>
      <c r="E102" s="137">
        <v>83.5</v>
      </c>
      <c r="F102" s="137">
        <v>83.5</v>
      </c>
      <c r="G102" s="137">
        <v>83.5</v>
      </c>
      <c r="H102" s="137">
        <v>81</v>
      </c>
      <c r="I102" s="136">
        <v>83.5</v>
      </c>
      <c r="J102" s="136">
        <v>83.5</v>
      </c>
      <c r="K102" s="136">
        <v>83.5</v>
      </c>
      <c r="L102" s="136">
        <v>83.5</v>
      </c>
      <c r="M102" s="136">
        <v>81</v>
      </c>
      <c r="N102" s="137">
        <f t="shared" si="3"/>
        <v>84</v>
      </c>
      <c r="O102" s="137">
        <f t="shared" si="3"/>
        <v>84</v>
      </c>
      <c r="P102" s="137">
        <f t="shared" si="3"/>
        <v>84</v>
      </c>
      <c r="Q102" s="137">
        <f t="shared" si="3"/>
        <v>84</v>
      </c>
      <c r="R102" s="137">
        <f t="shared" si="2"/>
        <v>81</v>
      </c>
    </row>
    <row r="103" spans="1:18">
      <c r="A103" s="10">
        <v>90</v>
      </c>
      <c r="B103" s="76">
        <v>1911090</v>
      </c>
      <c r="C103" s="271" t="s">
        <v>138</v>
      </c>
      <c r="D103" s="137">
        <v>90</v>
      </c>
      <c r="E103" s="137">
        <v>87</v>
      </c>
      <c r="F103" s="137">
        <v>87</v>
      </c>
      <c r="G103" s="137">
        <v>89</v>
      </c>
      <c r="H103" s="137">
        <v>92</v>
      </c>
      <c r="I103" s="136">
        <v>90</v>
      </c>
      <c r="J103" s="136">
        <v>87</v>
      </c>
      <c r="K103" s="136">
        <v>87</v>
      </c>
      <c r="L103" s="136">
        <v>89</v>
      </c>
      <c r="M103" s="136">
        <v>92</v>
      </c>
      <c r="N103" s="137">
        <f t="shared" si="3"/>
        <v>90</v>
      </c>
      <c r="O103" s="137">
        <f t="shared" si="3"/>
        <v>87</v>
      </c>
      <c r="P103" s="137">
        <f t="shared" si="3"/>
        <v>87</v>
      </c>
      <c r="Q103" s="137">
        <f t="shared" si="3"/>
        <v>89</v>
      </c>
      <c r="R103" s="137">
        <f t="shared" si="2"/>
        <v>92</v>
      </c>
    </row>
    <row r="104" spans="1:18">
      <c r="A104" s="10">
        <v>91</v>
      </c>
      <c r="B104" s="272">
        <v>1911091</v>
      </c>
      <c r="C104" s="324" t="s">
        <v>139</v>
      </c>
      <c r="D104" s="137">
        <v>84.8333333333333</v>
      </c>
      <c r="E104" s="137">
        <v>85.5</v>
      </c>
      <c r="F104" s="137">
        <v>86.5</v>
      </c>
      <c r="G104" s="137">
        <v>86.5</v>
      </c>
      <c r="H104" s="137">
        <v>79</v>
      </c>
      <c r="I104" s="136">
        <v>84.8333333333333</v>
      </c>
      <c r="J104" s="136">
        <v>85.5</v>
      </c>
      <c r="K104" s="136">
        <v>86.5</v>
      </c>
      <c r="L104" s="136">
        <v>86.5</v>
      </c>
      <c r="M104" s="136">
        <v>79</v>
      </c>
      <c r="N104" s="137">
        <f t="shared" si="3"/>
        <v>85</v>
      </c>
      <c r="O104" s="137">
        <f t="shared" si="3"/>
        <v>86</v>
      </c>
      <c r="P104" s="137">
        <f t="shared" si="3"/>
        <v>87</v>
      </c>
      <c r="Q104" s="137">
        <f t="shared" si="3"/>
        <v>87</v>
      </c>
      <c r="R104" s="137">
        <f t="shared" si="2"/>
        <v>79</v>
      </c>
    </row>
    <row r="105" spans="1:18">
      <c r="A105" s="10">
        <v>92</v>
      </c>
      <c r="B105" s="272">
        <v>1911092</v>
      </c>
      <c r="C105" s="324" t="s">
        <v>140</v>
      </c>
      <c r="D105" s="137">
        <v>85.5</v>
      </c>
      <c r="E105" s="137">
        <v>85</v>
      </c>
      <c r="F105" s="137">
        <v>85.5</v>
      </c>
      <c r="G105" s="137">
        <v>85</v>
      </c>
      <c r="H105" s="137">
        <v>80.5</v>
      </c>
      <c r="I105" s="136">
        <v>85.5</v>
      </c>
      <c r="J105" s="136">
        <v>85</v>
      </c>
      <c r="K105" s="136">
        <v>85.5</v>
      </c>
      <c r="L105" s="136">
        <v>85</v>
      </c>
      <c r="M105" s="136">
        <v>80.5</v>
      </c>
      <c r="N105" s="137">
        <f t="shared" si="3"/>
        <v>86</v>
      </c>
      <c r="O105" s="137">
        <f t="shared" si="3"/>
        <v>85</v>
      </c>
      <c r="P105" s="137">
        <f t="shared" si="3"/>
        <v>86</v>
      </c>
      <c r="Q105" s="137">
        <f t="shared" si="3"/>
        <v>85</v>
      </c>
      <c r="R105" s="137">
        <f t="shared" si="2"/>
        <v>81</v>
      </c>
    </row>
    <row r="106" spans="1:18">
      <c r="A106" s="10">
        <v>93</v>
      </c>
      <c r="B106" s="272">
        <v>1911093</v>
      </c>
      <c r="C106" s="324" t="s">
        <v>141</v>
      </c>
      <c r="D106" s="137">
        <v>89.8333333333333</v>
      </c>
      <c r="E106" s="137">
        <v>90.5</v>
      </c>
      <c r="F106" s="137">
        <v>91.5</v>
      </c>
      <c r="G106" s="137">
        <v>91.5</v>
      </c>
      <c r="H106" s="137">
        <v>91.5</v>
      </c>
      <c r="I106" s="136">
        <v>89.8333333333333</v>
      </c>
      <c r="J106" s="136">
        <v>90.5</v>
      </c>
      <c r="K106" s="136">
        <v>91.5</v>
      </c>
      <c r="L106" s="136">
        <v>91.5</v>
      </c>
      <c r="M106" s="136">
        <v>91.5</v>
      </c>
      <c r="N106" s="137">
        <f t="shared" si="3"/>
        <v>90</v>
      </c>
      <c r="O106" s="137">
        <f t="shared" si="3"/>
        <v>91</v>
      </c>
      <c r="P106" s="137">
        <f t="shared" si="3"/>
        <v>92</v>
      </c>
      <c r="Q106" s="137">
        <f t="shared" si="3"/>
        <v>92</v>
      </c>
      <c r="R106" s="137">
        <f t="shared" si="2"/>
        <v>92</v>
      </c>
    </row>
    <row r="107" spans="1:18">
      <c r="A107" s="10">
        <v>94</v>
      </c>
      <c r="B107" s="267">
        <v>1911094</v>
      </c>
      <c r="C107" s="268" t="s">
        <v>58</v>
      </c>
      <c r="D107" s="137">
        <v>85</v>
      </c>
      <c r="E107" s="137">
        <v>85</v>
      </c>
      <c r="F107" s="137">
        <v>76</v>
      </c>
      <c r="G107" s="137">
        <v>86</v>
      </c>
      <c r="H107" s="137">
        <v>88</v>
      </c>
      <c r="I107" s="136">
        <v>85</v>
      </c>
      <c r="J107" s="136">
        <v>85</v>
      </c>
      <c r="K107" s="136">
        <v>76</v>
      </c>
      <c r="L107" s="136">
        <v>86</v>
      </c>
      <c r="M107" s="136">
        <v>88</v>
      </c>
      <c r="N107" s="137">
        <f t="shared" si="3"/>
        <v>85</v>
      </c>
      <c r="O107" s="137">
        <f t="shared" si="3"/>
        <v>85</v>
      </c>
      <c r="P107" s="137">
        <f t="shared" si="3"/>
        <v>76</v>
      </c>
      <c r="Q107" s="137">
        <f t="shared" si="3"/>
        <v>86</v>
      </c>
      <c r="R107" s="137">
        <f t="shared" si="2"/>
        <v>88</v>
      </c>
    </row>
    <row r="108" spans="1:18">
      <c r="A108" s="10">
        <v>95</v>
      </c>
      <c r="B108" s="76">
        <v>1911095</v>
      </c>
      <c r="C108" s="271" t="s">
        <v>142</v>
      </c>
      <c r="D108" s="137">
        <v>81</v>
      </c>
      <c r="E108" s="137">
        <v>82</v>
      </c>
      <c r="F108" s="137">
        <v>65</v>
      </c>
      <c r="G108" s="137">
        <v>83</v>
      </c>
      <c r="H108" s="137">
        <v>84</v>
      </c>
      <c r="I108" s="136">
        <v>81</v>
      </c>
      <c r="J108" s="136">
        <v>82</v>
      </c>
      <c r="K108" s="136">
        <v>65</v>
      </c>
      <c r="L108" s="136">
        <v>83</v>
      </c>
      <c r="M108" s="136">
        <v>84</v>
      </c>
      <c r="N108" s="137">
        <f t="shared" si="3"/>
        <v>81</v>
      </c>
      <c r="O108" s="137">
        <f t="shared" si="3"/>
        <v>82</v>
      </c>
      <c r="P108" s="137">
        <f t="shared" si="3"/>
        <v>65</v>
      </c>
      <c r="Q108" s="137">
        <f t="shared" si="3"/>
        <v>83</v>
      </c>
      <c r="R108" s="137">
        <f t="shared" si="2"/>
        <v>84</v>
      </c>
    </row>
    <row r="109" spans="1:18">
      <c r="A109" s="10">
        <v>96</v>
      </c>
      <c r="B109" s="272">
        <v>1911096</v>
      </c>
      <c r="C109" s="324" t="s">
        <v>143</v>
      </c>
      <c r="D109" s="137">
        <v>91.5</v>
      </c>
      <c r="E109" s="137">
        <v>93</v>
      </c>
      <c r="F109" s="137">
        <v>91.5</v>
      </c>
      <c r="G109" s="137">
        <v>91</v>
      </c>
      <c r="H109" s="137">
        <v>91.5</v>
      </c>
      <c r="I109" s="136">
        <v>91.5</v>
      </c>
      <c r="J109" s="136">
        <v>93</v>
      </c>
      <c r="K109" s="136">
        <v>91.5</v>
      </c>
      <c r="L109" s="136">
        <v>91</v>
      </c>
      <c r="M109" s="136">
        <v>91.5</v>
      </c>
      <c r="N109" s="137">
        <f t="shared" si="3"/>
        <v>92</v>
      </c>
      <c r="O109" s="137">
        <f t="shared" si="3"/>
        <v>93</v>
      </c>
      <c r="P109" s="137">
        <f t="shared" si="3"/>
        <v>92</v>
      </c>
      <c r="Q109" s="137">
        <f t="shared" si="3"/>
        <v>91</v>
      </c>
      <c r="R109" s="137">
        <f t="shared" si="2"/>
        <v>92</v>
      </c>
    </row>
    <row r="110" spans="1:18">
      <c r="A110" s="10">
        <v>97</v>
      </c>
      <c r="B110" s="272">
        <v>1911097</v>
      </c>
      <c r="C110" s="324" t="s">
        <v>347</v>
      </c>
      <c r="D110" s="137">
        <v>71.3333333333333</v>
      </c>
      <c r="E110" s="137">
        <v>74</v>
      </c>
      <c r="F110" s="137">
        <v>78</v>
      </c>
      <c r="G110" s="137">
        <v>68</v>
      </c>
      <c r="H110" s="137">
        <v>70.5</v>
      </c>
      <c r="I110" s="136">
        <v>71.3333333333333</v>
      </c>
      <c r="J110" s="136">
        <v>74</v>
      </c>
      <c r="K110" s="136">
        <v>78</v>
      </c>
      <c r="L110" s="136">
        <v>68</v>
      </c>
      <c r="M110" s="136">
        <v>70.5</v>
      </c>
      <c r="N110" s="137">
        <f t="shared" si="3"/>
        <v>71</v>
      </c>
      <c r="O110" s="137">
        <f t="shared" si="3"/>
        <v>74</v>
      </c>
      <c r="P110" s="137">
        <f t="shared" si="3"/>
        <v>78</v>
      </c>
      <c r="Q110" s="137">
        <f t="shared" si="3"/>
        <v>68</v>
      </c>
      <c r="R110" s="137">
        <f t="shared" si="2"/>
        <v>71</v>
      </c>
    </row>
    <row r="111" spans="1:18">
      <c r="A111" s="10">
        <v>98</v>
      </c>
      <c r="B111" s="272">
        <v>1911098</v>
      </c>
      <c r="C111" s="324" t="s">
        <v>145</v>
      </c>
      <c r="D111" s="137">
        <v>88.5</v>
      </c>
      <c r="E111" s="137">
        <v>90</v>
      </c>
      <c r="F111" s="137">
        <v>88.5</v>
      </c>
      <c r="G111" s="137">
        <v>88</v>
      </c>
      <c r="H111" s="137">
        <v>86</v>
      </c>
      <c r="I111" s="136">
        <v>88.5</v>
      </c>
      <c r="J111" s="136">
        <v>90</v>
      </c>
      <c r="K111" s="136">
        <v>88.5</v>
      </c>
      <c r="L111" s="136">
        <v>88</v>
      </c>
      <c r="M111" s="136">
        <v>86</v>
      </c>
      <c r="N111" s="137">
        <f t="shared" si="3"/>
        <v>89</v>
      </c>
      <c r="O111" s="137">
        <f t="shared" si="3"/>
        <v>90</v>
      </c>
      <c r="P111" s="137">
        <f t="shared" si="3"/>
        <v>89</v>
      </c>
      <c r="Q111" s="137">
        <f t="shared" si="3"/>
        <v>88</v>
      </c>
      <c r="R111" s="137">
        <f t="shared" si="2"/>
        <v>86</v>
      </c>
    </row>
    <row r="112" spans="1:18">
      <c r="A112" s="10">
        <v>99</v>
      </c>
      <c r="B112" s="76">
        <v>1911099</v>
      </c>
      <c r="C112" s="271" t="s">
        <v>146</v>
      </c>
      <c r="D112" s="137">
        <v>62</v>
      </c>
      <c r="E112" s="137">
        <v>66</v>
      </c>
      <c r="F112" s="137">
        <v>53</v>
      </c>
      <c r="G112" s="137">
        <v>75</v>
      </c>
      <c r="H112" s="137">
        <v>69</v>
      </c>
      <c r="I112" s="136">
        <v>62</v>
      </c>
      <c r="J112" s="136">
        <v>66</v>
      </c>
      <c r="K112" s="136">
        <v>53</v>
      </c>
      <c r="L112" s="136">
        <v>75</v>
      </c>
      <c r="M112" s="136">
        <v>69</v>
      </c>
      <c r="N112" s="137">
        <f t="shared" si="3"/>
        <v>62</v>
      </c>
      <c r="O112" s="137">
        <f t="shared" si="3"/>
        <v>66</v>
      </c>
      <c r="P112" s="137">
        <f t="shared" si="3"/>
        <v>53</v>
      </c>
      <c r="Q112" s="137">
        <f t="shared" si="3"/>
        <v>75</v>
      </c>
      <c r="R112" s="137">
        <f t="shared" si="2"/>
        <v>69</v>
      </c>
    </row>
    <row r="113" spans="1:18">
      <c r="A113" s="10">
        <v>100</v>
      </c>
      <c r="B113" s="272">
        <v>1911100</v>
      </c>
      <c r="C113" s="324" t="s">
        <v>147</v>
      </c>
      <c r="D113" s="137">
        <v>88.5</v>
      </c>
      <c r="E113" s="137">
        <v>90</v>
      </c>
      <c r="F113" s="137">
        <v>88.5</v>
      </c>
      <c r="G113" s="137">
        <v>78.5</v>
      </c>
      <c r="H113" s="137">
        <v>81</v>
      </c>
      <c r="I113" s="136">
        <v>88.5</v>
      </c>
      <c r="J113" s="136">
        <v>90</v>
      </c>
      <c r="K113" s="136">
        <v>88.5</v>
      </c>
      <c r="L113" s="136">
        <v>78.5</v>
      </c>
      <c r="M113" s="136">
        <v>81</v>
      </c>
      <c r="N113" s="137">
        <f t="shared" si="3"/>
        <v>89</v>
      </c>
      <c r="O113" s="137">
        <f t="shared" si="3"/>
        <v>90</v>
      </c>
      <c r="P113" s="137">
        <f t="shared" si="3"/>
        <v>89</v>
      </c>
      <c r="Q113" s="137">
        <f t="shared" si="3"/>
        <v>79</v>
      </c>
      <c r="R113" s="137">
        <f t="shared" si="2"/>
        <v>81</v>
      </c>
    </row>
    <row r="114" spans="1:18">
      <c r="A114" s="10">
        <v>101</v>
      </c>
      <c r="B114" s="272">
        <v>1911101</v>
      </c>
      <c r="C114" s="324" t="s">
        <v>348</v>
      </c>
      <c r="D114" s="137">
        <v>83</v>
      </c>
      <c r="E114" s="137">
        <v>83.5</v>
      </c>
      <c r="F114" s="137">
        <v>85</v>
      </c>
      <c r="G114" s="137">
        <v>83.5</v>
      </c>
      <c r="H114" s="137">
        <v>78.5</v>
      </c>
      <c r="I114" s="136">
        <v>83</v>
      </c>
      <c r="J114" s="136">
        <v>83.5</v>
      </c>
      <c r="K114" s="136">
        <v>85</v>
      </c>
      <c r="L114" s="136">
        <v>83.5</v>
      </c>
      <c r="M114" s="136">
        <v>78.5</v>
      </c>
      <c r="N114" s="137">
        <f t="shared" si="3"/>
        <v>83</v>
      </c>
      <c r="O114" s="137">
        <f t="shared" si="3"/>
        <v>84</v>
      </c>
      <c r="P114" s="137">
        <f t="shared" si="3"/>
        <v>85</v>
      </c>
      <c r="Q114" s="137">
        <f t="shared" si="3"/>
        <v>84</v>
      </c>
      <c r="R114" s="137">
        <f t="shared" si="2"/>
        <v>79</v>
      </c>
    </row>
    <row r="115" spans="1:18">
      <c r="A115" s="10">
        <v>102</v>
      </c>
      <c r="B115" s="272">
        <v>1911102</v>
      </c>
      <c r="C115" s="324" t="s">
        <v>349</v>
      </c>
      <c r="D115" s="137">
        <v>90.3333333333333</v>
      </c>
      <c r="E115" s="137">
        <v>90.5</v>
      </c>
      <c r="F115" s="137">
        <v>89.5</v>
      </c>
      <c r="G115" s="137">
        <v>89.5</v>
      </c>
      <c r="H115" s="137">
        <v>82</v>
      </c>
      <c r="I115" s="136">
        <v>90.3333333333333</v>
      </c>
      <c r="J115" s="136">
        <v>90.5</v>
      </c>
      <c r="K115" s="136">
        <v>89.5</v>
      </c>
      <c r="L115" s="136">
        <v>89.5</v>
      </c>
      <c r="M115" s="136">
        <v>82</v>
      </c>
      <c r="N115" s="137">
        <f t="shared" si="3"/>
        <v>90</v>
      </c>
      <c r="O115" s="137">
        <f t="shared" si="3"/>
        <v>91</v>
      </c>
      <c r="P115" s="137">
        <f t="shared" si="3"/>
        <v>90</v>
      </c>
      <c r="Q115" s="137">
        <f t="shared" si="3"/>
        <v>90</v>
      </c>
      <c r="R115" s="137">
        <f t="shared" si="2"/>
        <v>82</v>
      </c>
    </row>
    <row r="116" spans="1:18">
      <c r="A116" s="10">
        <v>103</v>
      </c>
      <c r="B116" s="272">
        <v>1911103</v>
      </c>
      <c r="C116" s="324" t="s">
        <v>350</v>
      </c>
      <c r="D116" s="137">
        <v>87.8333333333333</v>
      </c>
      <c r="E116" s="137">
        <v>89.5</v>
      </c>
      <c r="F116" s="137">
        <v>89.5</v>
      </c>
      <c r="G116" s="137">
        <v>89.5</v>
      </c>
      <c r="H116" s="137">
        <v>89.5</v>
      </c>
      <c r="I116" s="136">
        <v>87.8333333333333</v>
      </c>
      <c r="J116" s="136">
        <v>89.5</v>
      </c>
      <c r="K116" s="136">
        <v>89.5</v>
      </c>
      <c r="L116" s="136">
        <v>89.5</v>
      </c>
      <c r="M116" s="136">
        <v>89.5</v>
      </c>
      <c r="N116" s="137">
        <f t="shared" si="3"/>
        <v>88</v>
      </c>
      <c r="O116" s="137">
        <f t="shared" si="3"/>
        <v>90</v>
      </c>
      <c r="P116" s="137">
        <f t="shared" si="3"/>
        <v>90</v>
      </c>
      <c r="Q116" s="137">
        <f t="shared" si="3"/>
        <v>90</v>
      </c>
      <c r="R116" s="137">
        <f t="shared" si="2"/>
        <v>90</v>
      </c>
    </row>
    <row r="117" spans="1:18">
      <c r="A117" s="10">
        <v>104</v>
      </c>
      <c r="B117" s="267">
        <v>1911104</v>
      </c>
      <c r="C117" s="268" t="s">
        <v>351</v>
      </c>
      <c r="D117" s="137">
        <v>87</v>
      </c>
      <c r="E117" s="137">
        <v>87</v>
      </c>
      <c r="F117" s="137">
        <v>86</v>
      </c>
      <c r="G117" s="137">
        <v>89</v>
      </c>
      <c r="H117" s="137">
        <v>91</v>
      </c>
      <c r="I117" s="136">
        <v>87</v>
      </c>
      <c r="J117" s="136">
        <v>87</v>
      </c>
      <c r="K117" s="136">
        <v>86</v>
      </c>
      <c r="L117" s="136">
        <v>89</v>
      </c>
      <c r="M117" s="136">
        <v>91</v>
      </c>
      <c r="N117" s="137">
        <f t="shared" si="3"/>
        <v>87</v>
      </c>
      <c r="O117" s="137">
        <f t="shared" si="3"/>
        <v>87</v>
      </c>
      <c r="P117" s="137">
        <f t="shared" si="3"/>
        <v>86</v>
      </c>
      <c r="Q117" s="137">
        <f t="shared" si="3"/>
        <v>89</v>
      </c>
      <c r="R117" s="137">
        <f t="shared" si="2"/>
        <v>91</v>
      </c>
    </row>
    <row r="118" spans="1:18">
      <c r="A118" s="10">
        <v>105</v>
      </c>
      <c r="B118" s="267">
        <v>1911105</v>
      </c>
      <c r="C118" s="268" t="s">
        <v>60</v>
      </c>
      <c r="D118" s="137">
        <v>87</v>
      </c>
      <c r="E118" s="137">
        <v>88</v>
      </c>
      <c r="F118" s="137">
        <v>85</v>
      </c>
      <c r="G118" s="137">
        <v>89</v>
      </c>
      <c r="H118" s="137">
        <v>91</v>
      </c>
      <c r="I118" s="136">
        <v>87</v>
      </c>
      <c r="J118" s="136">
        <v>88</v>
      </c>
      <c r="K118" s="136">
        <v>85</v>
      </c>
      <c r="L118" s="136">
        <v>89</v>
      </c>
      <c r="M118" s="136">
        <v>91</v>
      </c>
      <c r="N118" s="137">
        <f t="shared" si="3"/>
        <v>87</v>
      </c>
      <c r="O118" s="137">
        <f t="shared" si="3"/>
        <v>88</v>
      </c>
      <c r="P118" s="137">
        <f t="shared" si="3"/>
        <v>85</v>
      </c>
      <c r="Q118" s="137">
        <f t="shared" si="3"/>
        <v>89</v>
      </c>
      <c r="R118" s="137">
        <f t="shared" si="2"/>
        <v>91</v>
      </c>
    </row>
    <row r="119" spans="1:18">
      <c r="A119" s="10">
        <v>106</v>
      </c>
      <c r="B119" s="76">
        <v>1911106</v>
      </c>
      <c r="C119" s="271" t="s">
        <v>352</v>
      </c>
      <c r="D119" s="137">
        <v>91</v>
      </c>
      <c r="E119" s="137">
        <v>92</v>
      </c>
      <c r="F119" s="137">
        <v>92</v>
      </c>
      <c r="G119" s="137">
        <v>91</v>
      </c>
      <c r="H119" s="137">
        <v>94</v>
      </c>
      <c r="I119" s="136">
        <v>91</v>
      </c>
      <c r="J119" s="136">
        <v>92</v>
      </c>
      <c r="K119" s="136">
        <v>92</v>
      </c>
      <c r="L119" s="136">
        <v>91</v>
      </c>
      <c r="M119" s="136">
        <v>94</v>
      </c>
      <c r="N119" s="137">
        <f t="shared" si="3"/>
        <v>91</v>
      </c>
      <c r="O119" s="137">
        <f t="shared" si="3"/>
        <v>92</v>
      </c>
      <c r="P119" s="137">
        <f t="shared" si="3"/>
        <v>92</v>
      </c>
      <c r="Q119" s="137">
        <f t="shared" si="3"/>
        <v>91</v>
      </c>
      <c r="R119" s="137">
        <f t="shared" si="2"/>
        <v>94</v>
      </c>
    </row>
    <row r="120" spans="1:18">
      <c r="A120" s="10">
        <v>107</v>
      </c>
      <c r="B120" s="272">
        <v>1911107</v>
      </c>
      <c r="C120" s="324" t="s">
        <v>353</v>
      </c>
      <c r="D120" s="137">
        <v>88.5</v>
      </c>
      <c r="E120" s="137">
        <v>87.5</v>
      </c>
      <c r="F120" s="137">
        <v>88.5</v>
      </c>
      <c r="G120" s="137">
        <v>88.5</v>
      </c>
      <c r="H120" s="137">
        <v>83.5</v>
      </c>
      <c r="I120" s="136">
        <v>88.5</v>
      </c>
      <c r="J120" s="136">
        <v>87.5</v>
      </c>
      <c r="K120" s="136">
        <v>88.5</v>
      </c>
      <c r="L120" s="136">
        <v>88.5</v>
      </c>
      <c r="M120" s="136">
        <v>83.5</v>
      </c>
      <c r="N120" s="137">
        <f t="shared" si="3"/>
        <v>89</v>
      </c>
      <c r="O120" s="137">
        <f t="shared" si="3"/>
        <v>88</v>
      </c>
      <c r="P120" s="137">
        <f t="shared" si="3"/>
        <v>89</v>
      </c>
      <c r="Q120" s="137">
        <f t="shared" si="3"/>
        <v>89</v>
      </c>
      <c r="R120" s="137">
        <f t="shared" si="2"/>
        <v>84</v>
      </c>
    </row>
    <row r="121" spans="1:18">
      <c r="A121" s="10">
        <v>108</v>
      </c>
      <c r="B121" s="272">
        <v>1911108</v>
      </c>
      <c r="C121" s="324" t="s">
        <v>152</v>
      </c>
      <c r="D121" s="137">
        <v>76.8333333333333</v>
      </c>
      <c r="E121" s="137">
        <v>77.5</v>
      </c>
      <c r="F121" s="137">
        <v>78.5</v>
      </c>
      <c r="G121" s="137">
        <v>78.5</v>
      </c>
      <c r="H121" s="137">
        <v>73.5</v>
      </c>
      <c r="I121" s="136">
        <v>76.8333333333333</v>
      </c>
      <c r="J121" s="136">
        <v>77.5</v>
      </c>
      <c r="K121" s="136">
        <v>78.5</v>
      </c>
      <c r="L121" s="136">
        <v>78.5</v>
      </c>
      <c r="M121" s="136">
        <v>73.5</v>
      </c>
      <c r="N121" s="137">
        <f t="shared" si="3"/>
        <v>77</v>
      </c>
      <c r="O121" s="137">
        <f t="shared" si="3"/>
        <v>78</v>
      </c>
      <c r="P121" s="137">
        <f t="shared" si="3"/>
        <v>79</v>
      </c>
      <c r="Q121" s="137">
        <f t="shared" si="3"/>
        <v>79</v>
      </c>
      <c r="R121" s="137">
        <f t="shared" si="2"/>
        <v>74</v>
      </c>
    </row>
    <row r="122" spans="1:18">
      <c r="A122" s="10">
        <v>109</v>
      </c>
      <c r="B122" s="267">
        <v>1911109</v>
      </c>
      <c r="C122" s="268" t="s">
        <v>153</v>
      </c>
      <c r="D122" s="137">
        <v>82</v>
      </c>
      <c r="E122" s="137">
        <v>82</v>
      </c>
      <c r="F122" s="137">
        <v>67</v>
      </c>
      <c r="G122" s="137">
        <v>84</v>
      </c>
      <c r="H122" s="137">
        <v>85</v>
      </c>
      <c r="I122" s="136">
        <v>82</v>
      </c>
      <c r="J122" s="136">
        <v>82</v>
      </c>
      <c r="K122" s="136">
        <v>67</v>
      </c>
      <c r="L122" s="136">
        <v>84</v>
      </c>
      <c r="M122" s="136">
        <v>85</v>
      </c>
      <c r="N122" s="137">
        <f t="shared" si="3"/>
        <v>82</v>
      </c>
      <c r="O122" s="137">
        <f t="shared" si="3"/>
        <v>82</v>
      </c>
      <c r="P122" s="137">
        <f t="shared" si="3"/>
        <v>67</v>
      </c>
      <c r="Q122" s="137">
        <f t="shared" si="3"/>
        <v>84</v>
      </c>
      <c r="R122" s="137">
        <f t="shared" si="2"/>
        <v>85</v>
      </c>
    </row>
    <row r="123" spans="1:18">
      <c r="A123" s="10">
        <v>110</v>
      </c>
      <c r="B123" s="272">
        <v>1911110</v>
      </c>
      <c r="C123" s="324" t="s">
        <v>154</v>
      </c>
      <c r="D123" s="137">
        <v>88.5</v>
      </c>
      <c r="E123" s="137">
        <v>89.5</v>
      </c>
      <c r="F123" s="137">
        <v>90.1666666666667</v>
      </c>
      <c r="G123" s="137">
        <v>88.5</v>
      </c>
      <c r="H123" s="137">
        <v>88.5</v>
      </c>
      <c r="I123" s="136">
        <v>88.5</v>
      </c>
      <c r="J123" s="136">
        <v>89.5</v>
      </c>
      <c r="K123" s="136">
        <v>90.1666666666667</v>
      </c>
      <c r="L123" s="136">
        <v>88.5</v>
      </c>
      <c r="M123" s="136">
        <v>88.5</v>
      </c>
      <c r="N123" s="137">
        <f t="shared" ref="N123:Q138" si="4">ROUND(D123*$H$12+I123*$M$12,0)</f>
        <v>89</v>
      </c>
      <c r="O123" s="137">
        <f t="shared" si="4"/>
        <v>90</v>
      </c>
      <c r="P123" s="137">
        <f t="shared" si="4"/>
        <v>90</v>
      </c>
      <c r="Q123" s="137">
        <f t="shared" si="4"/>
        <v>89</v>
      </c>
      <c r="R123" s="137">
        <f t="shared" si="2"/>
        <v>89</v>
      </c>
    </row>
    <row r="124" spans="1:18">
      <c r="A124" s="10">
        <v>111</v>
      </c>
      <c r="B124" s="272">
        <v>1911111</v>
      </c>
      <c r="C124" s="324" t="s">
        <v>354</v>
      </c>
      <c r="D124" s="137">
        <v>92.5</v>
      </c>
      <c r="E124" s="137">
        <v>94</v>
      </c>
      <c r="F124" s="137">
        <v>92.5</v>
      </c>
      <c r="G124" s="137">
        <v>92</v>
      </c>
      <c r="H124" s="137">
        <v>92.5</v>
      </c>
      <c r="I124" s="136">
        <v>92.5</v>
      </c>
      <c r="J124" s="136">
        <v>94</v>
      </c>
      <c r="K124" s="136">
        <v>92.5</v>
      </c>
      <c r="L124" s="136">
        <v>92</v>
      </c>
      <c r="M124" s="136">
        <v>92.5</v>
      </c>
      <c r="N124" s="137">
        <f t="shared" si="4"/>
        <v>93</v>
      </c>
      <c r="O124" s="137">
        <f t="shared" si="4"/>
        <v>94</v>
      </c>
      <c r="P124" s="137">
        <f t="shared" si="4"/>
        <v>93</v>
      </c>
      <c r="Q124" s="137">
        <f t="shared" si="4"/>
        <v>92</v>
      </c>
      <c r="R124" s="137">
        <f t="shared" si="2"/>
        <v>93</v>
      </c>
    </row>
    <row r="125" spans="1:18">
      <c r="A125" s="10">
        <v>112</v>
      </c>
      <c r="B125" s="272">
        <v>1911112</v>
      </c>
      <c r="C125" s="324" t="s">
        <v>155</v>
      </c>
      <c r="D125" s="137">
        <v>89.3333333333333</v>
      </c>
      <c r="E125" s="137">
        <v>89.5</v>
      </c>
      <c r="F125" s="137">
        <v>88.5</v>
      </c>
      <c r="G125" s="137">
        <v>88.5</v>
      </c>
      <c r="H125" s="137">
        <v>91</v>
      </c>
      <c r="I125" s="136">
        <v>89.3333333333333</v>
      </c>
      <c r="J125" s="136">
        <v>89.5</v>
      </c>
      <c r="K125" s="136">
        <v>88.5</v>
      </c>
      <c r="L125" s="136">
        <v>88.5</v>
      </c>
      <c r="M125" s="136">
        <v>91</v>
      </c>
      <c r="N125" s="137">
        <f t="shared" si="4"/>
        <v>89</v>
      </c>
      <c r="O125" s="137">
        <f t="shared" si="4"/>
        <v>90</v>
      </c>
      <c r="P125" s="137">
        <f t="shared" si="4"/>
        <v>89</v>
      </c>
      <c r="Q125" s="137">
        <f t="shared" si="4"/>
        <v>89</v>
      </c>
      <c r="R125" s="137">
        <f t="shared" si="2"/>
        <v>91</v>
      </c>
    </row>
    <row r="126" spans="1:18">
      <c r="A126" s="10">
        <v>113</v>
      </c>
      <c r="B126" s="272">
        <v>1911113</v>
      </c>
      <c r="C126" s="324" t="s">
        <v>156</v>
      </c>
      <c r="D126" s="137">
        <v>83</v>
      </c>
      <c r="E126" s="137">
        <v>84</v>
      </c>
      <c r="F126" s="137">
        <v>83</v>
      </c>
      <c r="G126" s="137">
        <v>85</v>
      </c>
      <c r="H126" s="137">
        <v>85</v>
      </c>
      <c r="I126" s="136">
        <v>83</v>
      </c>
      <c r="J126" s="136">
        <v>84</v>
      </c>
      <c r="K126" s="136">
        <v>83</v>
      </c>
      <c r="L126" s="136">
        <v>85</v>
      </c>
      <c r="M126" s="136">
        <v>85</v>
      </c>
      <c r="N126" s="137">
        <f t="shared" si="4"/>
        <v>83</v>
      </c>
      <c r="O126" s="137">
        <f t="shared" si="4"/>
        <v>84</v>
      </c>
      <c r="P126" s="137">
        <f t="shared" si="4"/>
        <v>83</v>
      </c>
      <c r="Q126" s="137">
        <f t="shared" si="4"/>
        <v>85</v>
      </c>
      <c r="R126" s="137">
        <f t="shared" si="2"/>
        <v>85</v>
      </c>
    </row>
    <row r="127" spans="1:18">
      <c r="A127" s="10">
        <v>114</v>
      </c>
      <c r="B127" s="272">
        <v>1911114</v>
      </c>
      <c r="C127" s="324" t="s">
        <v>157</v>
      </c>
      <c r="D127" s="137">
        <v>81.8333333333333</v>
      </c>
      <c r="E127" s="137">
        <v>82.5</v>
      </c>
      <c r="F127" s="137">
        <v>83.5</v>
      </c>
      <c r="G127" s="137">
        <v>83.5</v>
      </c>
      <c r="H127" s="137">
        <v>78.5</v>
      </c>
      <c r="I127" s="136">
        <v>81.8333333333333</v>
      </c>
      <c r="J127" s="136">
        <v>82.5</v>
      </c>
      <c r="K127" s="136">
        <v>83.5</v>
      </c>
      <c r="L127" s="136">
        <v>83.5</v>
      </c>
      <c r="M127" s="136">
        <v>78.5</v>
      </c>
      <c r="N127" s="137">
        <f t="shared" si="4"/>
        <v>82</v>
      </c>
      <c r="O127" s="137">
        <f t="shared" si="4"/>
        <v>83</v>
      </c>
      <c r="P127" s="137">
        <f t="shared" si="4"/>
        <v>84</v>
      </c>
      <c r="Q127" s="137">
        <f t="shared" si="4"/>
        <v>84</v>
      </c>
      <c r="R127" s="137">
        <f t="shared" si="2"/>
        <v>79</v>
      </c>
    </row>
    <row r="128" spans="1:18">
      <c r="A128" s="10">
        <v>115</v>
      </c>
      <c r="B128" s="272">
        <v>1911115</v>
      </c>
      <c r="C128" s="324" t="s">
        <v>74</v>
      </c>
      <c r="D128" s="137">
        <v>90.1666666666667</v>
      </c>
      <c r="E128" s="137">
        <v>89.5</v>
      </c>
      <c r="F128" s="137">
        <v>89.3333333333333</v>
      </c>
      <c r="G128" s="137">
        <v>88.5</v>
      </c>
      <c r="H128" s="137">
        <v>81</v>
      </c>
      <c r="I128" s="136">
        <v>90.1666666666667</v>
      </c>
      <c r="J128" s="136">
        <v>89.5</v>
      </c>
      <c r="K128" s="136">
        <v>89.3333333333333</v>
      </c>
      <c r="L128" s="136">
        <v>88.5</v>
      </c>
      <c r="M128" s="136">
        <v>81</v>
      </c>
      <c r="N128" s="137">
        <f t="shared" si="4"/>
        <v>90</v>
      </c>
      <c r="O128" s="137">
        <f t="shared" si="4"/>
        <v>90</v>
      </c>
      <c r="P128" s="137">
        <f t="shared" si="4"/>
        <v>89</v>
      </c>
      <c r="Q128" s="137">
        <f t="shared" si="4"/>
        <v>89</v>
      </c>
      <c r="R128" s="137">
        <f t="shared" si="2"/>
        <v>81</v>
      </c>
    </row>
    <row r="129" spans="1:18">
      <c r="A129" s="10">
        <v>116</v>
      </c>
      <c r="B129" s="267">
        <v>1911116</v>
      </c>
      <c r="C129" s="268" t="s">
        <v>355</v>
      </c>
      <c r="D129" s="137">
        <v>78</v>
      </c>
      <c r="E129" s="137">
        <v>78</v>
      </c>
      <c r="F129" s="137">
        <v>60</v>
      </c>
      <c r="G129" s="137">
        <v>82</v>
      </c>
      <c r="H129" s="137">
        <v>82</v>
      </c>
      <c r="I129" s="136">
        <v>78</v>
      </c>
      <c r="J129" s="136">
        <v>78</v>
      </c>
      <c r="K129" s="136">
        <v>60</v>
      </c>
      <c r="L129" s="136">
        <v>82</v>
      </c>
      <c r="M129" s="136">
        <v>82</v>
      </c>
      <c r="N129" s="137">
        <f t="shared" si="4"/>
        <v>78</v>
      </c>
      <c r="O129" s="137">
        <f t="shared" si="4"/>
        <v>78</v>
      </c>
      <c r="P129" s="137">
        <f t="shared" si="4"/>
        <v>60</v>
      </c>
      <c r="Q129" s="137">
        <f t="shared" si="4"/>
        <v>82</v>
      </c>
      <c r="R129" s="137">
        <f t="shared" si="2"/>
        <v>82</v>
      </c>
    </row>
    <row r="130" spans="1:18">
      <c r="A130" s="10">
        <v>117</v>
      </c>
      <c r="B130" s="272">
        <v>1911117</v>
      </c>
      <c r="C130" s="324" t="s">
        <v>356</v>
      </c>
      <c r="D130" s="137">
        <v>80.8333333333333</v>
      </c>
      <c r="E130" s="137">
        <v>81.5</v>
      </c>
      <c r="F130" s="137">
        <v>82.5</v>
      </c>
      <c r="G130" s="137">
        <v>82.5</v>
      </c>
      <c r="H130" s="137">
        <v>75</v>
      </c>
      <c r="I130" s="136">
        <v>80.8333333333333</v>
      </c>
      <c r="J130" s="136">
        <v>81.5</v>
      </c>
      <c r="K130" s="136">
        <v>82.5</v>
      </c>
      <c r="L130" s="136">
        <v>82.5</v>
      </c>
      <c r="M130" s="136">
        <v>75</v>
      </c>
      <c r="N130" s="137">
        <f t="shared" si="4"/>
        <v>81</v>
      </c>
      <c r="O130" s="137">
        <f t="shared" si="4"/>
        <v>82</v>
      </c>
      <c r="P130" s="137">
        <f t="shared" si="4"/>
        <v>83</v>
      </c>
      <c r="Q130" s="137">
        <f t="shared" si="4"/>
        <v>83</v>
      </c>
      <c r="R130" s="137">
        <f t="shared" si="2"/>
        <v>75</v>
      </c>
    </row>
    <row r="131" spans="1:18">
      <c r="A131" s="10">
        <v>118</v>
      </c>
      <c r="B131" s="76">
        <v>1911118</v>
      </c>
      <c r="C131" s="271" t="s">
        <v>357</v>
      </c>
      <c r="D131" s="137">
        <v>64</v>
      </c>
      <c r="E131" s="137">
        <v>66</v>
      </c>
      <c r="F131" s="137">
        <v>55</v>
      </c>
      <c r="G131" s="137">
        <v>70</v>
      </c>
      <c r="H131" s="137">
        <v>70</v>
      </c>
      <c r="I131" s="136">
        <v>64</v>
      </c>
      <c r="J131" s="136">
        <v>66</v>
      </c>
      <c r="K131" s="136">
        <v>55</v>
      </c>
      <c r="L131" s="136">
        <v>70</v>
      </c>
      <c r="M131" s="136">
        <v>70</v>
      </c>
      <c r="N131" s="137">
        <f t="shared" si="4"/>
        <v>64</v>
      </c>
      <c r="O131" s="137">
        <f t="shared" si="4"/>
        <v>66</v>
      </c>
      <c r="P131" s="137">
        <f t="shared" si="4"/>
        <v>55</v>
      </c>
      <c r="Q131" s="137">
        <f t="shared" si="4"/>
        <v>70</v>
      </c>
      <c r="R131" s="137">
        <f t="shared" si="2"/>
        <v>70</v>
      </c>
    </row>
    <row r="132" spans="1:18">
      <c r="A132" s="10">
        <v>119</v>
      </c>
      <c r="B132" s="267">
        <v>1911119</v>
      </c>
      <c r="C132" s="268" t="s">
        <v>358</v>
      </c>
      <c r="D132" s="137">
        <v>81</v>
      </c>
      <c r="E132" s="137">
        <v>82</v>
      </c>
      <c r="F132" s="137">
        <v>71</v>
      </c>
      <c r="G132" s="137">
        <v>85</v>
      </c>
      <c r="H132" s="137">
        <v>86</v>
      </c>
      <c r="I132" s="136">
        <v>81</v>
      </c>
      <c r="J132" s="136">
        <v>82</v>
      </c>
      <c r="K132" s="136">
        <v>71</v>
      </c>
      <c r="L132" s="136">
        <v>85</v>
      </c>
      <c r="M132" s="136">
        <v>86</v>
      </c>
      <c r="N132" s="137">
        <f t="shared" si="4"/>
        <v>81</v>
      </c>
      <c r="O132" s="137">
        <f t="shared" si="4"/>
        <v>82</v>
      </c>
      <c r="P132" s="137">
        <f t="shared" si="4"/>
        <v>71</v>
      </c>
      <c r="Q132" s="137">
        <f t="shared" si="4"/>
        <v>85</v>
      </c>
      <c r="R132" s="137">
        <f t="shared" si="2"/>
        <v>86</v>
      </c>
    </row>
    <row r="133" spans="1:18">
      <c r="A133" s="10">
        <v>120</v>
      </c>
      <c r="B133" s="272">
        <v>1911120</v>
      </c>
      <c r="C133" s="324" t="s">
        <v>359</v>
      </c>
      <c r="D133" s="137">
        <v>89.3333333333333</v>
      </c>
      <c r="E133" s="137">
        <v>89</v>
      </c>
      <c r="F133" s="137">
        <v>90.1666666666667</v>
      </c>
      <c r="G133" s="137">
        <v>88.5</v>
      </c>
      <c r="H133" s="137">
        <v>81</v>
      </c>
      <c r="I133" s="136">
        <v>89.3333333333333</v>
      </c>
      <c r="J133" s="136">
        <v>89</v>
      </c>
      <c r="K133" s="136">
        <v>90.1666666666667</v>
      </c>
      <c r="L133" s="136">
        <v>88.5</v>
      </c>
      <c r="M133" s="136">
        <v>81</v>
      </c>
      <c r="N133" s="137">
        <f t="shared" si="4"/>
        <v>89</v>
      </c>
      <c r="O133" s="137">
        <f t="shared" si="4"/>
        <v>89</v>
      </c>
      <c r="P133" s="137">
        <f t="shared" si="4"/>
        <v>90</v>
      </c>
      <c r="Q133" s="137">
        <f t="shared" si="4"/>
        <v>89</v>
      </c>
      <c r="R133" s="137">
        <f t="shared" si="2"/>
        <v>81</v>
      </c>
    </row>
    <row r="134" spans="1:18">
      <c r="A134" s="10">
        <v>121</v>
      </c>
      <c r="B134" s="76">
        <v>1911401</v>
      </c>
      <c r="C134" s="271" t="s">
        <v>360</v>
      </c>
      <c r="D134" s="137">
        <v>81</v>
      </c>
      <c r="E134" s="137">
        <v>83</v>
      </c>
      <c r="F134" s="137">
        <v>80</v>
      </c>
      <c r="G134" s="137">
        <v>83</v>
      </c>
      <c r="H134" s="137">
        <v>81</v>
      </c>
      <c r="I134" s="136">
        <v>81</v>
      </c>
      <c r="J134" s="136">
        <v>83</v>
      </c>
      <c r="K134" s="136">
        <v>80</v>
      </c>
      <c r="L134" s="136">
        <v>83</v>
      </c>
      <c r="M134" s="136">
        <v>81</v>
      </c>
      <c r="N134" s="137">
        <f t="shared" si="4"/>
        <v>81</v>
      </c>
      <c r="O134" s="137">
        <f t="shared" si="4"/>
        <v>83</v>
      </c>
      <c r="P134" s="137">
        <f t="shared" si="4"/>
        <v>80</v>
      </c>
      <c r="Q134" s="137">
        <f t="shared" si="4"/>
        <v>83</v>
      </c>
      <c r="R134" s="137">
        <f t="shared" si="2"/>
        <v>81</v>
      </c>
    </row>
    <row r="135" spans="1:18">
      <c r="A135" s="10">
        <v>122</v>
      </c>
      <c r="B135" s="76">
        <v>1911402</v>
      </c>
      <c r="C135" s="271" t="s">
        <v>361</v>
      </c>
      <c r="D135" s="137">
        <v>77</v>
      </c>
      <c r="E135" s="137">
        <v>77</v>
      </c>
      <c r="F135" s="137">
        <v>74</v>
      </c>
      <c r="G135" s="137">
        <v>80</v>
      </c>
      <c r="H135" s="137">
        <v>78</v>
      </c>
      <c r="I135" s="136">
        <v>77</v>
      </c>
      <c r="J135" s="136">
        <v>77</v>
      </c>
      <c r="K135" s="136">
        <v>74</v>
      </c>
      <c r="L135" s="136">
        <v>80</v>
      </c>
      <c r="M135" s="136">
        <v>78</v>
      </c>
      <c r="N135" s="137">
        <f t="shared" si="4"/>
        <v>77</v>
      </c>
      <c r="O135" s="137">
        <f t="shared" si="4"/>
        <v>77</v>
      </c>
      <c r="P135" s="137">
        <f t="shared" si="4"/>
        <v>74</v>
      </c>
      <c r="Q135" s="137">
        <f t="shared" si="4"/>
        <v>80</v>
      </c>
      <c r="R135" s="137">
        <f t="shared" si="2"/>
        <v>78</v>
      </c>
    </row>
    <row r="136" spans="1:18">
      <c r="A136" s="10">
        <v>123</v>
      </c>
      <c r="B136" s="325">
        <v>1911403</v>
      </c>
      <c r="C136" s="326" t="s">
        <v>362</v>
      </c>
      <c r="D136" s="137">
        <v>65</v>
      </c>
      <c r="E136" s="137">
        <v>68</v>
      </c>
      <c r="F136" s="137">
        <v>65</v>
      </c>
      <c r="G136" s="137">
        <v>60</v>
      </c>
      <c r="H136" s="137">
        <v>65</v>
      </c>
      <c r="I136" s="136">
        <v>65</v>
      </c>
      <c r="J136" s="136">
        <v>68</v>
      </c>
      <c r="K136" s="136">
        <v>65</v>
      </c>
      <c r="L136" s="136">
        <v>60</v>
      </c>
      <c r="M136" s="136">
        <v>65</v>
      </c>
      <c r="N136" s="137">
        <f t="shared" si="4"/>
        <v>65</v>
      </c>
      <c r="O136" s="137">
        <f t="shared" si="4"/>
        <v>68</v>
      </c>
      <c r="P136" s="137">
        <f t="shared" si="4"/>
        <v>65</v>
      </c>
      <c r="Q136" s="137">
        <f t="shared" si="4"/>
        <v>60</v>
      </c>
      <c r="R136" s="137">
        <f t="shared" si="2"/>
        <v>65</v>
      </c>
    </row>
    <row r="137" spans="1:18">
      <c r="A137" s="10">
        <v>124</v>
      </c>
      <c r="B137" s="325">
        <v>1911404</v>
      </c>
      <c r="C137" s="326" t="s">
        <v>363</v>
      </c>
      <c r="D137" s="137">
        <v>83.8333333333333</v>
      </c>
      <c r="E137" s="137">
        <v>84.5</v>
      </c>
      <c r="F137" s="137">
        <v>85.5</v>
      </c>
      <c r="G137" s="137">
        <v>85.5</v>
      </c>
      <c r="H137" s="137">
        <v>85.5</v>
      </c>
      <c r="I137" s="136">
        <v>83.8333333333333</v>
      </c>
      <c r="J137" s="136">
        <v>84.5</v>
      </c>
      <c r="K137" s="136">
        <v>85.5</v>
      </c>
      <c r="L137" s="136">
        <v>85.5</v>
      </c>
      <c r="M137" s="136">
        <v>85.5</v>
      </c>
      <c r="N137" s="137">
        <f t="shared" si="4"/>
        <v>84</v>
      </c>
      <c r="O137" s="137">
        <f t="shared" si="4"/>
        <v>85</v>
      </c>
      <c r="P137" s="137">
        <f t="shared" si="4"/>
        <v>86</v>
      </c>
      <c r="Q137" s="137">
        <f t="shared" si="4"/>
        <v>86</v>
      </c>
      <c r="R137" s="137">
        <f t="shared" si="2"/>
        <v>86</v>
      </c>
    </row>
    <row r="138" spans="1:18">
      <c r="A138" s="10">
        <v>125</v>
      </c>
      <c r="B138" s="267">
        <v>1911405</v>
      </c>
      <c r="C138" s="268" t="s">
        <v>364</v>
      </c>
      <c r="D138" s="137">
        <v>82</v>
      </c>
      <c r="E138" s="137">
        <v>82</v>
      </c>
      <c r="F138" s="137">
        <v>82</v>
      </c>
      <c r="G138" s="137">
        <v>82</v>
      </c>
      <c r="H138" s="137">
        <v>82</v>
      </c>
      <c r="I138" s="136">
        <v>82</v>
      </c>
      <c r="J138" s="136">
        <v>82</v>
      </c>
      <c r="K138" s="136">
        <v>82</v>
      </c>
      <c r="L138" s="136">
        <v>82</v>
      </c>
      <c r="M138" s="136">
        <v>82</v>
      </c>
      <c r="N138" s="137">
        <f t="shared" si="4"/>
        <v>82</v>
      </c>
      <c r="O138" s="137">
        <f t="shared" si="4"/>
        <v>82</v>
      </c>
      <c r="P138" s="137">
        <f t="shared" si="4"/>
        <v>82</v>
      </c>
      <c r="Q138" s="137">
        <f t="shared" si="4"/>
        <v>82</v>
      </c>
      <c r="R138" s="137">
        <f t="shared" si="2"/>
        <v>82</v>
      </c>
    </row>
    <row r="139" spans="1:18">
      <c r="A139" s="10">
        <v>126</v>
      </c>
      <c r="B139" s="31">
        <v>1911406</v>
      </c>
      <c r="C139" s="326" t="s">
        <v>365</v>
      </c>
      <c r="D139" s="137">
        <v>70</v>
      </c>
      <c r="E139" s="137">
        <v>72</v>
      </c>
      <c r="F139" s="137">
        <v>68</v>
      </c>
      <c r="G139" s="137">
        <v>66</v>
      </c>
      <c r="H139" s="137">
        <v>68</v>
      </c>
      <c r="I139" s="136">
        <v>70</v>
      </c>
      <c r="J139" s="136">
        <v>72</v>
      </c>
      <c r="K139" s="136">
        <v>68</v>
      </c>
      <c r="L139" s="136">
        <v>66</v>
      </c>
      <c r="M139" s="136">
        <v>68</v>
      </c>
      <c r="N139" s="137">
        <f t="shared" ref="N139:R142" si="5">ROUND(D139*$H$12+I139*$M$12,0)</f>
        <v>70</v>
      </c>
      <c r="O139" s="137">
        <f t="shared" si="5"/>
        <v>72</v>
      </c>
      <c r="P139" s="137">
        <f t="shared" si="5"/>
        <v>68</v>
      </c>
      <c r="Q139" s="137">
        <f t="shared" si="5"/>
        <v>66</v>
      </c>
      <c r="R139" s="137">
        <f t="shared" si="2"/>
        <v>68</v>
      </c>
    </row>
    <row r="140" spans="1:18">
      <c r="A140" s="10">
        <v>127</v>
      </c>
      <c r="B140" s="76">
        <v>1911407</v>
      </c>
      <c r="C140" s="271" t="s">
        <v>366</v>
      </c>
      <c r="D140" s="137">
        <v>81</v>
      </c>
      <c r="E140" s="137">
        <v>81</v>
      </c>
      <c r="F140" s="137">
        <v>81</v>
      </c>
      <c r="G140" s="137">
        <v>81</v>
      </c>
      <c r="H140" s="137">
        <v>81</v>
      </c>
      <c r="I140" s="136">
        <v>81</v>
      </c>
      <c r="J140" s="136">
        <v>81</v>
      </c>
      <c r="K140" s="136">
        <v>81</v>
      </c>
      <c r="L140" s="136">
        <v>81</v>
      </c>
      <c r="M140" s="136">
        <v>81</v>
      </c>
      <c r="N140" s="137">
        <f t="shared" si="5"/>
        <v>81</v>
      </c>
      <c r="O140" s="137">
        <f t="shared" si="5"/>
        <v>81</v>
      </c>
      <c r="P140" s="137">
        <f t="shared" si="5"/>
        <v>81</v>
      </c>
      <c r="Q140" s="137">
        <f t="shared" si="5"/>
        <v>81</v>
      </c>
      <c r="R140" s="137">
        <f t="shared" si="2"/>
        <v>81</v>
      </c>
    </row>
    <row r="141" spans="1:18">
      <c r="A141" s="10">
        <v>128</v>
      </c>
      <c r="B141" s="277">
        <v>1911410</v>
      </c>
      <c r="C141" s="271" t="s">
        <v>367</v>
      </c>
      <c r="D141" s="137">
        <v>80</v>
      </c>
      <c r="E141" s="137">
        <v>80</v>
      </c>
      <c r="F141" s="137">
        <v>80</v>
      </c>
      <c r="G141" s="137">
        <v>80</v>
      </c>
      <c r="H141" s="137">
        <v>80</v>
      </c>
      <c r="I141" s="136">
        <v>80</v>
      </c>
      <c r="J141" s="136">
        <v>80</v>
      </c>
      <c r="K141" s="136">
        <v>80</v>
      </c>
      <c r="L141" s="136">
        <v>80</v>
      </c>
      <c r="M141" s="136">
        <v>80</v>
      </c>
      <c r="N141" s="137">
        <f t="shared" si="5"/>
        <v>80</v>
      </c>
      <c r="O141" s="137">
        <f t="shared" si="5"/>
        <v>80</v>
      </c>
      <c r="P141" s="137">
        <f t="shared" si="5"/>
        <v>80</v>
      </c>
      <c r="Q141" s="137">
        <f t="shared" si="5"/>
        <v>80</v>
      </c>
      <c r="R141" s="137">
        <f t="shared" si="5"/>
        <v>80</v>
      </c>
    </row>
    <row r="142" spans="1:18">
      <c r="A142" s="10">
        <v>129</v>
      </c>
      <c r="B142" s="31">
        <v>1911411</v>
      </c>
      <c r="C142" s="31" t="s">
        <v>368</v>
      </c>
      <c r="D142" s="137">
        <v>79</v>
      </c>
      <c r="E142" s="137">
        <v>79</v>
      </c>
      <c r="F142" s="137">
        <v>79</v>
      </c>
      <c r="G142" s="137">
        <v>79</v>
      </c>
      <c r="H142" s="137">
        <v>79</v>
      </c>
      <c r="I142" s="136">
        <v>79</v>
      </c>
      <c r="J142" s="136">
        <v>79</v>
      </c>
      <c r="K142" s="136">
        <v>79</v>
      </c>
      <c r="L142" s="136">
        <v>79</v>
      </c>
      <c r="M142" s="136">
        <v>79</v>
      </c>
      <c r="N142" s="137">
        <f t="shared" si="5"/>
        <v>79</v>
      </c>
      <c r="O142" s="137">
        <f t="shared" si="5"/>
        <v>79</v>
      </c>
      <c r="P142" s="137">
        <f t="shared" si="5"/>
        <v>79</v>
      </c>
      <c r="Q142" s="137">
        <f t="shared" si="5"/>
        <v>79</v>
      </c>
      <c r="R142" s="137">
        <f t="shared" si="5"/>
        <v>79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75</v>
      </c>
      <c r="E146" s="2">
        <v>75</v>
      </c>
      <c r="F146" s="2">
        <v>70</v>
      </c>
      <c r="G146" s="2">
        <v>75</v>
      </c>
      <c r="H146" s="2">
        <v>75</v>
      </c>
    </row>
    <row r="147" spans="3:19">
      <c r="C147" s="261" t="s">
        <v>28</v>
      </c>
      <c r="D147" s="278">
        <v>0.65</v>
      </c>
      <c r="E147" s="278">
        <v>0.65</v>
      </c>
      <c r="F147" s="278">
        <v>0.65</v>
      </c>
      <c r="G147" s="278">
        <v>0.65</v>
      </c>
      <c r="H147" s="278">
        <v>0.65</v>
      </c>
      <c r="M147" s="279" t="s">
        <v>377</v>
      </c>
      <c r="N147" s="2">
        <v>129</v>
      </c>
    </row>
    <row r="148" spans="3:19">
      <c r="C148" s="261" t="s">
        <v>187</v>
      </c>
      <c r="D148" s="1">
        <f>COUNTIF(N14:N142,"&gt;="&amp;D146)</f>
        <v>113</v>
      </c>
      <c r="E148" s="1">
        <f>COUNTIF(O14:O142,"&gt;="&amp;E146)</f>
        <v>114</v>
      </c>
      <c r="F148" s="1">
        <f>COUNTIF(P14:P142,"&gt;="&amp;F146)</f>
        <v>103</v>
      </c>
      <c r="G148" s="1">
        <f>COUNTIF(Q14:Q142,"&gt;="&amp;G146)</f>
        <v>116</v>
      </c>
      <c r="H148" s="1">
        <f>COUNTIF(R14:R142,"&gt;="&amp;H146)</f>
        <v>112</v>
      </c>
    </row>
    <row r="149" spans="3:19">
      <c r="C149" s="261" t="s">
        <v>29</v>
      </c>
      <c r="D149" s="280">
        <f>D148/$N$147</f>
        <v>0.87596899224806202</v>
      </c>
      <c r="E149" s="280">
        <f>E148/$N$147</f>
        <v>0.88372093023255816</v>
      </c>
      <c r="F149" s="280">
        <f>F148/$N$147</f>
        <v>0.79844961240310075</v>
      </c>
      <c r="G149" s="280">
        <f>G148/$N$147</f>
        <v>0.89922480620155043</v>
      </c>
      <c r="H149" s="280">
        <f>H148/$N$147</f>
        <v>0.86821705426356588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6" thickBot="1">
      <c r="C158" s="261" t="s">
        <v>5</v>
      </c>
      <c r="D158" s="11"/>
      <c r="E158" s="12"/>
      <c r="F158" s="331"/>
      <c r="G158" s="332"/>
      <c r="H158" s="332">
        <v>3</v>
      </c>
      <c r="I158" s="332"/>
      <c r="J158" s="332"/>
      <c r="K158" s="332"/>
      <c r="L158" s="332">
        <v>3</v>
      </c>
      <c r="M158" s="12"/>
      <c r="N158" s="12"/>
      <c r="O158" s="12"/>
      <c r="P158" s="12"/>
      <c r="Q158" s="316"/>
      <c r="R158" s="2"/>
      <c r="S158" s="9">
        <f>D149</f>
        <v>0.87596899224806202</v>
      </c>
    </row>
    <row r="159" spans="3:19" ht="16" thickBot="1">
      <c r="C159" s="261" t="s">
        <v>6</v>
      </c>
      <c r="D159" s="13"/>
      <c r="E159" s="14"/>
      <c r="F159" s="333">
        <v>3</v>
      </c>
      <c r="G159" s="334">
        <v>3</v>
      </c>
      <c r="H159" s="334">
        <v>3</v>
      </c>
      <c r="I159" s="334">
        <v>1</v>
      </c>
      <c r="J159" s="334"/>
      <c r="K159" s="334"/>
      <c r="L159" s="334">
        <v>3</v>
      </c>
      <c r="M159" s="14"/>
      <c r="N159" s="14"/>
      <c r="O159" s="14"/>
      <c r="P159" s="14"/>
      <c r="Q159" s="14"/>
      <c r="R159" s="2"/>
      <c r="S159" s="9">
        <f>E149</f>
        <v>0.88372093023255816</v>
      </c>
    </row>
    <row r="160" spans="3:19" ht="16" thickBot="1">
      <c r="C160" s="261" t="s">
        <v>7</v>
      </c>
      <c r="D160" s="13"/>
      <c r="E160" s="14"/>
      <c r="F160" s="333">
        <v>2</v>
      </c>
      <c r="G160" s="334">
        <v>2</v>
      </c>
      <c r="H160" s="334">
        <v>3</v>
      </c>
      <c r="I160" s="334">
        <v>1</v>
      </c>
      <c r="J160" s="334"/>
      <c r="K160" s="334"/>
      <c r="L160" s="334">
        <v>3</v>
      </c>
      <c r="M160" s="14"/>
      <c r="N160" s="14"/>
      <c r="O160" s="14"/>
      <c r="P160" s="14"/>
      <c r="Q160" s="14"/>
      <c r="R160" s="2"/>
      <c r="S160" s="9">
        <f>F149</f>
        <v>0.79844961240310075</v>
      </c>
    </row>
    <row r="161" spans="3:19" ht="16" thickBot="1">
      <c r="C161" s="261" t="s">
        <v>8</v>
      </c>
      <c r="D161" s="13"/>
      <c r="E161" s="14"/>
      <c r="F161" s="333">
        <v>2</v>
      </c>
      <c r="G161" s="334">
        <v>2</v>
      </c>
      <c r="H161" s="334">
        <v>3</v>
      </c>
      <c r="I161" s="334">
        <v>1</v>
      </c>
      <c r="J161" s="334"/>
      <c r="K161" s="334"/>
      <c r="L161" s="334">
        <v>3</v>
      </c>
      <c r="M161" s="14"/>
      <c r="N161" s="14"/>
      <c r="O161" s="14"/>
      <c r="P161" s="14"/>
      <c r="Q161" s="14"/>
      <c r="R161" s="2"/>
      <c r="S161" s="9">
        <f>G149</f>
        <v>0.89922480620155043</v>
      </c>
    </row>
    <row r="162" spans="3:19" ht="16" thickBot="1">
      <c r="C162" s="261" t="s">
        <v>9</v>
      </c>
      <c r="D162" s="13"/>
      <c r="E162" s="14"/>
      <c r="F162" s="333">
        <v>2</v>
      </c>
      <c r="G162" s="334">
        <v>2</v>
      </c>
      <c r="H162" s="334">
        <v>3</v>
      </c>
      <c r="I162" s="334">
        <v>1</v>
      </c>
      <c r="J162" s="334"/>
      <c r="K162" s="334"/>
      <c r="L162" s="334">
        <v>3</v>
      </c>
      <c r="M162" s="14"/>
      <c r="N162" s="14"/>
      <c r="O162" s="14"/>
      <c r="P162" s="14"/>
      <c r="Q162" s="14"/>
      <c r="R162" s="2"/>
      <c r="S162" s="9">
        <f>H149</f>
        <v>0.86821705426356588</v>
      </c>
    </row>
    <row r="163" spans="3:19">
      <c r="C163" s="261" t="s">
        <v>30</v>
      </c>
      <c r="D163" s="1">
        <f t="shared" ref="D163:R163" si="6">COUNTIF(D158:D162,"=3")</f>
        <v>0</v>
      </c>
      <c r="E163" s="1">
        <f t="shared" si="6"/>
        <v>0</v>
      </c>
      <c r="F163" s="1">
        <f t="shared" si="6"/>
        <v>1</v>
      </c>
      <c r="G163" s="1">
        <f t="shared" si="6"/>
        <v>1</v>
      </c>
      <c r="H163" s="1">
        <f t="shared" si="6"/>
        <v>5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5</v>
      </c>
      <c r="M163" s="1">
        <f t="shared" si="6"/>
        <v>0</v>
      </c>
      <c r="N163" s="1">
        <f t="shared" si="6"/>
        <v>0</v>
      </c>
      <c r="O163" s="1">
        <f t="shared" si="6"/>
        <v>0</v>
      </c>
      <c r="P163" s="1">
        <f t="shared" si="6"/>
        <v>0</v>
      </c>
      <c r="Q163" s="1">
        <f t="shared" si="6"/>
        <v>0</v>
      </c>
      <c r="R163" s="1">
        <f t="shared" si="6"/>
        <v>0</v>
      </c>
    </row>
    <row r="164" spans="3:19">
      <c r="C164" s="261" t="s">
        <v>31</v>
      </c>
      <c r="D164" s="1">
        <f t="shared" ref="D164:R164" si="7">COUNTIF(D158:D162,"=2")</f>
        <v>0</v>
      </c>
      <c r="E164" s="1">
        <f t="shared" si="7"/>
        <v>0</v>
      </c>
      <c r="F164" s="1">
        <f t="shared" si="7"/>
        <v>3</v>
      </c>
      <c r="G164" s="1">
        <f t="shared" si="7"/>
        <v>3</v>
      </c>
      <c r="H164" s="1">
        <f t="shared" si="7"/>
        <v>0</v>
      </c>
      <c r="I164" s="1">
        <f t="shared" si="7"/>
        <v>0</v>
      </c>
      <c r="J164" s="1">
        <f t="shared" si="7"/>
        <v>0</v>
      </c>
      <c r="K164" s="1">
        <f t="shared" si="7"/>
        <v>0</v>
      </c>
      <c r="L164" s="1">
        <f t="shared" si="7"/>
        <v>0</v>
      </c>
      <c r="M164" s="1">
        <f t="shared" si="7"/>
        <v>0</v>
      </c>
      <c r="N164" s="1">
        <f t="shared" si="7"/>
        <v>0</v>
      </c>
      <c r="O164" s="1">
        <f t="shared" si="7"/>
        <v>0</v>
      </c>
      <c r="P164" s="1">
        <f t="shared" si="7"/>
        <v>0</v>
      </c>
      <c r="Q164" s="1">
        <f t="shared" si="7"/>
        <v>0</v>
      </c>
      <c r="R164" s="1">
        <f t="shared" si="7"/>
        <v>0</v>
      </c>
    </row>
    <row r="165" spans="3:19">
      <c r="C165" s="261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0</v>
      </c>
      <c r="G165" s="1">
        <f t="shared" si="8"/>
        <v>0</v>
      </c>
      <c r="H165" s="1">
        <f t="shared" si="8"/>
        <v>0</v>
      </c>
      <c r="I165" s="1">
        <f t="shared" si="8"/>
        <v>4</v>
      </c>
      <c r="J165" s="1">
        <f t="shared" si="8"/>
        <v>0</v>
      </c>
      <c r="K165" s="1">
        <f t="shared" si="8"/>
        <v>0</v>
      </c>
      <c r="L165" s="1">
        <f t="shared" si="8"/>
        <v>0</v>
      </c>
      <c r="M165" s="1">
        <f t="shared" si="8"/>
        <v>0</v>
      </c>
      <c r="N165" s="1">
        <f t="shared" si="8"/>
        <v>0</v>
      </c>
      <c r="O165" s="1">
        <f t="shared" si="8"/>
        <v>0</v>
      </c>
      <c r="P165" s="1">
        <f t="shared" si="8"/>
        <v>0</v>
      </c>
      <c r="Q165" s="1">
        <f t="shared" si="8"/>
        <v>0</v>
      </c>
      <c r="R165" s="1">
        <f t="shared" si="8"/>
        <v>0</v>
      </c>
    </row>
    <row r="166" spans="3:19">
      <c r="C166" s="261" t="s">
        <v>34</v>
      </c>
      <c r="D166" s="6">
        <f t="shared" ref="D166:R166" si="9">3*IF(D163=0,0,(ROUND(SUMIF(D158:D162,"=3",$S$158:$S$162),2)))</f>
        <v>0</v>
      </c>
      <c r="E166" s="6">
        <f t="shared" si="9"/>
        <v>0</v>
      </c>
      <c r="F166" s="6">
        <f t="shared" si="9"/>
        <v>2.64</v>
      </c>
      <c r="G166" s="6">
        <f t="shared" si="9"/>
        <v>2.64</v>
      </c>
      <c r="H166" s="6">
        <f t="shared" si="9"/>
        <v>12.99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12.99</v>
      </c>
      <c r="M166" s="6">
        <f t="shared" si="9"/>
        <v>0</v>
      </c>
      <c r="N166" s="6">
        <f t="shared" si="9"/>
        <v>0</v>
      </c>
      <c r="O166" s="6">
        <f t="shared" si="9"/>
        <v>0</v>
      </c>
      <c r="P166" s="6">
        <f t="shared" si="9"/>
        <v>0</v>
      </c>
      <c r="Q166" s="6">
        <f t="shared" si="9"/>
        <v>0</v>
      </c>
      <c r="R166" s="6">
        <f t="shared" si="9"/>
        <v>0</v>
      </c>
    </row>
    <row r="167" spans="3:19">
      <c r="C167" s="261" t="s">
        <v>35</v>
      </c>
      <c r="D167" s="6">
        <f t="shared" ref="D167:R167" si="10">2*IF(D164=0,0,(ROUND(SUMIF(D158:D162,"=2",$S$158:$S$162),2)))</f>
        <v>0</v>
      </c>
      <c r="E167" s="6">
        <f t="shared" si="10"/>
        <v>0</v>
      </c>
      <c r="F167" s="6">
        <f t="shared" si="10"/>
        <v>5.14</v>
      </c>
      <c r="G167" s="6">
        <f t="shared" si="10"/>
        <v>5.14</v>
      </c>
      <c r="H167" s="6">
        <f t="shared" si="10"/>
        <v>0</v>
      </c>
      <c r="I167" s="6">
        <f t="shared" si="10"/>
        <v>0</v>
      </c>
      <c r="J167" s="6">
        <f t="shared" si="10"/>
        <v>0</v>
      </c>
      <c r="K167" s="6">
        <f t="shared" si="10"/>
        <v>0</v>
      </c>
      <c r="L167" s="6">
        <f t="shared" si="10"/>
        <v>0</v>
      </c>
      <c r="M167" s="6">
        <f t="shared" si="10"/>
        <v>0</v>
      </c>
      <c r="N167" s="6">
        <f t="shared" si="10"/>
        <v>0</v>
      </c>
      <c r="O167" s="6">
        <f t="shared" si="10"/>
        <v>0</v>
      </c>
      <c r="P167" s="6">
        <f t="shared" si="10"/>
        <v>0</v>
      </c>
      <c r="Q167" s="6">
        <f t="shared" si="10"/>
        <v>0</v>
      </c>
      <c r="R167" s="6">
        <f t="shared" si="10"/>
        <v>0</v>
      </c>
    </row>
    <row r="168" spans="3:19">
      <c r="C168" s="261" t="s">
        <v>36</v>
      </c>
      <c r="D168" s="6">
        <f t="shared" ref="D168:R168" si="11">1*IF(D165=0,0,(ROUND(SUMIF(D158:D162,"=1",$S$158:$S$162),2)))</f>
        <v>0</v>
      </c>
      <c r="E168" s="6">
        <f t="shared" si="11"/>
        <v>0</v>
      </c>
      <c r="F168" s="6">
        <f t="shared" si="11"/>
        <v>0</v>
      </c>
      <c r="G168" s="6">
        <f t="shared" si="11"/>
        <v>0</v>
      </c>
      <c r="H168" s="6">
        <f t="shared" si="11"/>
        <v>0</v>
      </c>
      <c r="I168" s="6">
        <f t="shared" si="11"/>
        <v>3.45</v>
      </c>
      <c r="J168" s="6">
        <f t="shared" si="11"/>
        <v>0</v>
      </c>
      <c r="K168" s="6">
        <f t="shared" si="11"/>
        <v>0</v>
      </c>
      <c r="L168" s="6">
        <f t="shared" si="11"/>
        <v>0</v>
      </c>
      <c r="M168" s="6">
        <f t="shared" si="11"/>
        <v>0</v>
      </c>
      <c r="N168" s="6">
        <f t="shared" si="11"/>
        <v>0</v>
      </c>
      <c r="O168" s="6">
        <f t="shared" si="11"/>
        <v>0</v>
      </c>
      <c r="P168" s="6">
        <f t="shared" si="11"/>
        <v>0</v>
      </c>
      <c r="Q168" s="6">
        <f t="shared" si="11"/>
        <v>0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0</v>
      </c>
      <c r="E171" s="8">
        <f t="shared" si="12"/>
        <v>0</v>
      </c>
      <c r="F171" s="8">
        <f t="shared" si="12"/>
        <v>2.5933333333333328</v>
      </c>
      <c r="G171" s="8">
        <f t="shared" si="12"/>
        <v>2.5933333333333328</v>
      </c>
      <c r="H171" s="8">
        <f t="shared" si="12"/>
        <v>2.5979999999999999</v>
      </c>
      <c r="I171" s="8">
        <f t="shared" si="12"/>
        <v>2.5875000000000004</v>
      </c>
      <c r="J171" s="8">
        <f t="shared" si="12"/>
        <v>0</v>
      </c>
      <c r="K171" s="8">
        <f t="shared" si="12"/>
        <v>0</v>
      </c>
      <c r="L171" s="8">
        <f t="shared" si="12"/>
        <v>2.5979999999999999</v>
      </c>
      <c r="M171" s="8">
        <f t="shared" si="12"/>
        <v>0</v>
      </c>
      <c r="N171" s="8">
        <f t="shared" si="12"/>
        <v>0</v>
      </c>
      <c r="O171" s="8">
        <f t="shared" si="12"/>
        <v>0</v>
      </c>
      <c r="P171" s="8">
        <f t="shared" si="12"/>
        <v>0</v>
      </c>
      <c r="Q171" s="8">
        <f t="shared" si="12"/>
        <v>0</v>
      </c>
      <c r="R171" s="8">
        <f t="shared" si="12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activeCell="A8" sqref="A8:M8"/>
    </sheetView>
  </sheetViews>
  <sheetFormatPr defaultRowHeight="14.5"/>
  <cols>
    <col min="1" max="1" width="15.1796875" customWidth="1"/>
    <col min="2" max="2" width="8.81640625" bestFit="1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12.26953125" customWidth="1"/>
    <col min="13" max="13" width="12" customWidth="1"/>
    <col min="14" max="14" width="11.26953125" customWidth="1"/>
    <col min="15" max="15" width="11.7265625" customWidth="1"/>
    <col min="16" max="16" width="6.453125" bestFit="1" customWidth="1"/>
    <col min="17" max="17" width="11.26953125" customWidth="1"/>
    <col min="18" max="18" width="6.453125" customWidth="1"/>
    <col min="19" max="19" width="27" bestFit="1" customWidth="1"/>
  </cols>
  <sheetData>
    <row r="1" spans="1:19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9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9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9">
      <c r="A4" s="509" t="s">
        <v>427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9">
      <c r="A5" s="265" t="s">
        <v>294</v>
      </c>
      <c r="B5" s="266"/>
      <c r="C5" s="266" t="s">
        <v>428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9">
      <c r="A6" s="265" t="s">
        <v>295</v>
      </c>
      <c r="B6" s="266"/>
      <c r="C6" s="266" t="s">
        <v>429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9">
      <c r="A7" s="51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</row>
    <row r="8" spans="1:19" ht="15" customHeight="1">
      <c r="A8" s="557" t="s">
        <v>430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</row>
    <row r="9" spans="1:19" ht="15" customHeight="1">
      <c r="A9" s="555" t="s">
        <v>431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</row>
    <row r="10" spans="1:19" ht="15" customHeight="1">
      <c r="A10" s="555" t="s">
        <v>432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</row>
    <row r="11" spans="1:19" ht="16.5" customHeight="1">
      <c r="A11" s="556" t="s">
        <v>433</v>
      </c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</row>
    <row r="12" spans="1:19">
      <c r="A12" s="557" t="s">
        <v>434</v>
      </c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</row>
    <row r="13" spans="1:19">
      <c r="A13" s="498" t="s">
        <v>435</v>
      </c>
      <c r="B13" s="498" t="s">
        <v>2</v>
      </c>
      <c r="C13" s="498" t="s">
        <v>3</v>
      </c>
      <c r="D13" s="502" t="s">
        <v>11</v>
      </c>
      <c r="E13" s="502"/>
      <c r="F13" s="502"/>
      <c r="G13" s="502"/>
      <c r="H13" s="5">
        <v>0.5</v>
      </c>
      <c r="I13" s="503" t="s">
        <v>10</v>
      </c>
      <c r="J13" s="503"/>
      <c r="K13" s="503"/>
      <c r="L13" s="503"/>
      <c r="M13" s="5">
        <v>0.5</v>
      </c>
      <c r="N13" s="494" t="s">
        <v>27</v>
      </c>
      <c r="O13" s="495"/>
      <c r="P13" s="495"/>
      <c r="Q13" s="495"/>
      <c r="R13" s="496"/>
    </row>
    <row r="14" spans="1:19">
      <c r="A14" s="499"/>
      <c r="B14" s="499"/>
      <c r="C14" s="499"/>
      <c r="D14" s="261" t="s">
        <v>5</v>
      </c>
      <c r="E14" s="261" t="s">
        <v>6</v>
      </c>
      <c r="F14" s="261" t="s">
        <v>7</v>
      </c>
      <c r="G14" s="261" t="s">
        <v>8</v>
      </c>
      <c r="H14" s="261" t="s">
        <v>9</v>
      </c>
      <c r="I14" s="261" t="s">
        <v>5</v>
      </c>
      <c r="J14" s="261" t="s">
        <v>6</v>
      </c>
      <c r="K14" s="261" t="s">
        <v>7</v>
      </c>
      <c r="L14" s="261" t="s">
        <v>8</v>
      </c>
      <c r="M14" s="261" t="s">
        <v>9</v>
      </c>
      <c r="N14" s="261" t="s">
        <v>5</v>
      </c>
      <c r="O14" s="261" t="s">
        <v>6</v>
      </c>
      <c r="P14" s="261" t="s">
        <v>7</v>
      </c>
      <c r="Q14" s="261" t="s">
        <v>8</v>
      </c>
      <c r="R14" s="261" t="s">
        <v>9</v>
      </c>
    </row>
    <row r="15" spans="1:19">
      <c r="A15" s="264">
        <v>1</v>
      </c>
      <c r="B15" s="335">
        <v>1911001</v>
      </c>
      <c r="C15" s="335" t="s">
        <v>79</v>
      </c>
      <c r="D15" s="336">
        <f>S15-15</f>
        <v>70</v>
      </c>
      <c r="E15" s="336">
        <f>S15-13</f>
        <v>72</v>
      </c>
      <c r="F15" s="336">
        <v>63</v>
      </c>
      <c r="G15" s="336">
        <f>S15-12</f>
        <v>73</v>
      </c>
      <c r="H15" s="336">
        <v>73</v>
      </c>
      <c r="I15" s="336">
        <f>D15+2</f>
        <v>72</v>
      </c>
      <c r="J15" s="336">
        <f>E15-3</f>
        <v>69</v>
      </c>
      <c r="K15" s="336">
        <f>F15+4</f>
        <v>67</v>
      </c>
      <c r="L15" s="336">
        <v>73</v>
      </c>
      <c r="M15" s="336">
        <f>H15+2</f>
        <v>75</v>
      </c>
      <c r="N15" s="336">
        <v>73</v>
      </c>
      <c r="O15" s="336">
        <f>J15+2</f>
        <v>71</v>
      </c>
      <c r="P15" s="336">
        <v>73</v>
      </c>
      <c r="Q15" s="336">
        <f>L15-3</f>
        <v>70</v>
      </c>
      <c r="R15" s="336">
        <f>M15+4</f>
        <v>79</v>
      </c>
      <c r="S15" s="336">
        <v>85</v>
      </c>
    </row>
    <row r="16" spans="1:19">
      <c r="A16" s="264">
        <v>2</v>
      </c>
      <c r="B16" s="335">
        <v>1911002</v>
      </c>
      <c r="C16" s="335" t="s">
        <v>80</v>
      </c>
      <c r="D16" s="336">
        <f t="shared" ref="D16:D79" si="0">S16-15</f>
        <v>73</v>
      </c>
      <c r="E16" s="336">
        <f t="shared" ref="E16:E34" si="1">S16-13</f>
        <v>75</v>
      </c>
      <c r="F16" s="336">
        <v>88</v>
      </c>
      <c r="G16" s="336">
        <f t="shared" ref="G16:G79" si="2">S16-12</f>
        <v>76</v>
      </c>
      <c r="H16" s="336">
        <v>76</v>
      </c>
      <c r="I16" s="336">
        <f t="shared" ref="I16:I79" si="3">D16+2</f>
        <v>75</v>
      </c>
      <c r="J16" s="336">
        <f t="shared" ref="J16:J79" si="4">E16-3</f>
        <v>72</v>
      </c>
      <c r="K16" s="336">
        <f t="shared" ref="K16:K79" si="5">F16+4</f>
        <v>92</v>
      </c>
      <c r="L16" s="336">
        <v>76</v>
      </c>
      <c r="M16" s="336">
        <f t="shared" ref="M16:M79" si="6">H16+2</f>
        <v>78</v>
      </c>
      <c r="N16" s="336">
        <v>76</v>
      </c>
      <c r="O16" s="336">
        <f t="shared" ref="O16:O79" si="7">J16+2</f>
        <v>74</v>
      </c>
      <c r="P16" s="336">
        <v>76</v>
      </c>
      <c r="Q16" s="336">
        <f t="shared" ref="Q16:Q79" si="8">L16-3</f>
        <v>73</v>
      </c>
      <c r="R16" s="336">
        <f t="shared" ref="R16:R79" si="9">M16+4</f>
        <v>82</v>
      </c>
      <c r="S16" s="336">
        <v>88</v>
      </c>
    </row>
    <row r="17" spans="1:19">
      <c r="A17" s="264">
        <v>3</v>
      </c>
      <c r="B17" s="335">
        <v>1911003</v>
      </c>
      <c r="C17" s="335" t="s">
        <v>81</v>
      </c>
      <c r="D17" s="336">
        <f t="shared" si="0"/>
        <v>73</v>
      </c>
      <c r="E17" s="336">
        <f t="shared" si="1"/>
        <v>75</v>
      </c>
      <c r="F17" s="336">
        <v>88</v>
      </c>
      <c r="G17" s="336">
        <f t="shared" si="2"/>
        <v>76</v>
      </c>
      <c r="H17" s="336">
        <v>76</v>
      </c>
      <c r="I17" s="336">
        <f t="shared" si="3"/>
        <v>75</v>
      </c>
      <c r="J17" s="336">
        <f t="shared" si="4"/>
        <v>72</v>
      </c>
      <c r="K17" s="336">
        <f t="shared" si="5"/>
        <v>92</v>
      </c>
      <c r="L17" s="336">
        <v>76</v>
      </c>
      <c r="M17" s="336">
        <f t="shared" si="6"/>
        <v>78</v>
      </c>
      <c r="N17" s="336">
        <v>76</v>
      </c>
      <c r="O17" s="336">
        <f t="shared" si="7"/>
        <v>74</v>
      </c>
      <c r="P17" s="336">
        <v>76</v>
      </c>
      <c r="Q17" s="336">
        <f t="shared" si="8"/>
        <v>73</v>
      </c>
      <c r="R17" s="336">
        <f t="shared" si="9"/>
        <v>82</v>
      </c>
      <c r="S17" s="336">
        <v>88</v>
      </c>
    </row>
    <row r="18" spans="1:19">
      <c r="A18" s="264">
        <v>4</v>
      </c>
      <c r="B18" s="335">
        <v>1911004</v>
      </c>
      <c r="C18" s="335" t="s">
        <v>39</v>
      </c>
      <c r="D18" s="336">
        <f t="shared" si="0"/>
        <v>73</v>
      </c>
      <c r="E18" s="336">
        <f t="shared" si="1"/>
        <v>75</v>
      </c>
      <c r="F18" s="336">
        <v>88</v>
      </c>
      <c r="G18" s="336">
        <f t="shared" si="2"/>
        <v>76</v>
      </c>
      <c r="H18" s="336">
        <v>76</v>
      </c>
      <c r="I18" s="336">
        <f t="shared" si="3"/>
        <v>75</v>
      </c>
      <c r="J18" s="336">
        <f t="shared" si="4"/>
        <v>72</v>
      </c>
      <c r="K18" s="336">
        <f t="shared" si="5"/>
        <v>92</v>
      </c>
      <c r="L18" s="336">
        <v>76</v>
      </c>
      <c r="M18" s="336">
        <f t="shared" si="6"/>
        <v>78</v>
      </c>
      <c r="N18" s="336">
        <v>76</v>
      </c>
      <c r="O18" s="336">
        <f t="shared" si="7"/>
        <v>74</v>
      </c>
      <c r="P18" s="336">
        <v>76</v>
      </c>
      <c r="Q18" s="336">
        <f t="shared" si="8"/>
        <v>73</v>
      </c>
      <c r="R18" s="336">
        <f t="shared" si="9"/>
        <v>82</v>
      </c>
      <c r="S18" s="336">
        <v>88</v>
      </c>
    </row>
    <row r="19" spans="1:19">
      <c r="A19" s="264">
        <v>5</v>
      </c>
      <c r="B19" s="335">
        <v>1911005</v>
      </c>
      <c r="C19" s="335" t="s">
        <v>40</v>
      </c>
      <c r="D19" s="336">
        <f t="shared" si="0"/>
        <v>77</v>
      </c>
      <c r="E19" s="336">
        <f t="shared" si="1"/>
        <v>79</v>
      </c>
      <c r="F19" s="336">
        <v>92</v>
      </c>
      <c r="G19" s="336">
        <f t="shared" si="2"/>
        <v>80</v>
      </c>
      <c r="H19" s="336">
        <v>80</v>
      </c>
      <c r="I19" s="336">
        <f t="shared" si="3"/>
        <v>79</v>
      </c>
      <c r="J19" s="336">
        <f t="shared" si="4"/>
        <v>76</v>
      </c>
      <c r="K19" s="336">
        <f t="shared" si="5"/>
        <v>96</v>
      </c>
      <c r="L19" s="336">
        <v>80</v>
      </c>
      <c r="M19" s="336">
        <f t="shared" si="6"/>
        <v>82</v>
      </c>
      <c r="N19" s="336">
        <v>80</v>
      </c>
      <c r="O19" s="336">
        <f t="shared" si="7"/>
        <v>78</v>
      </c>
      <c r="P19" s="336">
        <v>80</v>
      </c>
      <c r="Q19" s="336">
        <f t="shared" si="8"/>
        <v>77</v>
      </c>
      <c r="R19" s="336">
        <f t="shared" si="9"/>
        <v>86</v>
      </c>
      <c r="S19" s="336">
        <v>92</v>
      </c>
    </row>
    <row r="20" spans="1:19">
      <c r="A20" s="264">
        <v>6</v>
      </c>
      <c r="B20" s="335">
        <v>1911006</v>
      </c>
      <c r="C20" s="335" t="s">
        <v>82</v>
      </c>
      <c r="D20" s="336">
        <f t="shared" si="0"/>
        <v>77</v>
      </c>
      <c r="E20" s="336">
        <f t="shared" si="1"/>
        <v>79</v>
      </c>
      <c r="F20" s="336">
        <v>92</v>
      </c>
      <c r="G20" s="336">
        <f t="shared" si="2"/>
        <v>80</v>
      </c>
      <c r="H20" s="336">
        <v>80</v>
      </c>
      <c r="I20" s="336">
        <f t="shared" si="3"/>
        <v>79</v>
      </c>
      <c r="J20" s="336">
        <f t="shared" si="4"/>
        <v>76</v>
      </c>
      <c r="K20" s="336">
        <f t="shared" si="5"/>
        <v>96</v>
      </c>
      <c r="L20" s="336">
        <v>80</v>
      </c>
      <c r="M20" s="336">
        <f t="shared" si="6"/>
        <v>82</v>
      </c>
      <c r="N20" s="336">
        <v>80</v>
      </c>
      <c r="O20" s="336">
        <f t="shared" si="7"/>
        <v>78</v>
      </c>
      <c r="P20" s="336">
        <v>80</v>
      </c>
      <c r="Q20" s="336">
        <f t="shared" si="8"/>
        <v>77</v>
      </c>
      <c r="R20" s="336">
        <f t="shared" si="9"/>
        <v>86</v>
      </c>
      <c r="S20" s="336">
        <v>92</v>
      </c>
    </row>
    <row r="21" spans="1:19">
      <c r="A21" s="264">
        <v>7</v>
      </c>
      <c r="B21" s="335">
        <v>1911007</v>
      </c>
      <c r="C21" s="335" t="s">
        <v>83</v>
      </c>
      <c r="D21" s="336">
        <f t="shared" si="0"/>
        <v>73</v>
      </c>
      <c r="E21" s="336">
        <f t="shared" si="1"/>
        <v>75</v>
      </c>
      <c r="F21" s="336">
        <v>88</v>
      </c>
      <c r="G21" s="336">
        <f t="shared" si="2"/>
        <v>76</v>
      </c>
      <c r="H21" s="336">
        <v>76</v>
      </c>
      <c r="I21" s="336">
        <f t="shared" si="3"/>
        <v>75</v>
      </c>
      <c r="J21" s="336">
        <f t="shared" si="4"/>
        <v>72</v>
      </c>
      <c r="K21" s="336">
        <f t="shared" si="5"/>
        <v>92</v>
      </c>
      <c r="L21" s="336">
        <v>76</v>
      </c>
      <c r="M21" s="336">
        <f t="shared" si="6"/>
        <v>78</v>
      </c>
      <c r="N21" s="336">
        <v>76</v>
      </c>
      <c r="O21" s="336">
        <f t="shared" si="7"/>
        <v>74</v>
      </c>
      <c r="P21" s="336">
        <v>76</v>
      </c>
      <c r="Q21" s="336">
        <f t="shared" si="8"/>
        <v>73</v>
      </c>
      <c r="R21" s="336">
        <f t="shared" si="9"/>
        <v>82</v>
      </c>
      <c r="S21" s="336">
        <v>88</v>
      </c>
    </row>
    <row r="22" spans="1:19">
      <c r="A22" s="264">
        <v>8</v>
      </c>
      <c r="B22" s="335">
        <v>1911012</v>
      </c>
      <c r="C22" s="335" t="s">
        <v>88</v>
      </c>
      <c r="D22" s="336">
        <f t="shared" si="0"/>
        <v>77</v>
      </c>
      <c r="E22" s="336">
        <f t="shared" si="1"/>
        <v>79</v>
      </c>
      <c r="F22" s="336">
        <v>92</v>
      </c>
      <c r="G22" s="336">
        <f t="shared" si="2"/>
        <v>80</v>
      </c>
      <c r="H22" s="336">
        <v>80</v>
      </c>
      <c r="I22" s="336">
        <f t="shared" si="3"/>
        <v>79</v>
      </c>
      <c r="J22" s="336">
        <f t="shared" si="4"/>
        <v>76</v>
      </c>
      <c r="K22" s="336">
        <f t="shared" si="5"/>
        <v>96</v>
      </c>
      <c r="L22" s="336">
        <v>80</v>
      </c>
      <c r="M22" s="336">
        <f t="shared" si="6"/>
        <v>82</v>
      </c>
      <c r="N22" s="336">
        <v>80</v>
      </c>
      <c r="O22" s="336">
        <f t="shared" si="7"/>
        <v>78</v>
      </c>
      <c r="P22" s="336">
        <v>80</v>
      </c>
      <c r="Q22" s="336">
        <f t="shared" si="8"/>
        <v>77</v>
      </c>
      <c r="R22" s="336">
        <f t="shared" si="9"/>
        <v>86</v>
      </c>
      <c r="S22" s="336">
        <v>92</v>
      </c>
    </row>
    <row r="23" spans="1:19">
      <c r="A23" s="264">
        <v>9</v>
      </c>
      <c r="B23" s="335">
        <v>1911013</v>
      </c>
      <c r="C23" s="335" t="s">
        <v>89</v>
      </c>
      <c r="D23" s="336">
        <f t="shared" si="0"/>
        <v>77</v>
      </c>
      <c r="E23" s="336">
        <f t="shared" si="1"/>
        <v>79</v>
      </c>
      <c r="F23" s="336">
        <v>92</v>
      </c>
      <c r="G23" s="336">
        <f t="shared" si="2"/>
        <v>80</v>
      </c>
      <c r="H23" s="336">
        <v>80</v>
      </c>
      <c r="I23" s="336">
        <f t="shared" si="3"/>
        <v>79</v>
      </c>
      <c r="J23" s="336">
        <f t="shared" si="4"/>
        <v>76</v>
      </c>
      <c r="K23" s="336">
        <f t="shared" si="5"/>
        <v>96</v>
      </c>
      <c r="L23" s="336">
        <v>80</v>
      </c>
      <c r="M23" s="336">
        <f t="shared" si="6"/>
        <v>82</v>
      </c>
      <c r="N23" s="336">
        <v>80</v>
      </c>
      <c r="O23" s="336">
        <f t="shared" si="7"/>
        <v>78</v>
      </c>
      <c r="P23" s="336">
        <v>80</v>
      </c>
      <c r="Q23" s="336">
        <f t="shared" si="8"/>
        <v>77</v>
      </c>
      <c r="R23" s="336">
        <f t="shared" si="9"/>
        <v>86</v>
      </c>
      <c r="S23" s="336">
        <v>92</v>
      </c>
    </row>
    <row r="24" spans="1:19">
      <c r="A24" s="264">
        <v>10</v>
      </c>
      <c r="B24" s="335">
        <v>1911016</v>
      </c>
      <c r="C24" s="335" t="s">
        <v>41</v>
      </c>
      <c r="D24" s="336">
        <f t="shared" si="0"/>
        <v>73</v>
      </c>
      <c r="E24" s="336">
        <f t="shared" si="1"/>
        <v>75</v>
      </c>
      <c r="F24" s="336">
        <v>88</v>
      </c>
      <c r="G24" s="336">
        <f t="shared" si="2"/>
        <v>76</v>
      </c>
      <c r="H24" s="336">
        <v>76</v>
      </c>
      <c r="I24" s="336">
        <f t="shared" si="3"/>
        <v>75</v>
      </c>
      <c r="J24" s="336">
        <f t="shared" si="4"/>
        <v>72</v>
      </c>
      <c r="K24" s="336">
        <f t="shared" si="5"/>
        <v>92</v>
      </c>
      <c r="L24" s="336">
        <v>76</v>
      </c>
      <c r="M24" s="336">
        <f t="shared" si="6"/>
        <v>78</v>
      </c>
      <c r="N24" s="336">
        <v>76</v>
      </c>
      <c r="O24" s="336">
        <f t="shared" si="7"/>
        <v>74</v>
      </c>
      <c r="P24" s="336">
        <v>76</v>
      </c>
      <c r="Q24" s="336">
        <f t="shared" si="8"/>
        <v>73</v>
      </c>
      <c r="R24" s="336">
        <f t="shared" si="9"/>
        <v>82</v>
      </c>
      <c r="S24" s="336">
        <v>88</v>
      </c>
    </row>
    <row r="25" spans="1:19">
      <c r="A25" s="264">
        <v>11</v>
      </c>
      <c r="B25" s="335">
        <v>1911017</v>
      </c>
      <c r="C25" s="335" t="s">
        <v>92</v>
      </c>
      <c r="D25" s="336">
        <f t="shared" si="0"/>
        <v>73</v>
      </c>
      <c r="E25" s="336">
        <f t="shared" si="1"/>
        <v>75</v>
      </c>
      <c r="F25" s="336">
        <v>88</v>
      </c>
      <c r="G25" s="336">
        <f t="shared" si="2"/>
        <v>76</v>
      </c>
      <c r="H25" s="336">
        <v>76</v>
      </c>
      <c r="I25" s="336">
        <f t="shared" si="3"/>
        <v>75</v>
      </c>
      <c r="J25" s="336">
        <f t="shared" si="4"/>
        <v>72</v>
      </c>
      <c r="K25" s="336">
        <f t="shared" si="5"/>
        <v>92</v>
      </c>
      <c r="L25" s="336">
        <v>76</v>
      </c>
      <c r="M25" s="336">
        <f t="shared" si="6"/>
        <v>78</v>
      </c>
      <c r="N25" s="336">
        <v>76</v>
      </c>
      <c r="O25" s="336">
        <f t="shared" si="7"/>
        <v>74</v>
      </c>
      <c r="P25" s="336">
        <v>76</v>
      </c>
      <c r="Q25" s="336">
        <f t="shared" si="8"/>
        <v>73</v>
      </c>
      <c r="R25" s="336">
        <f t="shared" si="9"/>
        <v>82</v>
      </c>
      <c r="S25" s="336">
        <v>88</v>
      </c>
    </row>
    <row r="26" spans="1:19">
      <c r="A26" s="264">
        <v>12</v>
      </c>
      <c r="B26" s="335">
        <v>1911018</v>
      </c>
      <c r="C26" s="335" t="s">
        <v>42</v>
      </c>
      <c r="D26" s="336">
        <f t="shared" si="0"/>
        <v>77</v>
      </c>
      <c r="E26" s="336">
        <f t="shared" si="1"/>
        <v>79</v>
      </c>
      <c r="F26" s="336">
        <v>92</v>
      </c>
      <c r="G26" s="336">
        <f t="shared" si="2"/>
        <v>80</v>
      </c>
      <c r="H26" s="336">
        <v>80</v>
      </c>
      <c r="I26" s="336">
        <f t="shared" si="3"/>
        <v>79</v>
      </c>
      <c r="J26" s="336">
        <f t="shared" si="4"/>
        <v>76</v>
      </c>
      <c r="K26" s="336">
        <f t="shared" si="5"/>
        <v>96</v>
      </c>
      <c r="L26" s="336">
        <v>80</v>
      </c>
      <c r="M26" s="336">
        <f t="shared" si="6"/>
        <v>82</v>
      </c>
      <c r="N26" s="336">
        <v>80</v>
      </c>
      <c r="O26" s="336">
        <f t="shared" si="7"/>
        <v>78</v>
      </c>
      <c r="P26" s="336">
        <v>80</v>
      </c>
      <c r="Q26" s="336">
        <f t="shared" si="8"/>
        <v>77</v>
      </c>
      <c r="R26" s="336">
        <f t="shared" si="9"/>
        <v>86</v>
      </c>
      <c r="S26" s="336">
        <v>92</v>
      </c>
    </row>
    <row r="27" spans="1:19">
      <c r="A27" s="264">
        <v>13</v>
      </c>
      <c r="B27" s="335">
        <v>1911019</v>
      </c>
      <c r="C27" s="335" t="s">
        <v>93</v>
      </c>
      <c r="D27" s="336">
        <f t="shared" si="0"/>
        <v>77</v>
      </c>
      <c r="E27" s="336">
        <f t="shared" si="1"/>
        <v>79</v>
      </c>
      <c r="F27" s="336">
        <v>92</v>
      </c>
      <c r="G27" s="336">
        <f t="shared" si="2"/>
        <v>80</v>
      </c>
      <c r="H27" s="336">
        <v>80</v>
      </c>
      <c r="I27" s="336">
        <f t="shared" si="3"/>
        <v>79</v>
      </c>
      <c r="J27" s="336">
        <f t="shared" si="4"/>
        <v>76</v>
      </c>
      <c r="K27" s="336">
        <f t="shared" si="5"/>
        <v>96</v>
      </c>
      <c r="L27" s="336">
        <v>80</v>
      </c>
      <c r="M27" s="336">
        <f t="shared" si="6"/>
        <v>82</v>
      </c>
      <c r="N27" s="336">
        <v>80</v>
      </c>
      <c r="O27" s="336">
        <f t="shared" si="7"/>
        <v>78</v>
      </c>
      <c r="P27" s="336">
        <v>80</v>
      </c>
      <c r="Q27" s="336">
        <f t="shared" si="8"/>
        <v>77</v>
      </c>
      <c r="R27" s="336">
        <f t="shared" si="9"/>
        <v>86</v>
      </c>
      <c r="S27" s="336">
        <v>92</v>
      </c>
    </row>
    <row r="28" spans="1:19">
      <c r="A28" s="264">
        <v>14</v>
      </c>
      <c r="B28" s="335">
        <v>1911021</v>
      </c>
      <c r="C28" s="335" t="s">
        <v>43</v>
      </c>
      <c r="D28" s="336">
        <f t="shared" si="0"/>
        <v>77</v>
      </c>
      <c r="E28" s="336">
        <f t="shared" si="1"/>
        <v>79</v>
      </c>
      <c r="F28" s="336">
        <v>92</v>
      </c>
      <c r="G28" s="336">
        <f t="shared" si="2"/>
        <v>80</v>
      </c>
      <c r="H28" s="336">
        <v>80</v>
      </c>
      <c r="I28" s="336">
        <f t="shared" si="3"/>
        <v>79</v>
      </c>
      <c r="J28" s="336">
        <f t="shared" si="4"/>
        <v>76</v>
      </c>
      <c r="K28" s="336">
        <f t="shared" si="5"/>
        <v>96</v>
      </c>
      <c r="L28" s="336">
        <v>80</v>
      </c>
      <c r="M28" s="336">
        <f t="shared" si="6"/>
        <v>82</v>
      </c>
      <c r="N28" s="336">
        <v>80</v>
      </c>
      <c r="O28" s="336">
        <f t="shared" si="7"/>
        <v>78</v>
      </c>
      <c r="P28" s="336">
        <v>80</v>
      </c>
      <c r="Q28" s="336">
        <f t="shared" si="8"/>
        <v>77</v>
      </c>
      <c r="R28" s="336">
        <f t="shared" si="9"/>
        <v>86</v>
      </c>
      <c r="S28" s="336">
        <v>92</v>
      </c>
    </row>
    <row r="29" spans="1:19">
      <c r="A29" s="264">
        <v>15</v>
      </c>
      <c r="B29" s="335">
        <v>1911023</v>
      </c>
      <c r="C29" s="335" t="s">
        <v>44</v>
      </c>
      <c r="D29" s="336">
        <f t="shared" si="0"/>
        <v>73</v>
      </c>
      <c r="E29" s="336">
        <f t="shared" si="1"/>
        <v>75</v>
      </c>
      <c r="F29" s="336">
        <v>88</v>
      </c>
      <c r="G29" s="336">
        <f t="shared" si="2"/>
        <v>76</v>
      </c>
      <c r="H29" s="336">
        <v>76</v>
      </c>
      <c r="I29" s="336">
        <f t="shared" si="3"/>
        <v>75</v>
      </c>
      <c r="J29" s="336">
        <f t="shared" si="4"/>
        <v>72</v>
      </c>
      <c r="K29" s="336">
        <f t="shared" si="5"/>
        <v>92</v>
      </c>
      <c r="L29" s="336">
        <v>76</v>
      </c>
      <c r="M29" s="336">
        <f t="shared" si="6"/>
        <v>78</v>
      </c>
      <c r="N29" s="336">
        <v>76</v>
      </c>
      <c r="O29" s="336">
        <f t="shared" si="7"/>
        <v>74</v>
      </c>
      <c r="P29" s="336">
        <v>76</v>
      </c>
      <c r="Q29" s="336">
        <f t="shared" si="8"/>
        <v>73</v>
      </c>
      <c r="R29" s="336">
        <f t="shared" si="9"/>
        <v>82</v>
      </c>
      <c r="S29" s="336">
        <v>88</v>
      </c>
    </row>
    <row r="30" spans="1:19">
      <c r="A30" s="264">
        <v>16</v>
      </c>
      <c r="B30" s="335">
        <v>1911024</v>
      </c>
      <c r="C30" s="335" t="s">
        <v>45</v>
      </c>
      <c r="D30" s="336">
        <f t="shared" si="0"/>
        <v>73</v>
      </c>
      <c r="E30" s="336">
        <f t="shared" si="1"/>
        <v>75</v>
      </c>
      <c r="F30" s="336">
        <v>88</v>
      </c>
      <c r="G30" s="336">
        <f t="shared" si="2"/>
        <v>76</v>
      </c>
      <c r="H30" s="336">
        <v>76</v>
      </c>
      <c r="I30" s="336">
        <f t="shared" si="3"/>
        <v>75</v>
      </c>
      <c r="J30" s="336">
        <f t="shared" si="4"/>
        <v>72</v>
      </c>
      <c r="K30" s="336">
        <f t="shared" si="5"/>
        <v>92</v>
      </c>
      <c r="L30" s="336">
        <v>76</v>
      </c>
      <c r="M30" s="336">
        <f t="shared" si="6"/>
        <v>78</v>
      </c>
      <c r="N30" s="336">
        <v>76</v>
      </c>
      <c r="O30" s="336">
        <f t="shared" si="7"/>
        <v>74</v>
      </c>
      <c r="P30" s="336">
        <v>76</v>
      </c>
      <c r="Q30" s="336">
        <f t="shared" si="8"/>
        <v>73</v>
      </c>
      <c r="R30" s="336">
        <f t="shared" si="9"/>
        <v>82</v>
      </c>
      <c r="S30" s="336">
        <v>88</v>
      </c>
    </row>
    <row r="31" spans="1:19">
      <c r="A31" s="264">
        <v>17</v>
      </c>
      <c r="B31" s="335">
        <v>1911028</v>
      </c>
      <c r="C31" s="335" t="s">
        <v>46</v>
      </c>
      <c r="D31" s="336">
        <f t="shared" si="0"/>
        <v>73</v>
      </c>
      <c r="E31" s="336">
        <f t="shared" si="1"/>
        <v>75</v>
      </c>
      <c r="F31" s="336">
        <v>88</v>
      </c>
      <c r="G31" s="336">
        <f t="shared" si="2"/>
        <v>76</v>
      </c>
      <c r="H31" s="336">
        <v>76</v>
      </c>
      <c r="I31" s="336">
        <f t="shared" si="3"/>
        <v>75</v>
      </c>
      <c r="J31" s="336">
        <f t="shared" si="4"/>
        <v>72</v>
      </c>
      <c r="K31" s="336">
        <f t="shared" si="5"/>
        <v>92</v>
      </c>
      <c r="L31" s="336">
        <v>76</v>
      </c>
      <c r="M31" s="336">
        <f t="shared" si="6"/>
        <v>78</v>
      </c>
      <c r="N31" s="336">
        <v>76</v>
      </c>
      <c r="O31" s="336">
        <f t="shared" si="7"/>
        <v>74</v>
      </c>
      <c r="P31" s="336">
        <v>76</v>
      </c>
      <c r="Q31" s="336">
        <f t="shared" si="8"/>
        <v>73</v>
      </c>
      <c r="R31" s="336">
        <f t="shared" si="9"/>
        <v>82</v>
      </c>
      <c r="S31" s="336">
        <v>88</v>
      </c>
    </row>
    <row r="32" spans="1:19">
      <c r="A32" s="264">
        <v>18</v>
      </c>
      <c r="B32" s="335">
        <v>1911030</v>
      </c>
      <c r="C32" s="335" t="s">
        <v>100</v>
      </c>
      <c r="D32" s="336">
        <f t="shared" si="0"/>
        <v>73</v>
      </c>
      <c r="E32" s="336">
        <f t="shared" si="1"/>
        <v>75</v>
      </c>
      <c r="F32" s="336">
        <v>88</v>
      </c>
      <c r="G32" s="336">
        <f t="shared" si="2"/>
        <v>76</v>
      </c>
      <c r="H32" s="336">
        <v>76</v>
      </c>
      <c r="I32" s="336">
        <f t="shared" si="3"/>
        <v>75</v>
      </c>
      <c r="J32" s="336">
        <f t="shared" si="4"/>
        <v>72</v>
      </c>
      <c r="K32" s="336">
        <f t="shared" si="5"/>
        <v>92</v>
      </c>
      <c r="L32" s="336">
        <v>76</v>
      </c>
      <c r="M32" s="336">
        <f t="shared" si="6"/>
        <v>78</v>
      </c>
      <c r="N32" s="336">
        <v>76</v>
      </c>
      <c r="O32" s="336">
        <f t="shared" si="7"/>
        <v>74</v>
      </c>
      <c r="P32" s="336">
        <v>76</v>
      </c>
      <c r="Q32" s="336">
        <f t="shared" si="8"/>
        <v>73</v>
      </c>
      <c r="R32" s="336">
        <f t="shared" si="9"/>
        <v>82</v>
      </c>
      <c r="S32" s="336">
        <v>88</v>
      </c>
    </row>
    <row r="33" spans="1:19">
      <c r="A33" s="264">
        <v>19</v>
      </c>
      <c r="B33" s="335">
        <v>1911031</v>
      </c>
      <c r="C33" s="335" t="s">
        <v>101</v>
      </c>
      <c r="D33" s="336">
        <f t="shared" si="0"/>
        <v>77</v>
      </c>
      <c r="E33" s="336">
        <f t="shared" si="1"/>
        <v>79</v>
      </c>
      <c r="F33" s="336">
        <v>92</v>
      </c>
      <c r="G33" s="336">
        <f t="shared" si="2"/>
        <v>80</v>
      </c>
      <c r="H33" s="336">
        <v>80</v>
      </c>
      <c r="I33" s="336">
        <f t="shared" si="3"/>
        <v>79</v>
      </c>
      <c r="J33" s="336">
        <f t="shared" si="4"/>
        <v>76</v>
      </c>
      <c r="K33" s="336">
        <f t="shared" si="5"/>
        <v>96</v>
      </c>
      <c r="L33" s="336">
        <v>80</v>
      </c>
      <c r="M33" s="336">
        <f t="shared" si="6"/>
        <v>82</v>
      </c>
      <c r="N33" s="336">
        <v>80</v>
      </c>
      <c r="O33" s="336">
        <f t="shared" si="7"/>
        <v>78</v>
      </c>
      <c r="P33" s="336">
        <v>80</v>
      </c>
      <c r="Q33" s="336">
        <f t="shared" si="8"/>
        <v>77</v>
      </c>
      <c r="R33" s="336">
        <f t="shared" si="9"/>
        <v>86</v>
      </c>
      <c r="S33" s="336">
        <v>92</v>
      </c>
    </row>
    <row r="34" spans="1:19">
      <c r="A34" s="264">
        <v>20</v>
      </c>
      <c r="B34" s="335">
        <v>1911034</v>
      </c>
      <c r="C34" s="335" t="s">
        <v>103</v>
      </c>
      <c r="D34" s="336">
        <f t="shared" si="0"/>
        <v>73</v>
      </c>
      <c r="E34" s="336">
        <f t="shared" si="1"/>
        <v>75</v>
      </c>
      <c r="F34" s="336">
        <v>88</v>
      </c>
      <c r="G34" s="336">
        <f t="shared" si="2"/>
        <v>76</v>
      </c>
      <c r="H34" s="336">
        <v>76</v>
      </c>
      <c r="I34" s="336">
        <f t="shared" si="3"/>
        <v>75</v>
      </c>
      <c r="J34" s="336">
        <f t="shared" si="4"/>
        <v>72</v>
      </c>
      <c r="K34" s="336">
        <f t="shared" si="5"/>
        <v>92</v>
      </c>
      <c r="L34" s="336">
        <v>76</v>
      </c>
      <c r="M34" s="336">
        <f t="shared" si="6"/>
        <v>78</v>
      </c>
      <c r="N34" s="336">
        <v>76</v>
      </c>
      <c r="O34" s="336">
        <f t="shared" si="7"/>
        <v>74</v>
      </c>
      <c r="P34" s="336">
        <v>76</v>
      </c>
      <c r="Q34" s="336">
        <f t="shared" si="8"/>
        <v>73</v>
      </c>
      <c r="R34" s="336">
        <f t="shared" si="9"/>
        <v>82</v>
      </c>
      <c r="S34" s="336">
        <v>88</v>
      </c>
    </row>
    <row r="35" spans="1:19">
      <c r="A35" s="264">
        <v>21</v>
      </c>
      <c r="B35" s="335">
        <v>1911035</v>
      </c>
      <c r="C35" s="335" t="s">
        <v>47</v>
      </c>
      <c r="D35" s="336">
        <f t="shared" si="0"/>
        <v>77</v>
      </c>
      <c r="E35" s="336">
        <f>S35-18</f>
        <v>74</v>
      </c>
      <c r="F35" s="336">
        <v>92</v>
      </c>
      <c r="G35" s="336">
        <f t="shared" si="2"/>
        <v>80</v>
      </c>
      <c r="H35" s="336">
        <v>80</v>
      </c>
      <c r="I35" s="336">
        <f t="shared" si="3"/>
        <v>79</v>
      </c>
      <c r="J35" s="336">
        <f t="shared" si="4"/>
        <v>71</v>
      </c>
      <c r="K35" s="336">
        <f t="shared" si="5"/>
        <v>96</v>
      </c>
      <c r="L35" s="336">
        <v>80</v>
      </c>
      <c r="M35" s="336">
        <f t="shared" si="6"/>
        <v>82</v>
      </c>
      <c r="N35" s="336">
        <v>80</v>
      </c>
      <c r="O35" s="336">
        <f t="shared" si="7"/>
        <v>73</v>
      </c>
      <c r="P35" s="336">
        <v>80</v>
      </c>
      <c r="Q35" s="336">
        <f t="shared" si="8"/>
        <v>77</v>
      </c>
      <c r="R35" s="336">
        <f t="shared" si="9"/>
        <v>86</v>
      </c>
      <c r="S35" s="336">
        <v>92</v>
      </c>
    </row>
    <row r="36" spans="1:19">
      <c r="A36" s="264">
        <v>22</v>
      </c>
      <c r="B36" s="335">
        <v>1911037</v>
      </c>
      <c r="C36" s="335" t="s">
        <v>104</v>
      </c>
      <c r="D36" s="336">
        <f t="shared" si="0"/>
        <v>73</v>
      </c>
      <c r="E36" s="336">
        <f t="shared" ref="E36:E99" si="10">S36-18</f>
        <v>70</v>
      </c>
      <c r="F36" s="336">
        <v>88</v>
      </c>
      <c r="G36" s="336">
        <f t="shared" si="2"/>
        <v>76</v>
      </c>
      <c r="H36" s="336">
        <v>76</v>
      </c>
      <c r="I36" s="336">
        <f t="shared" si="3"/>
        <v>75</v>
      </c>
      <c r="J36" s="336">
        <f t="shared" si="4"/>
        <v>67</v>
      </c>
      <c r="K36" s="336">
        <f t="shared" si="5"/>
        <v>92</v>
      </c>
      <c r="L36" s="336">
        <v>76</v>
      </c>
      <c r="M36" s="336">
        <f t="shared" si="6"/>
        <v>78</v>
      </c>
      <c r="N36" s="336">
        <v>76</v>
      </c>
      <c r="O36" s="336">
        <f t="shared" si="7"/>
        <v>69</v>
      </c>
      <c r="P36" s="336">
        <v>76</v>
      </c>
      <c r="Q36" s="336">
        <f t="shared" si="8"/>
        <v>73</v>
      </c>
      <c r="R36" s="336">
        <f t="shared" si="9"/>
        <v>82</v>
      </c>
      <c r="S36" s="336">
        <v>88</v>
      </c>
    </row>
    <row r="37" spans="1:19">
      <c r="A37" s="264">
        <v>23</v>
      </c>
      <c r="B37" s="335">
        <v>1911038</v>
      </c>
      <c r="C37" s="335" t="s">
        <v>48</v>
      </c>
      <c r="D37" s="336">
        <f t="shared" si="0"/>
        <v>77</v>
      </c>
      <c r="E37" s="336">
        <f t="shared" si="10"/>
        <v>74</v>
      </c>
      <c r="F37" s="336">
        <v>92</v>
      </c>
      <c r="G37" s="336">
        <f t="shared" si="2"/>
        <v>80</v>
      </c>
      <c r="H37" s="336">
        <v>80</v>
      </c>
      <c r="I37" s="336">
        <f t="shared" si="3"/>
        <v>79</v>
      </c>
      <c r="J37" s="336">
        <f t="shared" si="4"/>
        <v>71</v>
      </c>
      <c r="K37" s="336">
        <f t="shared" si="5"/>
        <v>96</v>
      </c>
      <c r="L37" s="336">
        <v>80</v>
      </c>
      <c r="M37" s="336">
        <f t="shared" si="6"/>
        <v>82</v>
      </c>
      <c r="N37" s="336">
        <v>80</v>
      </c>
      <c r="O37" s="336">
        <f t="shared" si="7"/>
        <v>73</v>
      </c>
      <c r="P37" s="336">
        <v>80</v>
      </c>
      <c r="Q37" s="336">
        <f t="shared" si="8"/>
        <v>77</v>
      </c>
      <c r="R37" s="336">
        <f t="shared" si="9"/>
        <v>86</v>
      </c>
      <c r="S37" s="336">
        <v>92</v>
      </c>
    </row>
    <row r="38" spans="1:19">
      <c r="A38" s="264">
        <v>24</v>
      </c>
      <c r="B38" s="335">
        <v>1911039</v>
      </c>
      <c r="C38" s="335" t="s">
        <v>105</v>
      </c>
      <c r="D38" s="336">
        <f t="shared" si="0"/>
        <v>77</v>
      </c>
      <c r="E38" s="336">
        <f t="shared" si="10"/>
        <v>74</v>
      </c>
      <c r="F38" s="336">
        <v>92</v>
      </c>
      <c r="G38" s="336">
        <f t="shared" si="2"/>
        <v>80</v>
      </c>
      <c r="H38" s="336">
        <v>80</v>
      </c>
      <c r="I38" s="336">
        <f t="shared" si="3"/>
        <v>79</v>
      </c>
      <c r="J38" s="336">
        <f t="shared" si="4"/>
        <v>71</v>
      </c>
      <c r="K38" s="336">
        <f t="shared" si="5"/>
        <v>96</v>
      </c>
      <c r="L38" s="336">
        <v>80</v>
      </c>
      <c r="M38" s="336">
        <f t="shared" si="6"/>
        <v>82</v>
      </c>
      <c r="N38" s="336">
        <v>80</v>
      </c>
      <c r="O38" s="336">
        <f t="shared" si="7"/>
        <v>73</v>
      </c>
      <c r="P38" s="336">
        <v>80</v>
      </c>
      <c r="Q38" s="336">
        <f t="shared" si="8"/>
        <v>77</v>
      </c>
      <c r="R38" s="336">
        <f t="shared" si="9"/>
        <v>86</v>
      </c>
      <c r="S38" s="336">
        <v>92</v>
      </c>
    </row>
    <row r="39" spans="1:19">
      <c r="A39" s="264">
        <v>25</v>
      </c>
      <c r="B39" s="335">
        <v>1911044</v>
      </c>
      <c r="C39" s="335" t="s">
        <v>49</v>
      </c>
      <c r="D39" s="336">
        <f t="shared" si="0"/>
        <v>77</v>
      </c>
      <c r="E39" s="336">
        <f t="shared" si="10"/>
        <v>74</v>
      </c>
      <c r="F39" s="336">
        <v>92</v>
      </c>
      <c r="G39" s="336">
        <f t="shared" si="2"/>
        <v>80</v>
      </c>
      <c r="H39" s="336">
        <v>80</v>
      </c>
      <c r="I39" s="336">
        <f t="shared" si="3"/>
        <v>79</v>
      </c>
      <c r="J39" s="336">
        <f t="shared" si="4"/>
        <v>71</v>
      </c>
      <c r="K39" s="336">
        <f t="shared" si="5"/>
        <v>96</v>
      </c>
      <c r="L39" s="336">
        <v>80</v>
      </c>
      <c r="M39" s="336">
        <f t="shared" si="6"/>
        <v>82</v>
      </c>
      <c r="N39" s="336">
        <v>80</v>
      </c>
      <c r="O39" s="336">
        <f t="shared" si="7"/>
        <v>73</v>
      </c>
      <c r="P39" s="336">
        <v>80</v>
      </c>
      <c r="Q39" s="336">
        <f t="shared" si="8"/>
        <v>77</v>
      </c>
      <c r="R39" s="336">
        <f t="shared" si="9"/>
        <v>86</v>
      </c>
      <c r="S39" s="336">
        <v>92</v>
      </c>
    </row>
    <row r="40" spans="1:19">
      <c r="A40" s="264">
        <v>26</v>
      </c>
      <c r="B40" s="335">
        <v>1911047</v>
      </c>
      <c r="C40" s="335" t="s">
        <v>111</v>
      </c>
      <c r="D40" s="336">
        <f t="shared" si="0"/>
        <v>81</v>
      </c>
      <c r="E40" s="336">
        <f t="shared" si="10"/>
        <v>78</v>
      </c>
      <c r="F40" s="336">
        <v>96</v>
      </c>
      <c r="G40" s="336">
        <f t="shared" si="2"/>
        <v>84</v>
      </c>
      <c r="H40" s="336">
        <v>84</v>
      </c>
      <c r="I40" s="336">
        <f t="shared" si="3"/>
        <v>83</v>
      </c>
      <c r="J40" s="336">
        <f t="shared" si="4"/>
        <v>75</v>
      </c>
      <c r="K40" s="336">
        <f t="shared" si="5"/>
        <v>100</v>
      </c>
      <c r="L40" s="336">
        <v>84</v>
      </c>
      <c r="M40" s="336">
        <f t="shared" si="6"/>
        <v>86</v>
      </c>
      <c r="N40" s="336">
        <v>84</v>
      </c>
      <c r="O40" s="336">
        <f t="shared" si="7"/>
        <v>77</v>
      </c>
      <c r="P40" s="336">
        <v>84</v>
      </c>
      <c r="Q40" s="336">
        <f t="shared" si="8"/>
        <v>81</v>
      </c>
      <c r="R40" s="336">
        <f t="shared" si="9"/>
        <v>90</v>
      </c>
      <c r="S40" s="336">
        <v>96</v>
      </c>
    </row>
    <row r="41" spans="1:19">
      <c r="A41" s="264">
        <v>27</v>
      </c>
      <c r="B41" s="335">
        <v>1911052</v>
      </c>
      <c r="C41" s="335" t="s">
        <v>115</v>
      </c>
      <c r="D41" s="336">
        <f t="shared" si="0"/>
        <v>81</v>
      </c>
      <c r="E41" s="336">
        <f t="shared" si="10"/>
        <v>78</v>
      </c>
      <c r="F41" s="336">
        <v>96</v>
      </c>
      <c r="G41" s="336">
        <f t="shared" si="2"/>
        <v>84</v>
      </c>
      <c r="H41" s="336">
        <v>84</v>
      </c>
      <c r="I41" s="336">
        <f t="shared" si="3"/>
        <v>83</v>
      </c>
      <c r="J41" s="336">
        <f t="shared" si="4"/>
        <v>75</v>
      </c>
      <c r="K41" s="336">
        <f t="shared" si="5"/>
        <v>100</v>
      </c>
      <c r="L41" s="336">
        <v>84</v>
      </c>
      <c r="M41" s="336">
        <f t="shared" si="6"/>
        <v>86</v>
      </c>
      <c r="N41" s="336">
        <v>84</v>
      </c>
      <c r="O41" s="336">
        <f t="shared" si="7"/>
        <v>77</v>
      </c>
      <c r="P41" s="336">
        <v>84</v>
      </c>
      <c r="Q41" s="336">
        <f t="shared" si="8"/>
        <v>81</v>
      </c>
      <c r="R41" s="336">
        <f t="shared" si="9"/>
        <v>90</v>
      </c>
      <c r="S41" s="336">
        <v>96</v>
      </c>
    </row>
    <row r="42" spans="1:19">
      <c r="A42" s="264">
        <v>28</v>
      </c>
      <c r="B42" s="335">
        <v>1911053</v>
      </c>
      <c r="C42" s="335" t="s">
        <v>50</v>
      </c>
      <c r="D42" s="336">
        <f t="shared" si="0"/>
        <v>81</v>
      </c>
      <c r="E42" s="336">
        <f t="shared" si="10"/>
        <v>78</v>
      </c>
      <c r="F42" s="336">
        <v>96</v>
      </c>
      <c r="G42" s="336">
        <f t="shared" si="2"/>
        <v>84</v>
      </c>
      <c r="H42" s="336">
        <v>84</v>
      </c>
      <c r="I42" s="336">
        <f t="shared" si="3"/>
        <v>83</v>
      </c>
      <c r="J42" s="336">
        <f t="shared" si="4"/>
        <v>75</v>
      </c>
      <c r="K42" s="336">
        <f t="shared" si="5"/>
        <v>100</v>
      </c>
      <c r="L42" s="336">
        <v>84</v>
      </c>
      <c r="M42" s="336">
        <f t="shared" si="6"/>
        <v>86</v>
      </c>
      <c r="N42" s="336">
        <v>84</v>
      </c>
      <c r="O42" s="336">
        <f t="shared" si="7"/>
        <v>77</v>
      </c>
      <c r="P42" s="336">
        <v>84</v>
      </c>
      <c r="Q42" s="336">
        <f t="shared" si="8"/>
        <v>81</v>
      </c>
      <c r="R42" s="336">
        <f t="shared" si="9"/>
        <v>90</v>
      </c>
      <c r="S42" s="336">
        <v>96</v>
      </c>
    </row>
    <row r="43" spans="1:19">
      <c r="A43" s="264">
        <v>29</v>
      </c>
      <c r="B43" s="335">
        <v>1911054</v>
      </c>
      <c r="C43" s="335" t="s">
        <v>116</v>
      </c>
      <c r="D43" s="336">
        <f t="shared" si="0"/>
        <v>77</v>
      </c>
      <c r="E43" s="336">
        <f t="shared" si="10"/>
        <v>74</v>
      </c>
      <c r="F43" s="336">
        <v>92</v>
      </c>
      <c r="G43" s="336">
        <f t="shared" si="2"/>
        <v>80</v>
      </c>
      <c r="H43" s="336">
        <v>80</v>
      </c>
      <c r="I43" s="336">
        <f t="shared" si="3"/>
        <v>79</v>
      </c>
      <c r="J43" s="336">
        <f t="shared" si="4"/>
        <v>71</v>
      </c>
      <c r="K43" s="336">
        <f t="shared" si="5"/>
        <v>96</v>
      </c>
      <c r="L43" s="336">
        <v>80</v>
      </c>
      <c r="M43" s="336">
        <f t="shared" si="6"/>
        <v>82</v>
      </c>
      <c r="N43" s="336">
        <v>80</v>
      </c>
      <c r="O43" s="336">
        <f t="shared" si="7"/>
        <v>73</v>
      </c>
      <c r="P43" s="336">
        <v>80</v>
      </c>
      <c r="Q43" s="336">
        <f t="shared" si="8"/>
        <v>77</v>
      </c>
      <c r="R43" s="336">
        <f t="shared" si="9"/>
        <v>86</v>
      </c>
      <c r="S43" s="336">
        <v>92</v>
      </c>
    </row>
    <row r="44" spans="1:19">
      <c r="A44" s="264">
        <v>30</v>
      </c>
      <c r="B44" s="335">
        <v>1911055</v>
      </c>
      <c r="C44" s="335" t="s">
        <v>117</v>
      </c>
      <c r="D44" s="336">
        <f t="shared" si="0"/>
        <v>77</v>
      </c>
      <c r="E44" s="336">
        <f t="shared" si="10"/>
        <v>74</v>
      </c>
      <c r="F44" s="336">
        <v>92</v>
      </c>
      <c r="G44" s="336">
        <f t="shared" si="2"/>
        <v>80</v>
      </c>
      <c r="H44" s="336">
        <v>80</v>
      </c>
      <c r="I44" s="336">
        <f t="shared" si="3"/>
        <v>79</v>
      </c>
      <c r="J44" s="336">
        <f t="shared" si="4"/>
        <v>71</v>
      </c>
      <c r="K44" s="336">
        <f t="shared" si="5"/>
        <v>96</v>
      </c>
      <c r="L44" s="336">
        <v>80</v>
      </c>
      <c r="M44" s="336">
        <f t="shared" si="6"/>
        <v>82</v>
      </c>
      <c r="N44" s="336">
        <v>80</v>
      </c>
      <c r="O44" s="336">
        <f t="shared" si="7"/>
        <v>73</v>
      </c>
      <c r="P44" s="336">
        <v>80</v>
      </c>
      <c r="Q44" s="336">
        <f t="shared" si="8"/>
        <v>77</v>
      </c>
      <c r="R44" s="336">
        <f t="shared" si="9"/>
        <v>86</v>
      </c>
      <c r="S44" s="336">
        <v>92</v>
      </c>
    </row>
    <row r="45" spans="1:19">
      <c r="A45" s="264">
        <v>31</v>
      </c>
      <c r="B45" s="335">
        <v>1911057</v>
      </c>
      <c r="C45" s="335" t="s">
        <v>119</v>
      </c>
      <c r="D45" s="336">
        <f t="shared" si="0"/>
        <v>81</v>
      </c>
      <c r="E45" s="336">
        <f t="shared" si="10"/>
        <v>78</v>
      </c>
      <c r="F45" s="336">
        <v>96</v>
      </c>
      <c r="G45" s="336">
        <f t="shared" si="2"/>
        <v>84</v>
      </c>
      <c r="H45" s="336">
        <v>84</v>
      </c>
      <c r="I45" s="336">
        <f t="shared" si="3"/>
        <v>83</v>
      </c>
      <c r="J45" s="336">
        <f t="shared" si="4"/>
        <v>75</v>
      </c>
      <c r="K45" s="336">
        <f t="shared" si="5"/>
        <v>100</v>
      </c>
      <c r="L45" s="336">
        <v>84</v>
      </c>
      <c r="M45" s="336">
        <f t="shared" si="6"/>
        <v>86</v>
      </c>
      <c r="N45" s="336">
        <v>84</v>
      </c>
      <c r="O45" s="336">
        <f t="shared" si="7"/>
        <v>77</v>
      </c>
      <c r="P45" s="336">
        <v>84</v>
      </c>
      <c r="Q45" s="336">
        <f t="shared" si="8"/>
        <v>81</v>
      </c>
      <c r="R45" s="336">
        <f t="shared" si="9"/>
        <v>90</v>
      </c>
      <c r="S45" s="336">
        <v>96</v>
      </c>
    </row>
    <row r="46" spans="1:19">
      <c r="A46" s="264">
        <v>32</v>
      </c>
      <c r="B46" s="335">
        <v>1911058</v>
      </c>
      <c r="C46" s="335" t="s">
        <v>120</v>
      </c>
      <c r="D46" s="336">
        <f t="shared" si="0"/>
        <v>73</v>
      </c>
      <c r="E46" s="336">
        <f t="shared" si="10"/>
        <v>70</v>
      </c>
      <c r="F46" s="336">
        <v>88</v>
      </c>
      <c r="G46" s="336">
        <f t="shared" si="2"/>
        <v>76</v>
      </c>
      <c r="H46" s="336">
        <v>76</v>
      </c>
      <c r="I46" s="336">
        <f t="shared" si="3"/>
        <v>75</v>
      </c>
      <c r="J46" s="336">
        <f t="shared" si="4"/>
        <v>67</v>
      </c>
      <c r="K46" s="336">
        <f t="shared" si="5"/>
        <v>92</v>
      </c>
      <c r="L46" s="336">
        <v>76</v>
      </c>
      <c r="M46" s="336">
        <f t="shared" si="6"/>
        <v>78</v>
      </c>
      <c r="N46" s="336">
        <v>76</v>
      </c>
      <c r="O46" s="336">
        <f t="shared" si="7"/>
        <v>69</v>
      </c>
      <c r="P46" s="336">
        <v>76</v>
      </c>
      <c r="Q46" s="336">
        <f t="shared" si="8"/>
        <v>73</v>
      </c>
      <c r="R46" s="336">
        <f t="shared" si="9"/>
        <v>82</v>
      </c>
      <c r="S46" s="336">
        <v>88</v>
      </c>
    </row>
    <row r="47" spans="1:19">
      <c r="A47" s="264">
        <v>33</v>
      </c>
      <c r="B47" s="335">
        <v>1911061</v>
      </c>
      <c r="C47" s="335" t="s">
        <v>122</v>
      </c>
      <c r="D47" s="336">
        <f t="shared" si="0"/>
        <v>81</v>
      </c>
      <c r="E47" s="336">
        <f t="shared" si="10"/>
        <v>78</v>
      </c>
      <c r="F47" s="336">
        <v>96</v>
      </c>
      <c r="G47" s="336">
        <f t="shared" si="2"/>
        <v>84</v>
      </c>
      <c r="H47" s="336">
        <v>84</v>
      </c>
      <c r="I47" s="336">
        <f t="shared" si="3"/>
        <v>83</v>
      </c>
      <c r="J47" s="336">
        <f t="shared" si="4"/>
        <v>75</v>
      </c>
      <c r="K47" s="336">
        <f t="shared" si="5"/>
        <v>100</v>
      </c>
      <c r="L47" s="336">
        <v>84</v>
      </c>
      <c r="M47" s="336">
        <f t="shared" si="6"/>
        <v>86</v>
      </c>
      <c r="N47" s="336">
        <v>84</v>
      </c>
      <c r="O47" s="336">
        <f t="shared" si="7"/>
        <v>77</v>
      </c>
      <c r="P47" s="336">
        <v>84</v>
      </c>
      <c r="Q47" s="336">
        <f t="shared" si="8"/>
        <v>81</v>
      </c>
      <c r="R47" s="336">
        <f t="shared" si="9"/>
        <v>90</v>
      </c>
      <c r="S47" s="336">
        <v>96</v>
      </c>
    </row>
    <row r="48" spans="1:19">
      <c r="A48" s="264">
        <v>34</v>
      </c>
      <c r="B48" s="335">
        <v>1911062</v>
      </c>
      <c r="C48" s="335" t="s">
        <v>123</v>
      </c>
      <c r="D48" s="336">
        <f t="shared" si="0"/>
        <v>81</v>
      </c>
      <c r="E48" s="336">
        <f t="shared" si="10"/>
        <v>78</v>
      </c>
      <c r="F48" s="336">
        <v>96</v>
      </c>
      <c r="G48" s="336">
        <f t="shared" si="2"/>
        <v>84</v>
      </c>
      <c r="H48" s="336">
        <v>84</v>
      </c>
      <c r="I48" s="336">
        <f t="shared" si="3"/>
        <v>83</v>
      </c>
      <c r="J48" s="336">
        <f t="shared" si="4"/>
        <v>75</v>
      </c>
      <c r="K48" s="336">
        <f t="shared" si="5"/>
        <v>100</v>
      </c>
      <c r="L48" s="336">
        <v>84</v>
      </c>
      <c r="M48" s="336">
        <f t="shared" si="6"/>
        <v>86</v>
      </c>
      <c r="N48" s="336">
        <v>84</v>
      </c>
      <c r="O48" s="336">
        <f t="shared" si="7"/>
        <v>77</v>
      </c>
      <c r="P48" s="336">
        <v>84</v>
      </c>
      <c r="Q48" s="336">
        <f t="shared" si="8"/>
        <v>81</v>
      </c>
      <c r="R48" s="336">
        <f t="shared" si="9"/>
        <v>90</v>
      </c>
      <c r="S48" s="336">
        <v>96</v>
      </c>
    </row>
    <row r="49" spans="1:19">
      <c r="A49" s="264">
        <v>35</v>
      </c>
      <c r="B49" s="335">
        <v>1911063</v>
      </c>
      <c r="C49" s="335" t="s">
        <v>51</v>
      </c>
      <c r="D49" s="336">
        <f t="shared" si="0"/>
        <v>81</v>
      </c>
      <c r="E49" s="336">
        <f t="shared" si="10"/>
        <v>78</v>
      </c>
      <c r="F49" s="336">
        <v>96</v>
      </c>
      <c r="G49" s="336">
        <f t="shared" si="2"/>
        <v>84</v>
      </c>
      <c r="H49" s="336">
        <v>84</v>
      </c>
      <c r="I49" s="336">
        <f t="shared" si="3"/>
        <v>83</v>
      </c>
      <c r="J49" s="336">
        <f t="shared" si="4"/>
        <v>75</v>
      </c>
      <c r="K49" s="336">
        <f t="shared" si="5"/>
        <v>100</v>
      </c>
      <c r="L49" s="336">
        <v>84</v>
      </c>
      <c r="M49" s="336">
        <f t="shared" si="6"/>
        <v>86</v>
      </c>
      <c r="N49" s="336">
        <v>84</v>
      </c>
      <c r="O49" s="336">
        <f t="shared" si="7"/>
        <v>77</v>
      </c>
      <c r="P49" s="336">
        <v>84</v>
      </c>
      <c r="Q49" s="336">
        <f t="shared" si="8"/>
        <v>81</v>
      </c>
      <c r="R49" s="336">
        <f t="shared" si="9"/>
        <v>90</v>
      </c>
      <c r="S49" s="336">
        <v>96</v>
      </c>
    </row>
    <row r="50" spans="1:19">
      <c r="A50" s="264">
        <v>36</v>
      </c>
      <c r="B50" s="335">
        <v>1911065</v>
      </c>
      <c r="C50" s="335" t="s">
        <v>52</v>
      </c>
      <c r="D50" s="336">
        <f t="shared" si="0"/>
        <v>53</v>
      </c>
      <c r="E50" s="336">
        <f t="shared" si="10"/>
        <v>50</v>
      </c>
      <c r="F50" s="336">
        <v>68</v>
      </c>
      <c r="G50" s="336">
        <f t="shared" si="2"/>
        <v>56</v>
      </c>
      <c r="H50" s="336">
        <v>56</v>
      </c>
      <c r="I50" s="336">
        <f t="shared" si="3"/>
        <v>55</v>
      </c>
      <c r="J50" s="336">
        <f t="shared" si="4"/>
        <v>47</v>
      </c>
      <c r="K50" s="336">
        <f t="shared" si="5"/>
        <v>72</v>
      </c>
      <c r="L50" s="336">
        <v>56</v>
      </c>
      <c r="M50" s="336">
        <f t="shared" si="6"/>
        <v>58</v>
      </c>
      <c r="N50" s="336">
        <v>56</v>
      </c>
      <c r="O50" s="336">
        <f t="shared" si="7"/>
        <v>49</v>
      </c>
      <c r="P50" s="336">
        <v>56</v>
      </c>
      <c r="Q50" s="336">
        <f t="shared" si="8"/>
        <v>53</v>
      </c>
      <c r="R50" s="336">
        <f t="shared" si="9"/>
        <v>62</v>
      </c>
      <c r="S50" s="336">
        <v>68</v>
      </c>
    </row>
    <row r="51" spans="1:19">
      <c r="A51" s="264">
        <v>37</v>
      </c>
      <c r="B51" s="335">
        <v>1911067</v>
      </c>
      <c r="C51" s="335" t="s">
        <v>125</v>
      </c>
      <c r="D51" s="336">
        <f t="shared" si="0"/>
        <v>77</v>
      </c>
      <c r="E51" s="336">
        <f t="shared" si="10"/>
        <v>74</v>
      </c>
      <c r="F51" s="336">
        <v>92</v>
      </c>
      <c r="G51" s="336">
        <f t="shared" si="2"/>
        <v>80</v>
      </c>
      <c r="H51" s="336">
        <v>80</v>
      </c>
      <c r="I51" s="336">
        <f t="shared" si="3"/>
        <v>79</v>
      </c>
      <c r="J51" s="336">
        <f t="shared" si="4"/>
        <v>71</v>
      </c>
      <c r="K51" s="336">
        <f t="shared" si="5"/>
        <v>96</v>
      </c>
      <c r="L51" s="336">
        <v>80</v>
      </c>
      <c r="M51" s="336">
        <f t="shared" si="6"/>
        <v>82</v>
      </c>
      <c r="N51" s="336">
        <v>80</v>
      </c>
      <c r="O51" s="336">
        <f t="shared" si="7"/>
        <v>73</v>
      </c>
      <c r="P51" s="336">
        <v>80</v>
      </c>
      <c r="Q51" s="336">
        <f t="shared" si="8"/>
        <v>77</v>
      </c>
      <c r="R51" s="336">
        <f t="shared" si="9"/>
        <v>86</v>
      </c>
      <c r="S51" s="336">
        <v>92</v>
      </c>
    </row>
    <row r="52" spans="1:19">
      <c r="A52" s="264">
        <v>38</v>
      </c>
      <c r="B52" s="335">
        <v>1911070</v>
      </c>
      <c r="C52" s="335" t="s">
        <v>127</v>
      </c>
      <c r="D52" s="336">
        <f t="shared" si="0"/>
        <v>81</v>
      </c>
      <c r="E52" s="336">
        <f t="shared" si="10"/>
        <v>78</v>
      </c>
      <c r="F52" s="336">
        <v>96</v>
      </c>
      <c r="G52" s="336">
        <f t="shared" si="2"/>
        <v>84</v>
      </c>
      <c r="H52" s="336">
        <v>84</v>
      </c>
      <c r="I52" s="336">
        <f t="shared" si="3"/>
        <v>83</v>
      </c>
      <c r="J52" s="336">
        <f t="shared" si="4"/>
        <v>75</v>
      </c>
      <c r="K52" s="336">
        <f t="shared" si="5"/>
        <v>100</v>
      </c>
      <c r="L52" s="336">
        <v>84</v>
      </c>
      <c r="M52" s="336">
        <f t="shared" si="6"/>
        <v>86</v>
      </c>
      <c r="N52" s="336">
        <v>84</v>
      </c>
      <c r="O52" s="336">
        <f t="shared" si="7"/>
        <v>77</v>
      </c>
      <c r="P52" s="336">
        <v>84</v>
      </c>
      <c r="Q52" s="336">
        <f t="shared" si="8"/>
        <v>81</v>
      </c>
      <c r="R52" s="336">
        <f t="shared" si="9"/>
        <v>90</v>
      </c>
      <c r="S52" s="336">
        <v>96</v>
      </c>
    </row>
    <row r="53" spans="1:19">
      <c r="A53" s="264">
        <v>39</v>
      </c>
      <c r="B53" s="335">
        <v>1911072</v>
      </c>
      <c r="C53" s="335" t="s">
        <v>53</v>
      </c>
      <c r="D53" s="336">
        <f t="shared" si="0"/>
        <v>73</v>
      </c>
      <c r="E53" s="336">
        <f t="shared" si="10"/>
        <v>70</v>
      </c>
      <c r="F53" s="336">
        <v>88</v>
      </c>
      <c r="G53" s="336">
        <f t="shared" si="2"/>
        <v>76</v>
      </c>
      <c r="H53" s="336">
        <v>76</v>
      </c>
      <c r="I53" s="336">
        <f t="shared" si="3"/>
        <v>75</v>
      </c>
      <c r="J53" s="336">
        <f t="shared" si="4"/>
        <v>67</v>
      </c>
      <c r="K53" s="336">
        <f t="shared" si="5"/>
        <v>92</v>
      </c>
      <c r="L53" s="336">
        <v>76</v>
      </c>
      <c r="M53" s="336">
        <f t="shared" si="6"/>
        <v>78</v>
      </c>
      <c r="N53" s="336">
        <v>76</v>
      </c>
      <c r="O53" s="336">
        <f t="shared" si="7"/>
        <v>69</v>
      </c>
      <c r="P53" s="336">
        <v>76</v>
      </c>
      <c r="Q53" s="336">
        <f t="shared" si="8"/>
        <v>73</v>
      </c>
      <c r="R53" s="336">
        <f t="shared" si="9"/>
        <v>82</v>
      </c>
      <c r="S53" s="336">
        <v>88</v>
      </c>
    </row>
    <row r="54" spans="1:19">
      <c r="A54" s="264">
        <v>40</v>
      </c>
      <c r="B54" s="335">
        <v>1911073</v>
      </c>
      <c r="C54" s="335" t="s">
        <v>54</v>
      </c>
      <c r="D54" s="336">
        <f t="shared" si="0"/>
        <v>81</v>
      </c>
      <c r="E54" s="336">
        <f t="shared" si="10"/>
        <v>78</v>
      </c>
      <c r="F54" s="336">
        <v>96</v>
      </c>
      <c r="G54" s="336">
        <f t="shared" si="2"/>
        <v>84</v>
      </c>
      <c r="H54" s="336">
        <v>84</v>
      </c>
      <c r="I54" s="336">
        <f t="shared" si="3"/>
        <v>83</v>
      </c>
      <c r="J54" s="336">
        <f t="shared" si="4"/>
        <v>75</v>
      </c>
      <c r="K54" s="336">
        <f t="shared" si="5"/>
        <v>100</v>
      </c>
      <c r="L54" s="336">
        <v>84</v>
      </c>
      <c r="M54" s="336">
        <f t="shared" si="6"/>
        <v>86</v>
      </c>
      <c r="N54" s="336">
        <v>84</v>
      </c>
      <c r="O54" s="336">
        <f t="shared" si="7"/>
        <v>77</v>
      </c>
      <c r="P54" s="336">
        <v>84</v>
      </c>
      <c r="Q54" s="336">
        <f t="shared" si="8"/>
        <v>81</v>
      </c>
      <c r="R54" s="336">
        <f t="shared" si="9"/>
        <v>90</v>
      </c>
      <c r="S54" s="336">
        <v>96</v>
      </c>
    </row>
    <row r="55" spans="1:19">
      <c r="A55" s="264">
        <v>41</v>
      </c>
      <c r="B55" s="335">
        <v>1911075</v>
      </c>
      <c r="C55" s="335" t="s">
        <v>55</v>
      </c>
      <c r="D55" s="336">
        <f t="shared" si="0"/>
        <v>77</v>
      </c>
      <c r="E55" s="336">
        <f t="shared" si="10"/>
        <v>74</v>
      </c>
      <c r="F55" s="336">
        <v>92</v>
      </c>
      <c r="G55" s="336">
        <f t="shared" si="2"/>
        <v>80</v>
      </c>
      <c r="H55" s="336">
        <v>80</v>
      </c>
      <c r="I55" s="336">
        <f t="shared" si="3"/>
        <v>79</v>
      </c>
      <c r="J55" s="336">
        <f t="shared" si="4"/>
        <v>71</v>
      </c>
      <c r="K55" s="336">
        <f t="shared" si="5"/>
        <v>96</v>
      </c>
      <c r="L55" s="336">
        <v>80</v>
      </c>
      <c r="M55" s="336">
        <f t="shared" si="6"/>
        <v>82</v>
      </c>
      <c r="N55" s="336">
        <v>80</v>
      </c>
      <c r="O55" s="336">
        <f t="shared" si="7"/>
        <v>73</v>
      </c>
      <c r="P55" s="336">
        <v>80</v>
      </c>
      <c r="Q55" s="336">
        <f t="shared" si="8"/>
        <v>77</v>
      </c>
      <c r="R55" s="336">
        <f t="shared" si="9"/>
        <v>86</v>
      </c>
      <c r="S55" s="336">
        <v>92</v>
      </c>
    </row>
    <row r="56" spans="1:19">
      <c r="A56" s="264">
        <v>42</v>
      </c>
      <c r="B56" s="335">
        <v>1911076</v>
      </c>
      <c r="C56" s="335" t="s">
        <v>129</v>
      </c>
      <c r="D56" s="336">
        <f t="shared" si="0"/>
        <v>77</v>
      </c>
      <c r="E56" s="336">
        <f t="shared" si="10"/>
        <v>74</v>
      </c>
      <c r="F56" s="336">
        <v>92</v>
      </c>
      <c r="G56" s="336">
        <f t="shared" si="2"/>
        <v>80</v>
      </c>
      <c r="H56" s="336">
        <v>80</v>
      </c>
      <c r="I56" s="336">
        <f t="shared" si="3"/>
        <v>79</v>
      </c>
      <c r="J56" s="336">
        <f t="shared" si="4"/>
        <v>71</v>
      </c>
      <c r="K56" s="336">
        <f t="shared" si="5"/>
        <v>96</v>
      </c>
      <c r="L56" s="336">
        <v>80</v>
      </c>
      <c r="M56" s="336">
        <f t="shared" si="6"/>
        <v>82</v>
      </c>
      <c r="N56" s="336">
        <v>80</v>
      </c>
      <c r="O56" s="336">
        <f t="shared" si="7"/>
        <v>73</v>
      </c>
      <c r="P56" s="336">
        <v>80</v>
      </c>
      <c r="Q56" s="336">
        <f t="shared" si="8"/>
        <v>77</v>
      </c>
      <c r="R56" s="336">
        <f t="shared" si="9"/>
        <v>86</v>
      </c>
      <c r="S56" s="336">
        <v>92</v>
      </c>
    </row>
    <row r="57" spans="1:19">
      <c r="A57" s="264">
        <v>43</v>
      </c>
      <c r="B57" s="335">
        <v>1911077</v>
      </c>
      <c r="C57" s="335" t="s">
        <v>56</v>
      </c>
      <c r="D57" s="336">
        <f t="shared" si="0"/>
        <v>73</v>
      </c>
      <c r="E57" s="336">
        <f t="shared" si="10"/>
        <v>70</v>
      </c>
      <c r="F57" s="336">
        <v>88</v>
      </c>
      <c r="G57" s="336">
        <f t="shared" si="2"/>
        <v>76</v>
      </c>
      <c r="H57" s="336">
        <v>76</v>
      </c>
      <c r="I57" s="336">
        <f t="shared" si="3"/>
        <v>75</v>
      </c>
      <c r="J57" s="336">
        <f t="shared" si="4"/>
        <v>67</v>
      </c>
      <c r="K57" s="336">
        <f t="shared" si="5"/>
        <v>92</v>
      </c>
      <c r="L57" s="336">
        <v>76</v>
      </c>
      <c r="M57" s="336">
        <f t="shared" si="6"/>
        <v>78</v>
      </c>
      <c r="N57" s="336">
        <v>76</v>
      </c>
      <c r="O57" s="336">
        <f t="shared" si="7"/>
        <v>69</v>
      </c>
      <c r="P57" s="336">
        <v>76</v>
      </c>
      <c r="Q57" s="336">
        <f t="shared" si="8"/>
        <v>73</v>
      </c>
      <c r="R57" s="336">
        <f t="shared" si="9"/>
        <v>82</v>
      </c>
      <c r="S57" s="336">
        <v>88</v>
      </c>
    </row>
    <row r="58" spans="1:19">
      <c r="A58" s="264">
        <v>44</v>
      </c>
      <c r="B58" s="335">
        <v>1911079</v>
      </c>
      <c r="C58" s="335" t="s">
        <v>130</v>
      </c>
      <c r="D58" s="336">
        <f t="shared" si="0"/>
        <v>77</v>
      </c>
      <c r="E58" s="336">
        <f t="shared" si="10"/>
        <v>74</v>
      </c>
      <c r="F58" s="336">
        <v>92</v>
      </c>
      <c r="G58" s="336">
        <f t="shared" si="2"/>
        <v>80</v>
      </c>
      <c r="H58" s="336">
        <v>80</v>
      </c>
      <c r="I58" s="336">
        <f t="shared" si="3"/>
        <v>79</v>
      </c>
      <c r="J58" s="336">
        <f t="shared" si="4"/>
        <v>71</v>
      </c>
      <c r="K58" s="336">
        <f t="shared" si="5"/>
        <v>96</v>
      </c>
      <c r="L58" s="336">
        <v>80</v>
      </c>
      <c r="M58" s="336">
        <f t="shared" si="6"/>
        <v>82</v>
      </c>
      <c r="N58" s="336">
        <v>80</v>
      </c>
      <c r="O58" s="336">
        <f t="shared" si="7"/>
        <v>73</v>
      </c>
      <c r="P58" s="336">
        <v>80</v>
      </c>
      <c r="Q58" s="336">
        <f t="shared" si="8"/>
        <v>77</v>
      </c>
      <c r="R58" s="336">
        <f t="shared" si="9"/>
        <v>86</v>
      </c>
      <c r="S58" s="336">
        <v>92</v>
      </c>
    </row>
    <row r="59" spans="1:19">
      <c r="A59" s="264">
        <v>45</v>
      </c>
      <c r="B59" s="335">
        <v>1911084</v>
      </c>
      <c r="C59" s="335" t="s">
        <v>436</v>
      </c>
      <c r="D59" s="336">
        <f t="shared" si="0"/>
        <v>73</v>
      </c>
      <c r="E59" s="336">
        <f t="shared" si="10"/>
        <v>70</v>
      </c>
      <c r="F59" s="336">
        <v>88</v>
      </c>
      <c r="G59" s="336">
        <f t="shared" si="2"/>
        <v>76</v>
      </c>
      <c r="H59" s="336">
        <v>76</v>
      </c>
      <c r="I59" s="336">
        <f t="shared" si="3"/>
        <v>75</v>
      </c>
      <c r="J59" s="336">
        <f t="shared" si="4"/>
        <v>67</v>
      </c>
      <c r="K59" s="336">
        <f t="shared" si="5"/>
        <v>92</v>
      </c>
      <c r="L59" s="336">
        <v>76</v>
      </c>
      <c r="M59" s="336">
        <f t="shared" si="6"/>
        <v>78</v>
      </c>
      <c r="N59" s="336">
        <v>76</v>
      </c>
      <c r="O59" s="336">
        <f t="shared" si="7"/>
        <v>69</v>
      </c>
      <c r="P59" s="336">
        <v>76</v>
      </c>
      <c r="Q59" s="336">
        <f t="shared" si="8"/>
        <v>73</v>
      </c>
      <c r="R59" s="336">
        <f t="shared" si="9"/>
        <v>82</v>
      </c>
      <c r="S59" s="336">
        <v>88</v>
      </c>
    </row>
    <row r="60" spans="1:19">
      <c r="A60" s="264">
        <v>46</v>
      </c>
      <c r="B60" s="335">
        <v>1911085</v>
      </c>
      <c r="C60" s="335" t="s">
        <v>134</v>
      </c>
      <c r="D60" s="336">
        <f t="shared" si="0"/>
        <v>77</v>
      </c>
      <c r="E60" s="336">
        <f t="shared" si="10"/>
        <v>74</v>
      </c>
      <c r="F60" s="336">
        <v>92</v>
      </c>
      <c r="G60" s="336">
        <f t="shared" si="2"/>
        <v>80</v>
      </c>
      <c r="H60" s="336">
        <v>80</v>
      </c>
      <c r="I60" s="336">
        <f t="shared" si="3"/>
        <v>79</v>
      </c>
      <c r="J60" s="336">
        <f t="shared" si="4"/>
        <v>71</v>
      </c>
      <c r="K60" s="336">
        <f t="shared" si="5"/>
        <v>96</v>
      </c>
      <c r="L60" s="336">
        <v>80</v>
      </c>
      <c r="M60" s="336">
        <f t="shared" si="6"/>
        <v>82</v>
      </c>
      <c r="N60" s="336">
        <v>80</v>
      </c>
      <c r="O60" s="336">
        <f t="shared" si="7"/>
        <v>73</v>
      </c>
      <c r="P60" s="336">
        <v>80</v>
      </c>
      <c r="Q60" s="336">
        <f t="shared" si="8"/>
        <v>77</v>
      </c>
      <c r="R60" s="336">
        <f t="shared" si="9"/>
        <v>86</v>
      </c>
      <c r="S60" s="336">
        <v>92</v>
      </c>
    </row>
    <row r="61" spans="1:19">
      <c r="A61" s="264">
        <v>47</v>
      </c>
      <c r="B61" s="335">
        <v>1911086</v>
      </c>
      <c r="C61" s="335" t="s">
        <v>437</v>
      </c>
      <c r="D61" s="336">
        <f t="shared" si="0"/>
        <v>77</v>
      </c>
      <c r="E61" s="336">
        <f t="shared" si="10"/>
        <v>74</v>
      </c>
      <c r="F61" s="336">
        <v>92</v>
      </c>
      <c r="G61" s="336">
        <f t="shared" si="2"/>
        <v>80</v>
      </c>
      <c r="H61" s="336">
        <v>80</v>
      </c>
      <c r="I61" s="336">
        <f t="shared" si="3"/>
        <v>79</v>
      </c>
      <c r="J61" s="336">
        <f t="shared" si="4"/>
        <v>71</v>
      </c>
      <c r="K61" s="336">
        <f t="shared" si="5"/>
        <v>96</v>
      </c>
      <c r="L61" s="336">
        <v>80</v>
      </c>
      <c r="M61" s="336">
        <f t="shared" si="6"/>
        <v>82</v>
      </c>
      <c r="N61" s="336">
        <v>80</v>
      </c>
      <c r="O61" s="336">
        <f t="shared" si="7"/>
        <v>73</v>
      </c>
      <c r="P61" s="336">
        <v>80</v>
      </c>
      <c r="Q61" s="336">
        <f t="shared" si="8"/>
        <v>77</v>
      </c>
      <c r="R61" s="336">
        <f t="shared" si="9"/>
        <v>86</v>
      </c>
      <c r="S61" s="336">
        <v>92</v>
      </c>
    </row>
    <row r="62" spans="1:19">
      <c r="A62" s="264">
        <v>48</v>
      </c>
      <c r="B62" s="335">
        <v>1911087</v>
      </c>
      <c r="C62" s="335" t="s">
        <v>136</v>
      </c>
      <c r="D62" s="336">
        <f t="shared" si="0"/>
        <v>81</v>
      </c>
      <c r="E62" s="336">
        <f t="shared" si="10"/>
        <v>78</v>
      </c>
      <c r="F62" s="336">
        <v>96</v>
      </c>
      <c r="G62" s="336">
        <f t="shared" si="2"/>
        <v>84</v>
      </c>
      <c r="H62" s="336">
        <v>84</v>
      </c>
      <c r="I62" s="336">
        <f t="shared" si="3"/>
        <v>83</v>
      </c>
      <c r="J62" s="336">
        <f t="shared" si="4"/>
        <v>75</v>
      </c>
      <c r="K62" s="336">
        <f t="shared" si="5"/>
        <v>100</v>
      </c>
      <c r="L62" s="336">
        <v>84</v>
      </c>
      <c r="M62" s="336">
        <f t="shared" si="6"/>
        <v>86</v>
      </c>
      <c r="N62" s="336">
        <v>84</v>
      </c>
      <c r="O62" s="336">
        <f t="shared" si="7"/>
        <v>77</v>
      </c>
      <c r="P62" s="336">
        <v>84</v>
      </c>
      <c r="Q62" s="336">
        <f t="shared" si="8"/>
        <v>81</v>
      </c>
      <c r="R62" s="336">
        <f t="shared" si="9"/>
        <v>90</v>
      </c>
      <c r="S62" s="336">
        <v>96</v>
      </c>
    </row>
    <row r="63" spans="1:19">
      <c r="A63" s="264">
        <v>49</v>
      </c>
      <c r="B63" s="335">
        <v>1911088</v>
      </c>
      <c r="C63" s="335" t="s">
        <v>57</v>
      </c>
      <c r="D63" s="336">
        <f t="shared" si="0"/>
        <v>77</v>
      </c>
      <c r="E63" s="336">
        <f t="shared" si="10"/>
        <v>74</v>
      </c>
      <c r="F63" s="336">
        <v>92</v>
      </c>
      <c r="G63" s="336">
        <f t="shared" si="2"/>
        <v>80</v>
      </c>
      <c r="H63" s="336">
        <v>80</v>
      </c>
      <c r="I63" s="336">
        <f t="shared" si="3"/>
        <v>79</v>
      </c>
      <c r="J63" s="336">
        <f t="shared" si="4"/>
        <v>71</v>
      </c>
      <c r="K63" s="336">
        <f t="shared" si="5"/>
        <v>96</v>
      </c>
      <c r="L63" s="336">
        <v>80</v>
      </c>
      <c r="M63" s="336">
        <f t="shared" si="6"/>
        <v>82</v>
      </c>
      <c r="N63" s="336">
        <v>80</v>
      </c>
      <c r="O63" s="336">
        <f t="shared" si="7"/>
        <v>73</v>
      </c>
      <c r="P63" s="336">
        <v>80</v>
      </c>
      <c r="Q63" s="336">
        <f t="shared" si="8"/>
        <v>77</v>
      </c>
      <c r="R63" s="336">
        <f t="shared" si="9"/>
        <v>86</v>
      </c>
      <c r="S63" s="336">
        <v>92</v>
      </c>
    </row>
    <row r="64" spans="1:19">
      <c r="A64" s="264">
        <v>50</v>
      </c>
      <c r="B64" s="335">
        <v>1911090</v>
      </c>
      <c r="C64" s="335" t="s">
        <v>438</v>
      </c>
      <c r="D64" s="336">
        <f t="shared" si="0"/>
        <v>77</v>
      </c>
      <c r="E64" s="336">
        <f t="shared" si="10"/>
        <v>74</v>
      </c>
      <c r="F64" s="336">
        <v>92</v>
      </c>
      <c r="G64" s="336">
        <f t="shared" si="2"/>
        <v>80</v>
      </c>
      <c r="H64" s="336">
        <v>80</v>
      </c>
      <c r="I64" s="336">
        <f t="shared" si="3"/>
        <v>79</v>
      </c>
      <c r="J64" s="336">
        <f t="shared" si="4"/>
        <v>71</v>
      </c>
      <c r="K64" s="336">
        <f t="shared" si="5"/>
        <v>96</v>
      </c>
      <c r="L64" s="336">
        <v>80</v>
      </c>
      <c r="M64" s="336">
        <f t="shared" si="6"/>
        <v>82</v>
      </c>
      <c r="N64" s="336">
        <v>80</v>
      </c>
      <c r="O64" s="336">
        <f t="shared" si="7"/>
        <v>73</v>
      </c>
      <c r="P64" s="336">
        <v>80</v>
      </c>
      <c r="Q64" s="336">
        <f t="shared" si="8"/>
        <v>77</v>
      </c>
      <c r="R64" s="336">
        <f t="shared" si="9"/>
        <v>86</v>
      </c>
      <c r="S64" s="336">
        <v>92</v>
      </c>
    </row>
    <row r="65" spans="1:19">
      <c r="A65" s="264">
        <v>51</v>
      </c>
      <c r="B65" s="335">
        <v>1911094</v>
      </c>
      <c r="C65" s="335" t="s">
        <v>58</v>
      </c>
      <c r="D65" s="336">
        <f t="shared" si="0"/>
        <v>77</v>
      </c>
      <c r="E65" s="336">
        <f t="shared" si="10"/>
        <v>74</v>
      </c>
      <c r="F65" s="336">
        <v>92</v>
      </c>
      <c r="G65" s="336">
        <f t="shared" si="2"/>
        <v>80</v>
      </c>
      <c r="H65" s="336">
        <v>80</v>
      </c>
      <c r="I65" s="336">
        <f t="shared" si="3"/>
        <v>79</v>
      </c>
      <c r="J65" s="336">
        <f t="shared" si="4"/>
        <v>71</v>
      </c>
      <c r="K65" s="336">
        <f t="shared" si="5"/>
        <v>96</v>
      </c>
      <c r="L65" s="336">
        <v>80</v>
      </c>
      <c r="M65" s="336">
        <f t="shared" si="6"/>
        <v>82</v>
      </c>
      <c r="N65" s="336">
        <v>80</v>
      </c>
      <c r="O65" s="336">
        <f t="shared" si="7"/>
        <v>73</v>
      </c>
      <c r="P65" s="336">
        <v>80</v>
      </c>
      <c r="Q65" s="336">
        <f t="shared" si="8"/>
        <v>77</v>
      </c>
      <c r="R65" s="336">
        <f t="shared" si="9"/>
        <v>86</v>
      </c>
      <c r="S65" s="336">
        <v>92</v>
      </c>
    </row>
    <row r="66" spans="1:19">
      <c r="A66" s="264">
        <v>52</v>
      </c>
      <c r="B66" s="335">
        <v>1911095</v>
      </c>
      <c r="C66" s="335" t="s">
        <v>439</v>
      </c>
      <c r="D66" s="336">
        <f t="shared" si="0"/>
        <v>53</v>
      </c>
      <c r="E66" s="336">
        <f t="shared" si="10"/>
        <v>50</v>
      </c>
      <c r="F66" s="336">
        <v>68</v>
      </c>
      <c r="G66" s="336">
        <f t="shared" si="2"/>
        <v>56</v>
      </c>
      <c r="H66" s="336">
        <v>56</v>
      </c>
      <c r="I66" s="336">
        <f t="shared" si="3"/>
        <v>55</v>
      </c>
      <c r="J66" s="336">
        <f t="shared" si="4"/>
        <v>47</v>
      </c>
      <c r="K66" s="336">
        <f t="shared" si="5"/>
        <v>72</v>
      </c>
      <c r="L66" s="336">
        <v>56</v>
      </c>
      <c r="M66" s="336">
        <f t="shared" si="6"/>
        <v>58</v>
      </c>
      <c r="N66" s="336">
        <v>56</v>
      </c>
      <c r="O66" s="336">
        <f t="shared" si="7"/>
        <v>49</v>
      </c>
      <c r="P66" s="336">
        <v>56</v>
      </c>
      <c r="Q66" s="336">
        <f t="shared" si="8"/>
        <v>53</v>
      </c>
      <c r="R66" s="336">
        <f t="shared" si="9"/>
        <v>62</v>
      </c>
      <c r="S66" s="336">
        <v>68</v>
      </c>
    </row>
    <row r="67" spans="1:19">
      <c r="A67" s="264">
        <v>53</v>
      </c>
      <c r="B67" s="335">
        <v>1911099</v>
      </c>
      <c r="C67" s="335" t="s">
        <v>440</v>
      </c>
      <c r="D67" s="336">
        <f t="shared" si="0"/>
        <v>77</v>
      </c>
      <c r="E67" s="336">
        <f t="shared" si="10"/>
        <v>74</v>
      </c>
      <c r="F67" s="336">
        <v>92</v>
      </c>
      <c r="G67" s="336">
        <f t="shared" si="2"/>
        <v>80</v>
      </c>
      <c r="H67" s="336">
        <v>80</v>
      </c>
      <c r="I67" s="336">
        <f t="shared" si="3"/>
        <v>79</v>
      </c>
      <c r="J67" s="336">
        <f t="shared" si="4"/>
        <v>71</v>
      </c>
      <c r="K67" s="336">
        <f t="shared" si="5"/>
        <v>96</v>
      </c>
      <c r="L67" s="336">
        <v>80</v>
      </c>
      <c r="M67" s="336">
        <f t="shared" si="6"/>
        <v>82</v>
      </c>
      <c r="N67" s="336">
        <v>80</v>
      </c>
      <c r="O67" s="336">
        <f t="shared" si="7"/>
        <v>73</v>
      </c>
      <c r="P67" s="336">
        <v>80</v>
      </c>
      <c r="Q67" s="336">
        <f t="shared" si="8"/>
        <v>77</v>
      </c>
      <c r="R67" s="336">
        <f t="shared" si="9"/>
        <v>86</v>
      </c>
      <c r="S67" s="336">
        <v>92</v>
      </c>
    </row>
    <row r="68" spans="1:19">
      <c r="A68" s="264">
        <v>54</v>
      </c>
      <c r="B68" s="335">
        <v>1911104</v>
      </c>
      <c r="C68" s="335" t="s">
        <v>59</v>
      </c>
      <c r="D68" s="336">
        <f t="shared" si="0"/>
        <v>81</v>
      </c>
      <c r="E68" s="336">
        <f t="shared" si="10"/>
        <v>78</v>
      </c>
      <c r="F68" s="336">
        <v>96</v>
      </c>
      <c r="G68" s="336">
        <f t="shared" si="2"/>
        <v>84</v>
      </c>
      <c r="H68" s="336">
        <v>84</v>
      </c>
      <c r="I68" s="336">
        <f t="shared" si="3"/>
        <v>83</v>
      </c>
      <c r="J68" s="336">
        <f t="shared" si="4"/>
        <v>75</v>
      </c>
      <c r="K68" s="336">
        <f t="shared" si="5"/>
        <v>100</v>
      </c>
      <c r="L68" s="336">
        <v>84</v>
      </c>
      <c r="M68" s="336">
        <f t="shared" si="6"/>
        <v>86</v>
      </c>
      <c r="N68" s="336">
        <v>84</v>
      </c>
      <c r="O68" s="336">
        <f t="shared" si="7"/>
        <v>77</v>
      </c>
      <c r="P68" s="336">
        <v>84</v>
      </c>
      <c r="Q68" s="336">
        <f t="shared" si="8"/>
        <v>81</v>
      </c>
      <c r="R68" s="336">
        <f t="shared" si="9"/>
        <v>90</v>
      </c>
      <c r="S68" s="336">
        <v>96</v>
      </c>
    </row>
    <row r="69" spans="1:19">
      <c r="A69" s="264">
        <v>55</v>
      </c>
      <c r="B69" s="335">
        <v>1911105</v>
      </c>
      <c r="C69" s="335" t="s">
        <v>60</v>
      </c>
      <c r="D69" s="336">
        <f t="shared" si="0"/>
        <v>81</v>
      </c>
      <c r="E69" s="336">
        <f t="shared" si="10"/>
        <v>78</v>
      </c>
      <c r="F69" s="336">
        <v>96</v>
      </c>
      <c r="G69" s="336">
        <f t="shared" si="2"/>
        <v>84</v>
      </c>
      <c r="H69" s="336">
        <v>84</v>
      </c>
      <c r="I69" s="336">
        <f t="shared" si="3"/>
        <v>83</v>
      </c>
      <c r="J69" s="336">
        <f t="shared" si="4"/>
        <v>75</v>
      </c>
      <c r="K69" s="336">
        <f t="shared" si="5"/>
        <v>100</v>
      </c>
      <c r="L69" s="336">
        <v>84</v>
      </c>
      <c r="M69" s="336">
        <f t="shared" si="6"/>
        <v>86</v>
      </c>
      <c r="N69" s="336">
        <v>84</v>
      </c>
      <c r="O69" s="336">
        <f t="shared" si="7"/>
        <v>77</v>
      </c>
      <c r="P69" s="336">
        <v>84</v>
      </c>
      <c r="Q69" s="336">
        <f t="shared" si="8"/>
        <v>81</v>
      </c>
      <c r="R69" s="336">
        <f t="shared" si="9"/>
        <v>90</v>
      </c>
      <c r="S69" s="336">
        <v>96</v>
      </c>
    </row>
    <row r="70" spans="1:19">
      <c r="A70" s="264">
        <v>56</v>
      </c>
      <c r="B70" s="335">
        <v>1911106</v>
      </c>
      <c r="C70" s="335" t="s">
        <v>150</v>
      </c>
      <c r="D70" s="336">
        <f t="shared" si="0"/>
        <v>77</v>
      </c>
      <c r="E70" s="336">
        <f t="shared" si="10"/>
        <v>74</v>
      </c>
      <c r="F70" s="336">
        <v>92</v>
      </c>
      <c r="G70" s="336">
        <f t="shared" si="2"/>
        <v>80</v>
      </c>
      <c r="H70" s="336">
        <v>80</v>
      </c>
      <c r="I70" s="336">
        <f t="shared" si="3"/>
        <v>79</v>
      </c>
      <c r="J70" s="336">
        <f t="shared" si="4"/>
        <v>71</v>
      </c>
      <c r="K70" s="336">
        <f t="shared" si="5"/>
        <v>96</v>
      </c>
      <c r="L70" s="336">
        <v>80</v>
      </c>
      <c r="M70" s="336">
        <f t="shared" si="6"/>
        <v>82</v>
      </c>
      <c r="N70" s="336">
        <v>80</v>
      </c>
      <c r="O70" s="336">
        <f t="shared" si="7"/>
        <v>73</v>
      </c>
      <c r="P70" s="336">
        <v>80</v>
      </c>
      <c r="Q70" s="336">
        <f t="shared" si="8"/>
        <v>77</v>
      </c>
      <c r="R70" s="336">
        <f t="shared" si="9"/>
        <v>86</v>
      </c>
      <c r="S70" s="336">
        <v>92</v>
      </c>
    </row>
    <row r="71" spans="1:19">
      <c r="A71" s="264">
        <v>57</v>
      </c>
      <c r="B71" s="335">
        <v>1911109</v>
      </c>
      <c r="C71" s="335" t="s">
        <v>153</v>
      </c>
      <c r="D71" s="336">
        <f t="shared" si="0"/>
        <v>77</v>
      </c>
      <c r="E71" s="336">
        <f t="shared" si="10"/>
        <v>74</v>
      </c>
      <c r="F71" s="336">
        <v>92</v>
      </c>
      <c r="G71" s="336">
        <f t="shared" si="2"/>
        <v>80</v>
      </c>
      <c r="H71" s="336">
        <v>80</v>
      </c>
      <c r="I71" s="336">
        <f t="shared" si="3"/>
        <v>79</v>
      </c>
      <c r="J71" s="336">
        <f t="shared" si="4"/>
        <v>71</v>
      </c>
      <c r="K71" s="336">
        <f t="shared" si="5"/>
        <v>96</v>
      </c>
      <c r="L71" s="336">
        <v>80</v>
      </c>
      <c r="M71" s="336">
        <f t="shared" si="6"/>
        <v>82</v>
      </c>
      <c r="N71" s="336">
        <v>80</v>
      </c>
      <c r="O71" s="336">
        <f t="shared" si="7"/>
        <v>73</v>
      </c>
      <c r="P71" s="336">
        <v>80</v>
      </c>
      <c r="Q71" s="336">
        <f t="shared" si="8"/>
        <v>77</v>
      </c>
      <c r="R71" s="336">
        <f t="shared" si="9"/>
        <v>86</v>
      </c>
      <c r="S71" s="336">
        <v>92</v>
      </c>
    </row>
    <row r="72" spans="1:19">
      <c r="A72" s="264">
        <v>58</v>
      </c>
      <c r="B72" s="335">
        <v>1911116</v>
      </c>
      <c r="C72" s="335" t="s">
        <v>441</v>
      </c>
      <c r="D72" s="336">
        <f t="shared" si="0"/>
        <v>77</v>
      </c>
      <c r="E72" s="336">
        <f t="shared" si="10"/>
        <v>74</v>
      </c>
      <c r="F72" s="336">
        <v>92</v>
      </c>
      <c r="G72" s="336">
        <f t="shared" si="2"/>
        <v>80</v>
      </c>
      <c r="H72" s="336">
        <v>80</v>
      </c>
      <c r="I72" s="336">
        <f t="shared" si="3"/>
        <v>79</v>
      </c>
      <c r="J72" s="336">
        <f t="shared" si="4"/>
        <v>71</v>
      </c>
      <c r="K72" s="336">
        <f t="shared" si="5"/>
        <v>96</v>
      </c>
      <c r="L72" s="336">
        <v>80</v>
      </c>
      <c r="M72" s="336">
        <f t="shared" si="6"/>
        <v>82</v>
      </c>
      <c r="N72" s="336">
        <v>80</v>
      </c>
      <c r="O72" s="336">
        <f t="shared" si="7"/>
        <v>73</v>
      </c>
      <c r="P72" s="336">
        <v>80</v>
      </c>
      <c r="Q72" s="336">
        <f t="shared" si="8"/>
        <v>77</v>
      </c>
      <c r="R72" s="336">
        <f t="shared" si="9"/>
        <v>86</v>
      </c>
      <c r="S72" s="336">
        <v>92</v>
      </c>
    </row>
    <row r="73" spans="1:19">
      <c r="A73" s="264">
        <v>59</v>
      </c>
      <c r="B73" s="335">
        <v>1911118</v>
      </c>
      <c r="C73" s="335" t="s">
        <v>442</v>
      </c>
      <c r="D73" s="336">
        <f t="shared" si="0"/>
        <v>73</v>
      </c>
      <c r="E73" s="336">
        <f t="shared" si="10"/>
        <v>70</v>
      </c>
      <c r="F73" s="336">
        <v>88</v>
      </c>
      <c r="G73" s="336">
        <f t="shared" si="2"/>
        <v>76</v>
      </c>
      <c r="H73" s="336">
        <v>76</v>
      </c>
      <c r="I73" s="336">
        <f t="shared" si="3"/>
        <v>75</v>
      </c>
      <c r="J73" s="336">
        <f t="shared" si="4"/>
        <v>67</v>
      </c>
      <c r="K73" s="336">
        <f t="shared" si="5"/>
        <v>92</v>
      </c>
      <c r="L73" s="336">
        <v>76</v>
      </c>
      <c r="M73" s="336">
        <f t="shared" si="6"/>
        <v>78</v>
      </c>
      <c r="N73" s="336">
        <v>76</v>
      </c>
      <c r="O73" s="336">
        <f t="shared" si="7"/>
        <v>69</v>
      </c>
      <c r="P73" s="336">
        <v>76</v>
      </c>
      <c r="Q73" s="336">
        <f t="shared" si="8"/>
        <v>73</v>
      </c>
      <c r="R73" s="336">
        <f t="shared" si="9"/>
        <v>82</v>
      </c>
      <c r="S73" s="336">
        <v>88</v>
      </c>
    </row>
    <row r="74" spans="1:19">
      <c r="A74" s="264">
        <v>60</v>
      </c>
      <c r="B74" s="335">
        <v>1911119</v>
      </c>
      <c r="C74" s="335" t="s">
        <v>443</v>
      </c>
      <c r="D74" s="336">
        <f t="shared" si="0"/>
        <v>73</v>
      </c>
      <c r="E74" s="336">
        <f t="shared" si="10"/>
        <v>70</v>
      </c>
      <c r="F74" s="336">
        <v>88</v>
      </c>
      <c r="G74" s="336">
        <f t="shared" si="2"/>
        <v>76</v>
      </c>
      <c r="H74" s="336">
        <v>76</v>
      </c>
      <c r="I74" s="336">
        <f t="shared" si="3"/>
        <v>75</v>
      </c>
      <c r="J74" s="336">
        <f t="shared" si="4"/>
        <v>67</v>
      </c>
      <c r="K74" s="336">
        <f t="shared" si="5"/>
        <v>92</v>
      </c>
      <c r="L74" s="336">
        <v>76</v>
      </c>
      <c r="M74" s="336">
        <f t="shared" si="6"/>
        <v>78</v>
      </c>
      <c r="N74" s="336">
        <v>76</v>
      </c>
      <c r="O74" s="336">
        <f t="shared" si="7"/>
        <v>69</v>
      </c>
      <c r="P74" s="336">
        <v>76</v>
      </c>
      <c r="Q74" s="336">
        <f t="shared" si="8"/>
        <v>73</v>
      </c>
      <c r="R74" s="336">
        <f t="shared" si="9"/>
        <v>82</v>
      </c>
      <c r="S74" s="336">
        <v>88</v>
      </c>
    </row>
    <row r="75" spans="1:19">
      <c r="A75" s="264">
        <v>61</v>
      </c>
      <c r="B75" s="335">
        <v>1911401</v>
      </c>
      <c r="C75" s="335" t="s">
        <v>360</v>
      </c>
      <c r="D75" s="336">
        <f t="shared" si="0"/>
        <v>73</v>
      </c>
      <c r="E75" s="336">
        <f t="shared" si="10"/>
        <v>70</v>
      </c>
      <c r="F75" s="336">
        <v>88</v>
      </c>
      <c r="G75" s="336">
        <f t="shared" si="2"/>
        <v>76</v>
      </c>
      <c r="H75" s="336">
        <v>76</v>
      </c>
      <c r="I75" s="336">
        <f t="shared" si="3"/>
        <v>75</v>
      </c>
      <c r="J75" s="336">
        <f t="shared" si="4"/>
        <v>67</v>
      </c>
      <c r="K75" s="336">
        <f t="shared" si="5"/>
        <v>92</v>
      </c>
      <c r="L75" s="336">
        <v>76</v>
      </c>
      <c r="M75" s="336">
        <f t="shared" si="6"/>
        <v>78</v>
      </c>
      <c r="N75" s="336">
        <v>76</v>
      </c>
      <c r="O75" s="336">
        <f t="shared" si="7"/>
        <v>69</v>
      </c>
      <c r="P75" s="336">
        <v>76</v>
      </c>
      <c r="Q75" s="336">
        <f t="shared" si="8"/>
        <v>73</v>
      </c>
      <c r="R75" s="336">
        <f t="shared" si="9"/>
        <v>82</v>
      </c>
      <c r="S75" s="336">
        <v>88</v>
      </c>
    </row>
    <row r="76" spans="1:19">
      <c r="A76" s="264">
        <v>62</v>
      </c>
      <c r="B76" s="335">
        <v>1911402</v>
      </c>
      <c r="C76" s="335" t="s">
        <v>361</v>
      </c>
      <c r="D76" s="336">
        <f t="shared" si="0"/>
        <v>81</v>
      </c>
      <c r="E76" s="336">
        <f t="shared" si="10"/>
        <v>78</v>
      </c>
      <c r="F76" s="336">
        <v>96</v>
      </c>
      <c r="G76" s="336">
        <f t="shared" si="2"/>
        <v>84</v>
      </c>
      <c r="H76" s="336">
        <v>84</v>
      </c>
      <c r="I76" s="336">
        <f t="shared" si="3"/>
        <v>83</v>
      </c>
      <c r="J76" s="336">
        <f t="shared" si="4"/>
        <v>75</v>
      </c>
      <c r="K76" s="336">
        <f t="shared" si="5"/>
        <v>100</v>
      </c>
      <c r="L76" s="336">
        <v>84</v>
      </c>
      <c r="M76" s="336">
        <f t="shared" si="6"/>
        <v>86</v>
      </c>
      <c r="N76" s="336">
        <v>84</v>
      </c>
      <c r="O76" s="336">
        <f t="shared" si="7"/>
        <v>77</v>
      </c>
      <c r="P76" s="336">
        <v>84</v>
      </c>
      <c r="Q76" s="336">
        <f t="shared" si="8"/>
        <v>81</v>
      </c>
      <c r="R76" s="336">
        <f t="shared" si="9"/>
        <v>90</v>
      </c>
      <c r="S76" s="336">
        <v>96</v>
      </c>
    </row>
    <row r="77" spans="1:19">
      <c r="A77" s="264">
        <v>63</v>
      </c>
      <c r="B77" s="335">
        <v>1911405</v>
      </c>
      <c r="C77" s="335" t="s">
        <v>364</v>
      </c>
      <c r="D77" s="336">
        <f t="shared" si="0"/>
        <v>77</v>
      </c>
      <c r="E77" s="336">
        <f t="shared" si="10"/>
        <v>74</v>
      </c>
      <c r="F77" s="336">
        <v>92</v>
      </c>
      <c r="G77" s="336">
        <f t="shared" si="2"/>
        <v>80</v>
      </c>
      <c r="H77" s="336">
        <v>80</v>
      </c>
      <c r="I77" s="336">
        <f t="shared" si="3"/>
        <v>79</v>
      </c>
      <c r="J77" s="336">
        <f t="shared" si="4"/>
        <v>71</v>
      </c>
      <c r="K77" s="336">
        <f t="shared" si="5"/>
        <v>96</v>
      </c>
      <c r="L77" s="336">
        <v>80</v>
      </c>
      <c r="M77" s="336">
        <f t="shared" si="6"/>
        <v>82</v>
      </c>
      <c r="N77" s="336">
        <v>80</v>
      </c>
      <c r="O77" s="336">
        <f t="shared" si="7"/>
        <v>73</v>
      </c>
      <c r="P77" s="336">
        <v>80</v>
      </c>
      <c r="Q77" s="336">
        <f t="shared" si="8"/>
        <v>77</v>
      </c>
      <c r="R77" s="336">
        <f t="shared" si="9"/>
        <v>86</v>
      </c>
      <c r="S77" s="336">
        <v>92</v>
      </c>
    </row>
    <row r="78" spans="1:19">
      <c r="A78" s="264">
        <v>64</v>
      </c>
      <c r="B78" s="335">
        <v>1911407</v>
      </c>
      <c r="C78" s="335" t="s">
        <v>444</v>
      </c>
      <c r="D78" s="336">
        <f t="shared" si="0"/>
        <v>73</v>
      </c>
      <c r="E78" s="336">
        <f t="shared" si="10"/>
        <v>70</v>
      </c>
      <c r="F78" s="336">
        <v>88</v>
      </c>
      <c r="G78" s="336">
        <f t="shared" si="2"/>
        <v>76</v>
      </c>
      <c r="H78" s="336">
        <v>76</v>
      </c>
      <c r="I78" s="336">
        <f t="shared" si="3"/>
        <v>75</v>
      </c>
      <c r="J78" s="336">
        <f t="shared" si="4"/>
        <v>67</v>
      </c>
      <c r="K78" s="336">
        <f t="shared" si="5"/>
        <v>92</v>
      </c>
      <c r="L78" s="336">
        <v>76</v>
      </c>
      <c r="M78" s="336">
        <f t="shared" si="6"/>
        <v>78</v>
      </c>
      <c r="N78" s="336">
        <v>76</v>
      </c>
      <c r="O78" s="336">
        <f t="shared" si="7"/>
        <v>69</v>
      </c>
      <c r="P78" s="336">
        <v>76</v>
      </c>
      <c r="Q78" s="336">
        <f t="shared" si="8"/>
        <v>73</v>
      </c>
      <c r="R78" s="336">
        <f t="shared" si="9"/>
        <v>82</v>
      </c>
      <c r="S78" s="336">
        <v>88</v>
      </c>
    </row>
    <row r="79" spans="1:19">
      <c r="A79" s="264">
        <v>65</v>
      </c>
      <c r="B79" s="335">
        <v>1911410</v>
      </c>
      <c r="C79" s="335" t="s">
        <v>367</v>
      </c>
      <c r="D79" s="336">
        <f t="shared" si="0"/>
        <v>77</v>
      </c>
      <c r="E79" s="336">
        <f t="shared" si="10"/>
        <v>74</v>
      </c>
      <c r="F79" s="336">
        <v>92</v>
      </c>
      <c r="G79" s="336">
        <f t="shared" si="2"/>
        <v>80</v>
      </c>
      <c r="H79" s="336">
        <v>80</v>
      </c>
      <c r="I79" s="336">
        <f t="shared" si="3"/>
        <v>79</v>
      </c>
      <c r="J79" s="336">
        <f t="shared" si="4"/>
        <v>71</v>
      </c>
      <c r="K79" s="336">
        <f t="shared" si="5"/>
        <v>96</v>
      </c>
      <c r="L79" s="336">
        <v>80</v>
      </c>
      <c r="M79" s="336">
        <f t="shared" si="6"/>
        <v>82</v>
      </c>
      <c r="N79" s="336">
        <v>80</v>
      </c>
      <c r="O79" s="336">
        <f t="shared" si="7"/>
        <v>73</v>
      </c>
      <c r="P79" s="336">
        <v>80</v>
      </c>
      <c r="Q79" s="336">
        <f t="shared" si="8"/>
        <v>77</v>
      </c>
      <c r="R79" s="336">
        <f t="shared" si="9"/>
        <v>86</v>
      </c>
      <c r="S79" s="336">
        <v>92</v>
      </c>
    </row>
    <row r="80" spans="1:19">
      <c r="A80" s="264">
        <v>66</v>
      </c>
      <c r="B80" s="335">
        <v>1911008</v>
      </c>
      <c r="C80" s="335" t="s">
        <v>84</v>
      </c>
      <c r="D80" s="336">
        <f t="shared" ref="D80:D123" si="11">S80-15</f>
        <v>73</v>
      </c>
      <c r="E80" s="336">
        <f t="shared" si="10"/>
        <v>70</v>
      </c>
      <c r="F80" s="336">
        <v>88</v>
      </c>
      <c r="G80" s="336">
        <f t="shared" ref="G80:G120" si="12">S80-12</f>
        <v>76</v>
      </c>
      <c r="H80" s="336">
        <v>76</v>
      </c>
      <c r="I80" s="336">
        <f t="shared" ref="I80:I143" si="13">D80+2</f>
        <v>75</v>
      </c>
      <c r="J80" s="336">
        <f t="shared" ref="J80:J143" si="14">E80-3</f>
        <v>67</v>
      </c>
      <c r="K80" s="336">
        <f t="shared" ref="K80:K143" si="15">F80+4</f>
        <v>92</v>
      </c>
      <c r="L80" s="336">
        <v>76</v>
      </c>
      <c r="M80" s="336">
        <f t="shared" ref="M80:M143" si="16">H80+2</f>
        <v>78</v>
      </c>
      <c r="N80" s="336">
        <v>76</v>
      </c>
      <c r="O80" s="336">
        <f t="shared" ref="O80:O143" si="17">J80+2</f>
        <v>69</v>
      </c>
      <c r="P80" s="336">
        <v>76</v>
      </c>
      <c r="Q80" s="336">
        <f t="shared" ref="Q80:Q143" si="18">L80-3</f>
        <v>73</v>
      </c>
      <c r="R80" s="336">
        <f t="shared" ref="R80:R143" si="19">M80+4</f>
        <v>82</v>
      </c>
      <c r="S80" s="336">
        <v>88</v>
      </c>
    </row>
    <row r="81" spans="1:19">
      <c r="A81" s="264">
        <v>67</v>
      </c>
      <c r="B81" s="335">
        <v>1911009</v>
      </c>
      <c r="C81" s="335" t="s">
        <v>85</v>
      </c>
      <c r="D81" s="336">
        <f t="shared" si="11"/>
        <v>73</v>
      </c>
      <c r="E81" s="336">
        <f t="shared" si="10"/>
        <v>70</v>
      </c>
      <c r="F81" s="336">
        <v>88</v>
      </c>
      <c r="G81" s="336">
        <f t="shared" si="12"/>
        <v>76</v>
      </c>
      <c r="H81" s="336">
        <v>76</v>
      </c>
      <c r="I81" s="336">
        <f t="shared" si="13"/>
        <v>75</v>
      </c>
      <c r="J81" s="336">
        <f t="shared" si="14"/>
        <v>67</v>
      </c>
      <c r="K81" s="336">
        <f t="shared" si="15"/>
        <v>92</v>
      </c>
      <c r="L81" s="336">
        <v>76</v>
      </c>
      <c r="M81" s="336">
        <f t="shared" si="16"/>
        <v>78</v>
      </c>
      <c r="N81" s="336">
        <v>76</v>
      </c>
      <c r="O81" s="336">
        <f t="shared" si="17"/>
        <v>69</v>
      </c>
      <c r="P81" s="336">
        <v>76</v>
      </c>
      <c r="Q81" s="336">
        <f t="shared" si="18"/>
        <v>73</v>
      </c>
      <c r="R81" s="336">
        <f t="shared" si="19"/>
        <v>82</v>
      </c>
      <c r="S81" s="336">
        <v>88</v>
      </c>
    </row>
    <row r="82" spans="1:19">
      <c r="A82" s="264">
        <v>68</v>
      </c>
      <c r="B82" s="335">
        <v>1911010</v>
      </c>
      <c r="C82" s="335" t="s">
        <v>86</v>
      </c>
      <c r="D82" s="336">
        <f t="shared" si="11"/>
        <v>73</v>
      </c>
      <c r="E82" s="336">
        <f t="shared" si="10"/>
        <v>70</v>
      </c>
      <c r="F82" s="336">
        <v>88</v>
      </c>
      <c r="G82" s="336">
        <f t="shared" si="12"/>
        <v>76</v>
      </c>
      <c r="H82" s="336">
        <v>76</v>
      </c>
      <c r="I82" s="336">
        <f t="shared" si="13"/>
        <v>75</v>
      </c>
      <c r="J82" s="336">
        <f t="shared" si="14"/>
        <v>67</v>
      </c>
      <c r="K82" s="336">
        <f t="shared" si="15"/>
        <v>92</v>
      </c>
      <c r="L82" s="336">
        <v>76</v>
      </c>
      <c r="M82" s="336">
        <f t="shared" si="16"/>
        <v>78</v>
      </c>
      <c r="N82" s="336">
        <v>76</v>
      </c>
      <c r="O82" s="336">
        <f t="shared" si="17"/>
        <v>69</v>
      </c>
      <c r="P82" s="336">
        <v>76</v>
      </c>
      <c r="Q82" s="336">
        <f t="shared" si="18"/>
        <v>73</v>
      </c>
      <c r="R82" s="336">
        <f t="shared" si="19"/>
        <v>82</v>
      </c>
      <c r="S82" s="336">
        <v>88</v>
      </c>
    </row>
    <row r="83" spans="1:19">
      <c r="A83" s="264">
        <v>69</v>
      </c>
      <c r="B83" s="335">
        <v>1911011</v>
      </c>
      <c r="C83" s="335" t="s">
        <v>87</v>
      </c>
      <c r="D83" s="336">
        <f t="shared" si="11"/>
        <v>77</v>
      </c>
      <c r="E83" s="336">
        <f t="shared" si="10"/>
        <v>74</v>
      </c>
      <c r="F83" s="336">
        <v>92</v>
      </c>
      <c r="G83" s="336">
        <f t="shared" si="12"/>
        <v>80</v>
      </c>
      <c r="H83" s="336">
        <v>80</v>
      </c>
      <c r="I83" s="336">
        <f t="shared" si="13"/>
        <v>79</v>
      </c>
      <c r="J83" s="336">
        <f t="shared" si="14"/>
        <v>71</v>
      </c>
      <c r="K83" s="336">
        <f t="shared" si="15"/>
        <v>96</v>
      </c>
      <c r="L83" s="336">
        <v>80</v>
      </c>
      <c r="M83" s="336">
        <f t="shared" si="16"/>
        <v>82</v>
      </c>
      <c r="N83" s="336">
        <v>80</v>
      </c>
      <c r="O83" s="336">
        <f t="shared" si="17"/>
        <v>73</v>
      </c>
      <c r="P83" s="336">
        <v>80</v>
      </c>
      <c r="Q83" s="336">
        <f t="shared" si="18"/>
        <v>77</v>
      </c>
      <c r="R83" s="336">
        <f t="shared" si="19"/>
        <v>86</v>
      </c>
      <c r="S83" s="336">
        <v>92</v>
      </c>
    </row>
    <row r="84" spans="1:19">
      <c r="A84" s="264">
        <v>70</v>
      </c>
      <c r="B84" s="335">
        <v>1911014</v>
      </c>
      <c r="C84" s="335" t="s">
        <v>90</v>
      </c>
      <c r="D84" s="336">
        <f t="shared" si="11"/>
        <v>77</v>
      </c>
      <c r="E84" s="336">
        <f t="shared" si="10"/>
        <v>74</v>
      </c>
      <c r="F84" s="336">
        <v>92</v>
      </c>
      <c r="G84" s="336">
        <f t="shared" si="12"/>
        <v>80</v>
      </c>
      <c r="H84" s="336">
        <v>80</v>
      </c>
      <c r="I84" s="336">
        <f t="shared" si="13"/>
        <v>79</v>
      </c>
      <c r="J84" s="336">
        <f t="shared" si="14"/>
        <v>71</v>
      </c>
      <c r="K84" s="336">
        <f t="shared" si="15"/>
        <v>96</v>
      </c>
      <c r="L84" s="336">
        <v>80</v>
      </c>
      <c r="M84" s="336">
        <f t="shared" si="16"/>
        <v>82</v>
      </c>
      <c r="N84" s="336">
        <v>80</v>
      </c>
      <c r="O84" s="336">
        <f t="shared" si="17"/>
        <v>73</v>
      </c>
      <c r="P84" s="336">
        <v>80</v>
      </c>
      <c r="Q84" s="336">
        <f t="shared" si="18"/>
        <v>77</v>
      </c>
      <c r="R84" s="336">
        <f t="shared" si="19"/>
        <v>86</v>
      </c>
      <c r="S84" s="336">
        <v>92</v>
      </c>
    </row>
    <row r="85" spans="1:19">
      <c r="A85" s="264">
        <v>71</v>
      </c>
      <c r="B85" s="335">
        <v>1911015</v>
      </c>
      <c r="C85" s="335" t="s">
        <v>91</v>
      </c>
      <c r="D85" s="336">
        <f t="shared" si="11"/>
        <v>73</v>
      </c>
      <c r="E85" s="336">
        <f t="shared" si="10"/>
        <v>70</v>
      </c>
      <c r="F85" s="336">
        <v>88</v>
      </c>
      <c r="G85" s="336">
        <f t="shared" si="12"/>
        <v>76</v>
      </c>
      <c r="H85" s="336">
        <v>76</v>
      </c>
      <c r="I85" s="336">
        <f t="shared" si="13"/>
        <v>75</v>
      </c>
      <c r="J85" s="336">
        <f t="shared" si="14"/>
        <v>67</v>
      </c>
      <c r="K85" s="336">
        <f t="shared" si="15"/>
        <v>92</v>
      </c>
      <c r="L85" s="336">
        <v>76</v>
      </c>
      <c r="M85" s="336">
        <f t="shared" si="16"/>
        <v>78</v>
      </c>
      <c r="N85" s="336">
        <v>76</v>
      </c>
      <c r="O85" s="336">
        <f t="shared" si="17"/>
        <v>69</v>
      </c>
      <c r="P85" s="336">
        <v>76</v>
      </c>
      <c r="Q85" s="336">
        <f t="shared" si="18"/>
        <v>73</v>
      </c>
      <c r="R85" s="336">
        <f t="shared" si="19"/>
        <v>82</v>
      </c>
      <c r="S85" s="336">
        <v>88</v>
      </c>
    </row>
    <row r="86" spans="1:19">
      <c r="A86" s="264">
        <v>72</v>
      </c>
      <c r="B86" s="335">
        <v>1911020</v>
      </c>
      <c r="C86" s="335" t="s">
        <v>94</v>
      </c>
      <c r="D86" s="336">
        <f t="shared" si="11"/>
        <v>77</v>
      </c>
      <c r="E86" s="336">
        <f t="shared" si="10"/>
        <v>74</v>
      </c>
      <c r="F86" s="336">
        <v>92</v>
      </c>
      <c r="G86" s="336">
        <f t="shared" si="12"/>
        <v>80</v>
      </c>
      <c r="H86" s="336">
        <v>80</v>
      </c>
      <c r="I86" s="336">
        <f t="shared" si="13"/>
        <v>79</v>
      </c>
      <c r="J86" s="336">
        <f t="shared" si="14"/>
        <v>71</v>
      </c>
      <c r="K86" s="336">
        <f t="shared" si="15"/>
        <v>96</v>
      </c>
      <c r="L86" s="336">
        <v>80</v>
      </c>
      <c r="M86" s="336">
        <f t="shared" si="16"/>
        <v>82</v>
      </c>
      <c r="N86" s="336">
        <v>80</v>
      </c>
      <c r="O86" s="336">
        <f t="shared" si="17"/>
        <v>73</v>
      </c>
      <c r="P86" s="336">
        <v>80</v>
      </c>
      <c r="Q86" s="336">
        <f t="shared" si="18"/>
        <v>77</v>
      </c>
      <c r="R86" s="336">
        <f t="shared" si="19"/>
        <v>86</v>
      </c>
      <c r="S86" s="336">
        <v>92</v>
      </c>
    </row>
    <row r="87" spans="1:19">
      <c r="A87" s="264">
        <v>73</v>
      </c>
      <c r="B87" s="335">
        <v>1911022</v>
      </c>
      <c r="C87" s="335" t="s">
        <v>95</v>
      </c>
      <c r="D87" s="336">
        <f t="shared" si="11"/>
        <v>77</v>
      </c>
      <c r="E87" s="336">
        <f t="shared" si="10"/>
        <v>74</v>
      </c>
      <c r="F87" s="336">
        <v>92</v>
      </c>
      <c r="G87" s="336">
        <f t="shared" si="12"/>
        <v>80</v>
      </c>
      <c r="H87" s="336">
        <v>80</v>
      </c>
      <c r="I87" s="336">
        <f t="shared" si="13"/>
        <v>79</v>
      </c>
      <c r="J87" s="336">
        <f t="shared" si="14"/>
        <v>71</v>
      </c>
      <c r="K87" s="336">
        <f t="shared" si="15"/>
        <v>96</v>
      </c>
      <c r="L87" s="336">
        <v>80</v>
      </c>
      <c r="M87" s="336">
        <f t="shared" si="16"/>
        <v>82</v>
      </c>
      <c r="N87" s="336">
        <v>80</v>
      </c>
      <c r="O87" s="336">
        <f t="shared" si="17"/>
        <v>73</v>
      </c>
      <c r="P87" s="336">
        <v>80</v>
      </c>
      <c r="Q87" s="336">
        <f t="shared" si="18"/>
        <v>77</v>
      </c>
      <c r="R87" s="336">
        <f t="shared" si="19"/>
        <v>86</v>
      </c>
      <c r="S87" s="336">
        <v>92</v>
      </c>
    </row>
    <row r="88" spans="1:19">
      <c r="A88" s="264">
        <v>74</v>
      </c>
      <c r="B88" s="335">
        <v>1911025</v>
      </c>
      <c r="C88" s="335" t="s">
        <v>96</v>
      </c>
      <c r="D88" s="336">
        <f t="shared" si="11"/>
        <v>73</v>
      </c>
      <c r="E88" s="336">
        <f t="shared" si="10"/>
        <v>70</v>
      </c>
      <c r="F88" s="336">
        <v>88</v>
      </c>
      <c r="G88" s="336">
        <f t="shared" si="12"/>
        <v>76</v>
      </c>
      <c r="H88" s="336">
        <v>76</v>
      </c>
      <c r="I88" s="336">
        <f t="shared" si="13"/>
        <v>75</v>
      </c>
      <c r="J88" s="336">
        <f t="shared" si="14"/>
        <v>67</v>
      </c>
      <c r="K88" s="336">
        <f t="shared" si="15"/>
        <v>92</v>
      </c>
      <c r="L88" s="336">
        <v>76</v>
      </c>
      <c r="M88" s="336">
        <f t="shared" si="16"/>
        <v>78</v>
      </c>
      <c r="N88" s="336">
        <v>76</v>
      </c>
      <c r="O88" s="336">
        <f t="shared" si="17"/>
        <v>69</v>
      </c>
      <c r="P88" s="336">
        <v>76</v>
      </c>
      <c r="Q88" s="336">
        <f t="shared" si="18"/>
        <v>73</v>
      </c>
      <c r="R88" s="336">
        <f t="shared" si="19"/>
        <v>82</v>
      </c>
      <c r="S88" s="336">
        <v>88</v>
      </c>
    </row>
    <row r="89" spans="1:19">
      <c r="A89" s="264">
        <v>75</v>
      </c>
      <c r="B89" s="335">
        <v>1911026</v>
      </c>
      <c r="C89" s="335" t="s">
        <v>97</v>
      </c>
      <c r="D89" s="336">
        <f t="shared" si="11"/>
        <v>73</v>
      </c>
      <c r="E89" s="336">
        <f t="shared" si="10"/>
        <v>70</v>
      </c>
      <c r="F89" s="336">
        <v>88</v>
      </c>
      <c r="G89" s="336">
        <f t="shared" si="12"/>
        <v>76</v>
      </c>
      <c r="H89" s="336">
        <v>76</v>
      </c>
      <c r="I89" s="336">
        <f t="shared" si="13"/>
        <v>75</v>
      </c>
      <c r="J89" s="336">
        <f t="shared" si="14"/>
        <v>67</v>
      </c>
      <c r="K89" s="336">
        <f t="shared" si="15"/>
        <v>92</v>
      </c>
      <c r="L89" s="336">
        <v>76</v>
      </c>
      <c r="M89" s="336">
        <f t="shared" si="16"/>
        <v>78</v>
      </c>
      <c r="N89" s="336">
        <v>76</v>
      </c>
      <c r="O89" s="336">
        <f t="shared" si="17"/>
        <v>69</v>
      </c>
      <c r="P89" s="336">
        <v>76</v>
      </c>
      <c r="Q89" s="336">
        <f t="shared" si="18"/>
        <v>73</v>
      </c>
      <c r="R89" s="336">
        <f t="shared" si="19"/>
        <v>82</v>
      </c>
      <c r="S89" s="336">
        <v>88</v>
      </c>
    </row>
    <row r="90" spans="1:19">
      <c r="A90" s="264">
        <v>76</v>
      </c>
      <c r="B90" s="335">
        <v>1911027</v>
      </c>
      <c r="C90" s="335" t="s">
        <v>314</v>
      </c>
      <c r="D90" s="336">
        <f t="shared" si="11"/>
        <v>77</v>
      </c>
      <c r="E90" s="336">
        <f t="shared" si="10"/>
        <v>74</v>
      </c>
      <c r="F90" s="336">
        <v>92</v>
      </c>
      <c r="G90" s="336">
        <f t="shared" si="12"/>
        <v>80</v>
      </c>
      <c r="H90" s="336">
        <v>80</v>
      </c>
      <c r="I90" s="336">
        <f t="shared" si="13"/>
        <v>79</v>
      </c>
      <c r="J90" s="336">
        <f t="shared" si="14"/>
        <v>71</v>
      </c>
      <c r="K90" s="336">
        <f t="shared" si="15"/>
        <v>96</v>
      </c>
      <c r="L90" s="336">
        <v>80</v>
      </c>
      <c r="M90" s="336">
        <f t="shared" si="16"/>
        <v>82</v>
      </c>
      <c r="N90" s="336">
        <v>80</v>
      </c>
      <c r="O90" s="336">
        <f t="shared" si="17"/>
        <v>73</v>
      </c>
      <c r="P90" s="336">
        <v>80</v>
      </c>
      <c r="Q90" s="336">
        <f t="shared" si="18"/>
        <v>77</v>
      </c>
      <c r="R90" s="336">
        <f t="shared" si="19"/>
        <v>86</v>
      </c>
      <c r="S90" s="336">
        <v>92</v>
      </c>
    </row>
    <row r="91" spans="1:19">
      <c r="A91" s="264">
        <v>77</v>
      </c>
      <c r="B91" s="335">
        <v>1911029</v>
      </c>
      <c r="C91" s="335" t="s">
        <v>99</v>
      </c>
      <c r="D91" s="336">
        <f t="shared" si="11"/>
        <v>77</v>
      </c>
      <c r="E91" s="336">
        <f t="shared" si="10"/>
        <v>74</v>
      </c>
      <c r="F91" s="336">
        <v>92</v>
      </c>
      <c r="G91" s="336">
        <f t="shared" si="12"/>
        <v>80</v>
      </c>
      <c r="H91" s="336">
        <v>80</v>
      </c>
      <c r="I91" s="336">
        <f t="shared" si="13"/>
        <v>79</v>
      </c>
      <c r="J91" s="336">
        <f t="shared" si="14"/>
        <v>71</v>
      </c>
      <c r="K91" s="336">
        <f t="shared" si="15"/>
        <v>96</v>
      </c>
      <c r="L91" s="336">
        <v>80</v>
      </c>
      <c r="M91" s="336">
        <f t="shared" si="16"/>
        <v>82</v>
      </c>
      <c r="N91" s="336">
        <v>80</v>
      </c>
      <c r="O91" s="336">
        <f t="shared" si="17"/>
        <v>73</v>
      </c>
      <c r="P91" s="336">
        <v>80</v>
      </c>
      <c r="Q91" s="336">
        <f t="shared" si="18"/>
        <v>77</v>
      </c>
      <c r="R91" s="336">
        <f t="shared" si="19"/>
        <v>86</v>
      </c>
      <c r="S91" s="336">
        <v>92</v>
      </c>
    </row>
    <row r="92" spans="1:19">
      <c r="A92" s="264">
        <v>78</v>
      </c>
      <c r="B92" s="335">
        <v>1911032</v>
      </c>
      <c r="C92" s="335" t="s">
        <v>445</v>
      </c>
      <c r="D92" s="336">
        <f t="shared" si="11"/>
        <v>77</v>
      </c>
      <c r="E92" s="336">
        <f t="shared" si="10"/>
        <v>74</v>
      </c>
      <c r="F92" s="336">
        <v>92</v>
      </c>
      <c r="G92" s="336">
        <f t="shared" si="12"/>
        <v>80</v>
      </c>
      <c r="H92" s="336">
        <v>80</v>
      </c>
      <c r="I92" s="336">
        <f t="shared" si="13"/>
        <v>79</v>
      </c>
      <c r="J92" s="336">
        <f t="shared" si="14"/>
        <v>71</v>
      </c>
      <c r="K92" s="336">
        <f t="shared" si="15"/>
        <v>96</v>
      </c>
      <c r="L92" s="336">
        <v>80</v>
      </c>
      <c r="M92" s="336">
        <f t="shared" si="16"/>
        <v>82</v>
      </c>
      <c r="N92" s="336">
        <v>80</v>
      </c>
      <c r="O92" s="336">
        <f t="shared" si="17"/>
        <v>73</v>
      </c>
      <c r="P92" s="336">
        <v>80</v>
      </c>
      <c r="Q92" s="336">
        <f t="shared" si="18"/>
        <v>77</v>
      </c>
      <c r="R92" s="336">
        <f t="shared" si="19"/>
        <v>86</v>
      </c>
      <c r="S92" s="336">
        <v>92</v>
      </c>
    </row>
    <row r="93" spans="1:19">
      <c r="A93" s="264">
        <v>79</v>
      </c>
      <c r="B93" s="335">
        <v>1911033</v>
      </c>
      <c r="C93" s="335" t="s">
        <v>61</v>
      </c>
      <c r="D93" s="336">
        <f t="shared" si="11"/>
        <v>73</v>
      </c>
      <c r="E93" s="336">
        <f t="shared" si="10"/>
        <v>70</v>
      </c>
      <c r="F93" s="336">
        <v>88</v>
      </c>
      <c r="G93" s="336">
        <f t="shared" si="12"/>
        <v>76</v>
      </c>
      <c r="H93" s="336">
        <v>76</v>
      </c>
      <c r="I93" s="336">
        <f t="shared" si="13"/>
        <v>75</v>
      </c>
      <c r="J93" s="336">
        <f t="shared" si="14"/>
        <v>67</v>
      </c>
      <c r="K93" s="336">
        <f t="shared" si="15"/>
        <v>92</v>
      </c>
      <c r="L93" s="336">
        <v>76</v>
      </c>
      <c r="M93" s="336">
        <f t="shared" si="16"/>
        <v>78</v>
      </c>
      <c r="N93" s="336">
        <v>76</v>
      </c>
      <c r="O93" s="336">
        <f t="shared" si="17"/>
        <v>69</v>
      </c>
      <c r="P93" s="336">
        <v>76</v>
      </c>
      <c r="Q93" s="336">
        <f t="shared" si="18"/>
        <v>73</v>
      </c>
      <c r="R93" s="336">
        <f t="shared" si="19"/>
        <v>82</v>
      </c>
      <c r="S93" s="336">
        <v>88</v>
      </c>
    </row>
    <row r="94" spans="1:19">
      <c r="A94" s="264">
        <v>80</v>
      </c>
      <c r="B94" s="335">
        <v>1911036</v>
      </c>
      <c r="C94" s="335" t="s">
        <v>62</v>
      </c>
      <c r="D94" s="336">
        <f t="shared" si="11"/>
        <v>73</v>
      </c>
      <c r="E94" s="336">
        <f t="shared" si="10"/>
        <v>70</v>
      </c>
      <c r="F94" s="336">
        <v>88</v>
      </c>
      <c r="G94" s="336">
        <f t="shared" si="12"/>
        <v>76</v>
      </c>
      <c r="H94" s="336">
        <v>76</v>
      </c>
      <c r="I94" s="336">
        <f t="shared" si="13"/>
        <v>75</v>
      </c>
      <c r="J94" s="336">
        <f t="shared" si="14"/>
        <v>67</v>
      </c>
      <c r="K94" s="336">
        <f t="shared" si="15"/>
        <v>92</v>
      </c>
      <c r="L94" s="336">
        <v>76</v>
      </c>
      <c r="M94" s="336">
        <f t="shared" si="16"/>
        <v>78</v>
      </c>
      <c r="N94" s="336">
        <v>76</v>
      </c>
      <c r="O94" s="336">
        <f t="shared" si="17"/>
        <v>69</v>
      </c>
      <c r="P94" s="336">
        <v>76</v>
      </c>
      <c r="Q94" s="336">
        <f t="shared" si="18"/>
        <v>73</v>
      </c>
      <c r="R94" s="336">
        <f t="shared" si="19"/>
        <v>82</v>
      </c>
      <c r="S94" s="336">
        <v>88</v>
      </c>
    </row>
    <row r="95" spans="1:19">
      <c r="A95" s="264">
        <v>81</v>
      </c>
      <c r="B95" s="335">
        <v>1911040</v>
      </c>
      <c r="C95" s="335" t="s">
        <v>106</v>
      </c>
      <c r="D95" s="336">
        <f t="shared" si="11"/>
        <v>73</v>
      </c>
      <c r="E95" s="336">
        <f t="shared" si="10"/>
        <v>70</v>
      </c>
      <c r="F95" s="336">
        <v>88</v>
      </c>
      <c r="G95" s="336">
        <f t="shared" si="12"/>
        <v>76</v>
      </c>
      <c r="H95" s="336">
        <v>76</v>
      </c>
      <c r="I95" s="336">
        <f t="shared" si="13"/>
        <v>75</v>
      </c>
      <c r="J95" s="336">
        <f t="shared" si="14"/>
        <v>67</v>
      </c>
      <c r="K95" s="336">
        <f t="shared" si="15"/>
        <v>92</v>
      </c>
      <c r="L95" s="336">
        <v>76</v>
      </c>
      <c r="M95" s="336">
        <f t="shared" si="16"/>
        <v>78</v>
      </c>
      <c r="N95" s="336">
        <v>76</v>
      </c>
      <c r="O95" s="336">
        <f t="shared" si="17"/>
        <v>69</v>
      </c>
      <c r="P95" s="336">
        <v>76</v>
      </c>
      <c r="Q95" s="336">
        <f t="shared" si="18"/>
        <v>73</v>
      </c>
      <c r="R95" s="336">
        <f t="shared" si="19"/>
        <v>82</v>
      </c>
      <c r="S95" s="336">
        <v>88</v>
      </c>
    </row>
    <row r="96" spans="1:19">
      <c r="A96" s="264">
        <v>82</v>
      </c>
      <c r="B96" s="335">
        <v>1911041</v>
      </c>
      <c r="C96" s="335" t="s">
        <v>63</v>
      </c>
      <c r="D96" s="336">
        <f t="shared" si="11"/>
        <v>73</v>
      </c>
      <c r="E96" s="336">
        <f t="shared" si="10"/>
        <v>70</v>
      </c>
      <c r="F96" s="336">
        <v>88</v>
      </c>
      <c r="G96" s="336">
        <f t="shared" si="12"/>
        <v>76</v>
      </c>
      <c r="H96" s="336">
        <v>76</v>
      </c>
      <c r="I96" s="336">
        <f t="shared" si="13"/>
        <v>75</v>
      </c>
      <c r="J96" s="336">
        <f t="shared" si="14"/>
        <v>67</v>
      </c>
      <c r="K96" s="336">
        <f t="shared" si="15"/>
        <v>92</v>
      </c>
      <c r="L96" s="336">
        <v>76</v>
      </c>
      <c r="M96" s="336">
        <f t="shared" si="16"/>
        <v>78</v>
      </c>
      <c r="N96" s="336">
        <v>76</v>
      </c>
      <c r="O96" s="336">
        <f t="shared" si="17"/>
        <v>69</v>
      </c>
      <c r="P96" s="336">
        <v>76</v>
      </c>
      <c r="Q96" s="336">
        <f t="shared" si="18"/>
        <v>73</v>
      </c>
      <c r="R96" s="336">
        <f t="shared" si="19"/>
        <v>82</v>
      </c>
      <c r="S96" s="336">
        <v>88</v>
      </c>
    </row>
    <row r="97" spans="1:19">
      <c r="A97" s="264">
        <v>83</v>
      </c>
      <c r="B97" s="335">
        <v>1911042</v>
      </c>
      <c r="C97" s="335" t="s">
        <v>107</v>
      </c>
      <c r="D97" s="336">
        <f t="shared" si="11"/>
        <v>77</v>
      </c>
      <c r="E97" s="336">
        <f t="shared" si="10"/>
        <v>74</v>
      </c>
      <c r="F97" s="336">
        <v>92</v>
      </c>
      <c r="G97" s="336">
        <f t="shared" si="12"/>
        <v>80</v>
      </c>
      <c r="H97" s="336">
        <v>80</v>
      </c>
      <c r="I97" s="336">
        <f t="shared" si="13"/>
        <v>79</v>
      </c>
      <c r="J97" s="336">
        <f t="shared" si="14"/>
        <v>71</v>
      </c>
      <c r="K97" s="336">
        <f t="shared" si="15"/>
        <v>96</v>
      </c>
      <c r="L97" s="336">
        <v>80</v>
      </c>
      <c r="M97" s="336">
        <f t="shared" si="16"/>
        <v>82</v>
      </c>
      <c r="N97" s="336">
        <v>80</v>
      </c>
      <c r="O97" s="336">
        <f t="shared" si="17"/>
        <v>73</v>
      </c>
      <c r="P97" s="336">
        <v>80</v>
      </c>
      <c r="Q97" s="336">
        <f t="shared" si="18"/>
        <v>77</v>
      </c>
      <c r="R97" s="336">
        <f t="shared" si="19"/>
        <v>86</v>
      </c>
      <c r="S97" s="336">
        <v>92</v>
      </c>
    </row>
    <row r="98" spans="1:19">
      <c r="A98" s="264">
        <v>84</v>
      </c>
      <c r="B98" s="335">
        <v>1911043</v>
      </c>
      <c r="C98" s="335" t="s">
        <v>108</v>
      </c>
      <c r="D98" s="336">
        <f t="shared" si="11"/>
        <v>73</v>
      </c>
      <c r="E98" s="336">
        <f t="shared" si="10"/>
        <v>70</v>
      </c>
      <c r="F98" s="336">
        <v>88</v>
      </c>
      <c r="G98" s="336">
        <f t="shared" si="12"/>
        <v>76</v>
      </c>
      <c r="H98" s="336">
        <v>76</v>
      </c>
      <c r="I98" s="336">
        <f t="shared" si="13"/>
        <v>75</v>
      </c>
      <c r="J98" s="336">
        <f t="shared" si="14"/>
        <v>67</v>
      </c>
      <c r="K98" s="336">
        <f t="shared" si="15"/>
        <v>92</v>
      </c>
      <c r="L98" s="336">
        <v>76</v>
      </c>
      <c r="M98" s="336">
        <f t="shared" si="16"/>
        <v>78</v>
      </c>
      <c r="N98" s="336">
        <v>76</v>
      </c>
      <c r="O98" s="336">
        <f t="shared" si="17"/>
        <v>69</v>
      </c>
      <c r="P98" s="336">
        <v>76</v>
      </c>
      <c r="Q98" s="336">
        <f t="shared" si="18"/>
        <v>73</v>
      </c>
      <c r="R98" s="336">
        <f t="shared" si="19"/>
        <v>82</v>
      </c>
      <c r="S98" s="336">
        <v>88</v>
      </c>
    </row>
    <row r="99" spans="1:19">
      <c r="A99" s="264">
        <v>85</v>
      </c>
      <c r="B99" s="335">
        <v>1911045</v>
      </c>
      <c r="C99" s="335" t="s">
        <v>109</v>
      </c>
      <c r="D99" s="336">
        <f t="shared" si="11"/>
        <v>77</v>
      </c>
      <c r="E99" s="336">
        <f t="shared" si="10"/>
        <v>74</v>
      </c>
      <c r="F99" s="336">
        <v>92</v>
      </c>
      <c r="G99" s="336">
        <f t="shared" si="12"/>
        <v>80</v>
      </c>
      <c r="H99" s="336">
        <v>80</v>
      </c>
      <c r="I99" s="336">
        <f t="shared" si="13"/>
        <v>79</v>
      </c>
      <c r="J99" s="336">
        <f t="shared" si="14"/>
        <v>71</v>
      </c>
      <c r="K99" s="336">
        <f t="shared" si="15"/>
        <v>96</v>
      </c>
      <c r="L99" s="336">
        <v>80</v>
      </c>
      <c r="M99" s="336">
        <f t="shared" si="16"/>
        <v>82</v>
      </c>
      <c r="N99" s="336">
        <v>80</v>
      </c>
      <c r="O99" s="336">
        <f t="shared" si="17"/>
        <v>73</v>
      </c>
      <c r="P99" s="336">
        <v>80</v>
      </c>
      <c r="Q99" s="336">
        <f t="shared" si="18"/>
        <v>77</v>
      </c>
      <c r="R99" s="336">
        <f t="shared" si="19"/>
        <v>86</v>
      </c>
      <c r="S99" s="336">
        <v>92</v>
      </c>
    </row>
    <row r="100" spans="1:19">
      <c r="A100" s="264">
        <v>86</v>
      </c>
      <c r="B100" s="335">
        <v>1911046</v>
      </c>
      <c r="C100" s="335" t="s">
        <v>110</v>
      </c>
      <c r="D100" s="336">
        <f t="shared" si="11"/>
        <v>73</v>
      </c>
      <c r="E100" s="336">
        <f t="shared" ref="E100:E131" si="20">S100-18</f>
        <v>70</v>
      </c>
      <c r="F100" s="336">
        <v>88</v>
      </c>
      <c r="G100" s="336">
        <f t="shared" si="12"/>
        <v>76</v>
      </c>
      <c r="H100" s="336">
        <v>76</v>
      </c>
      <c r="I100" s="336">
        <f t="shared" si="13"/>
        <v>75</v>
      </c>
      <c r="J100" s="336">
        <f t="shared" si="14"/>
        <v>67</v>
      </c>
      <c r="K100" s="336">
        <f t="shared" si="15"/>
        <v>92</v>
      </c>
      <c r="L100" s="336">
        <v>76</v>
      </c>
      <c r="M100" s="336">
        <f t="shared" si="16"/>
        <v>78</v>
      </c>
      <c r="N100" s="336">
        <v>76</v>
      </c>
      <c r="O100" s="336">
        <f t="shared" si="17"/>
        <v>69</v>
      </c>
      <c r="P100" s="336">
        <v>76</v>
      </c>
      <c r="Q100" s="336">
        <f t="shared" si="18"/>
        <v>73</v>
      </c>
      <c r="R100" s="336">
        <f t="shared" si="19"/>
        <v>82</v>
      </c>
      <c r="S100" s="336">
        <v>88</v>
      </c>
    </row>
    <row r="101" spans="1:19">
      <c r="A101" s="264">
        <v>87</v>
      </c>
      <c r="B101" s="335">
        <v>1911048</v>
      </c>
      <c r="C101" s="335" t="s">
        <v>64</v>
      </c>
      <c r="D101" s="336">
        <f t="shared" si="11"/>
        <v>77</v>
      </c>
      <c r="E101" s="336">
        <f t="shared" si="20"/>
        <v>74</v>
      </c>
      <c r="F101" s="336">
        <v>92</v>
      </c>
      <c r="G101" s="336">
        <f t="shared" si="12"/>
        <v>80</v>
      </c>
      <c r="H101" s="336">
        <v>80</v>
      </c>
      <c r="I101" s="336">
        <f t="shared" si="13"/>
        <v>79</v>
      </c>
      <c r="J101" s="336">
        <f t="shared" si="14"/>
        <v>71</v>
      </c>
      <c r="K101" s="336">
        <f t="shared" si="15"/>
        <v>96</v>
      </c>
      <c r="L101" s="336">
        <v>80</v>
      </c>
      <c r="M101" s="336">
        <f t="shared" si="16"/>
        <v>82</v>
      </c>
      <c r="N101" s="336">
        <v>80</v>
      </c>
      <c r="O101" s="336">
        <f t="shared" si="17"/>
        <v>73</v>
      </c>
      <c r="P101" s="336">
        <v>80</v>
      </c>
      <c r="Q101" s="336">
        <f t="shared" si="18"/>
        <v>77</v>
      </c>
      <c r="R101" s="336">
        <f t="shared" si="19"/>
        <v>86</v>
      </c>
      <c r="S101" s="336">
        <v>92</v>
      </c>
    </row>
    <row r="102" spans="1:19">
      <c r="A102" s="264">
        <v>88</v>
      </c>
      <c r="B102" s="335">
        <v>1911049</v>
      </c>
      <c r="C102" s="335" t="s">
        <v>112</v>
      </c>
      <c r="D102" s="336">
        <f t="shared" si="11"/>
        <v>77</v>
      </c>
      <c r="E102" s="336">
        <f t="shared" si="20"/>
        <v>74</v>
      </c>
      <c r="F102" s="336">
        <v>92</v>
      </c>
      <c r="G102" s="336">
        <f t="shared" si="12"/>
        <v>80</v>
      </c>
      <c r="H102" s="336">
        <v>80</v>
      </c>
      <c r="I102" s="336">
        <f t="shared" si="13"/>
        <v>79</v>
      </c>
      <c r="J102" s="336">
        <f t="shared" si="14"/>
        <v>71</v>
      </c>
      <c r="K102" s="336">
        <f t="shared" si="15"/>
        <v>96</v>
      </c>
      <c r="L102" s="336">
        <v>80</v>
      </c>
      <c r="M102" s="336">
        <f t="shared" si="16"/>
        <v>82</v>
      </c>
      <c r="N102" s="336">
        <v>80</v>
      </c>
      <c r="O102" s="336">
        <f t="shared" si="17"/>
        <v>73</v>
      </c>
      <c r="P102" s="336">
        <v>80</v>
      </c>
      <c r="Q102" s="336">
        <f t="shared" si="18"/>
        <v>77</v>
      </c>
      <c r="R102" s="336">
        <f t="shared" si="19"/>
        <v>86</v>
      </c>
      <c r="S102" s="336">
        <v>92</v>
      </c>
    </row>
    <row r="103" spans="1:19">
      <c r="A103" s="264">
        <v>89</v>
      </c>
      <c r="B103" s="335">
        <v>1911050</v>
      </c>
      <c r="C103" s="335" t="s">
        <v>113</v>
      </c>
      <c r="D103" s="336">
        <f t="shared" si="11"/>
        <v>77</v>
      </c>
      <c r="E103" s="336">
        <f t="shared" si="20"/>
        <v>74</v>
      </c>
      <c r="F103" s="336">
        <v>92</v>
      </c>
      <c r="G103" s="336">
        <f t="shared" si="12"/>
        <v>80</v>
      </c>
      <c r="H103" s="336">
        <v>80</v>
      </c>
      <c r="I103" s="336">
        <f t="shared" si="13"/>
        <v>79</v>
      </c>
      <c r="J103" s="336">
        <f t="shared" si="14"/>
        <v>71</v>
      </c>
      <c r="K103" s="336">
        <f t="shared" si="15"/>
        <v>96</v>
      </c>
      <c r="L103" s="336">
        <v>80</v>
      </c>
      <c r="M103" s="336">
        <f t="shared" si="16"/>
        <v>82</v>
      </c>
      <c r="N103" s="336">
        <v>80</v>
      </c>
      <c r="O103" s="336">
        <f t="shared" si="17"/>
        <v>73</v>
      </c>
      <c r="P103" s="336">
        <v>80</v>
      </c>
      <c r="Q103" s="336">
        <f t="shared" si="18"/>
        <v>77</v>
      </c>
      <c r="R103" s="336">
        <f t="shared" si="19"/>
        <v>86</v>
      </c>
      <c r="S103" s="336">
        <v>92</v>
      </c>
    </row>
    <row r="104" spans="1:19">
      <c r="A104" s="264">
        <v>90</v>
      </c>
      <c r="B104" s="335">
        <v>1911051</v>
      </c>
      <c r="C104" s="335" t="s">
        <v>114</v>
      </c>
      <c r="D104" s="336">
        <f t="shared" si="11"/>
        <v>81</v>
      </c>
      <c r="E104" s="336">
        <f t="shared" si="20"/>
        <v>78</v>
      </c>
      <c r="F104" s="336">
        <v>96</v>
      </c>
      <c r="G104" s="336">
        <f t="shared" si="12"/>
        <v>84</v>
      </c>
      <c r="H104" s="336">
        <v>84</v>
      </c>
      <c r="I104" s="336">
        <f t="shared" si="13"/>
        <v>83</v>
      </c>
      <c r="J104" s="336">
        <f t="shared" si="14"/>
        <v>75</v>
      </c>
      <c r="K104" s="336">
        <f t="shared" si="15"/>
        <v>100</v>
      </c>
      <c r="L104" s="336">
        <v>84</v>
      </c>
      <c r="M104" s="336">
        <f t="shared" si="16"/>
        <v>86</v>
      </c>
      <c r="N104" s="336">
        <v>84</v>
      </c>
      <c r="O104" s="336">
        <f t="shared" si="17"/>
        <v>77</v>
      </c>
      <c r="P104" s="336">
        <v>84</v>
      </c>
      <c r="Q104" s="336">
        <f t="shared" si="18"/>
        <v>81</v>
      </c>
      <c r="R104" s="336">
        <f t="shared" si="19"/>
        <v>90</v>
      </c>
      <c r="S104" s="336">
        <v>96</v>
      </c>
    </row>
    <row r="105" spans="1:19">
      <c r="A105" s="264">
        <v>91</v>
      </c>
      <c r="B105" s="335">
        <v>1911056</v>
      </c>
      <c r="C105" s="335" t="s">
        <v>118</v>
      </c>
      <c r="D105" s="336">
        <f t="shared" si="11"/>
        <v>81</v>
      </c>
      <c r="E105" s="336">
        <f t="shared" si="20"/>
        <v>78</v>
      </c>
      <c r="F105" s="336">
        <v>96</v>
      </c>
      <c r="G105" s="336">
        <f t="shared" si="12"/>
        <v>84</v>
      </c>
      <c r="H105" s="336">
        <v>84</v>
      </c>
      <c r="I105" s="336">
        <f t="shared" si="13"/>
        <v>83</v>
      </c>
      <c r="J105" s="336">
        <f t="shared" si="14"/>
        <v>75</v>
      </c>
      <c r="K105" s="336">
        <f t="shared" si="15"/>
        <v>100</v>
      </c>
      <c r="L105" s="336">
        <v>84</v>
      </c>
      <c r="M105" s="336">
        <f t="shared" si="16"/>
        <v>86</v>
      </c>
      <c r="N105" s="336">
        <v>84</v>
      </c>
      <c r="O105" s="336">
        <f t="shared" si="17"/>
        <v>77</v>
      </c>
      <c r="P105" s="336">
        <v>84</v>
      </c>
      <c r="Q105" s="336">
        <f t="shared" si="18"/>
        <v>81</v>
      </c>
      <c r="R105" s="336">
        <f t="shared" si="19"/>
        <v>90</v>
      </c>
      <c r="S105" s="336">
        <v>96</v>
      </c>
    </row>
    <row r="106" spans="1:19">
      <c r="A106" s="264">
        <v>92</v>
      </c>
      <c r="B106" s="335">
        <v>1911059</v>
      </c>
      <c r="C106" s="335" t="s">
        <v>65</v>
      </c>
      <c r="D106" s="336">
        <f t="shared" si="11"/>
        <v>81</v>
      </c>
      <c r="E106" s="336">
        <f t="shared" si="20"/>
        <v>78</v>
      </c>
      <c r="F106" s="336">
        <v>96</v>
      </c>
      <c r="G106" s="336">
        <f t="shared" si="12"/>
        <v>84</v>
      </c>
      <c r="H106" s="336">
        <v>84</v>
      </c>
      <c r="I106" s="336">
        <f t="shared" si="13"/>
        <v>83</v>
      </c>
      <c r="J106" s="336">
        <f t="shared" si="14"/>
        <v>75</v>
      </c>
      <c r="K106" s="336">
        <f t="shared" si="15"/>
        <v>100</v>
      </c>
      <c r="L106" s="336">
        <v>84</v>
      </c>
      <c r="M106" s="336">
        <f t="shared" si="16"/>
        <v>86</v>
      </c>
      <c r="N106" s="336">
        <v>84</v>
      </c>
      <c r="O106" s="336">
        <f t="shared" si="17"/>
        <v>77</v>
      </c>
      <c r="P106" s="336">
        <v>84</v>
      </c>
      <c r="Q106" s="336">
        <f t="shared" si="18"/>
        <v>81</v>
      </c>
      <c r="R106" s="336">
        <f t="shared" si="19"/>
        <v>90</v>
      </c>
      <c r="S106" s="336">
        <v>96</v>
      </c>
    </row>
    <row r="107" spans="1:19">
      <c r="A107" s="264">
        <v>93</v>
      </c>
      <c r="B107" s="335">
        <v>1911060</v>
      </c>
      <c r="C107" s="335" t="s">
        <v>121</v>
      </c>
      <c r="D107" s="336">
        <f t="shared" si="11"/>
        <v>77</v>
      </c>
      <c r="E107" s="336">
        <f t="shared" si="20"/>
        <v>74</v>
      </c>
      <c r="F107" s="336">
        <v>92</v>
      </c>
      <c r="G107" s="336">
        <f t="shared" si="12"/>
        <v>80</v>
      </c>
      <c r="H107" s="336">
        <v>80</v>
      </c>
      <c r="I107" s="336">
        <f t="shared" si="13"/>
        <v>79</v>
      </c>
      <c r="J107" s="336">
        <f t="shared" si="14"/>
        <v>71</v>
      </c>
      <c r="K107" s="336">
        <f t="shared" si="15"/>
        <v>96</v>
      </c>
      <c r="L107" s="336">
        <v>80</v>
      </c>
      <c r="M107" s="336">
        <f t="shared" si="16"/>
        <v>82</v>
      </c>
      <c r="N107" s="336">
        <v>80</v>
      </c>
      <c r="O107" s="336">
        <f t="shared" si="17"/>
        <v>73</v>
      </c>
      <c r="P107" s="336">
        <v>80</v>
      </c>
      <c r="Q107" s="336">
        <f t="shared" si="18"/>
        <v>77</v>
      </c>
      <c r="R107" s="336">
        <f t="shared" si="19"/>
        <v>86</v>
      </c>
      <c r="S107" s="336">
        <v>92</v>
      </c>
    </row>
    <row r="108" spans="1:19">
      <c r="A108" s="264">
        <v>94</v>
      </c>
      <c r="B108" s="335">
        <v>1911064</v>
      </c>
      <c r="C108" s="335" t="s">
        <v>124</v>
      </c>
      <c r="D108" s="336">
        <f t="shared" si="11"/>
        <v>77</v>
      </c>
      <c r="E108" s="336">
        <f t="shared" si="20"/>
        <v>74</v>
      </c>
      <c r="F108" s="336">
        <v>92</v>
      </c>
      <c r="G108" s="336">
        <f t="shared" si="12"/>
        <v>80</v>
      </c>
      <c r="H108" s="336">
        <v>80</v>
      </c>
      <c r="I108" s="336">
        <f t="shared" si="13"/>
        <v>79</v>
      </c>
      <c r="J108" s="336">
        <f t="shared" si="14"/>
        <v>71</v>
      </c>
      <c r="K108" s="336">
        <f t="shared" si="15"/>
        <v>96</v>
      </c>
      <c r="L108" s="336">
        <v>80</v>
      </c>
      <c r="M108" s="336">
        <f t="shared" si="16"/>
        <v>82</v>
      </c>
      <c r="N108" s="336">
        <v>80</v>
      </c>
      <c r="O108" s="336">
        <f t="shared" si="17"/>
        <v>73</v>
      </c>
      <c r="P108" s="336">
        <v>80</v>
      </c>
      <c r="Q108" s="336">
        <f t="shared" si="18"/>
        <v>77</v>
      </c>
      <c r="R108" s="336">
        <f t="shared" si="19"/>
        <v>86</v>
      </c>
      <c r="S108" s="336">
        <v>92</v>
      </c>
    </row>
    <row r="109" spans="1:19">
      <c r="A109" s="264">
        <v>95</v>
      </c>
      <c r="B109" s="335">
        <v>1911066</v>
      </c>
      <c r="C109" s="335" t="s">
        <v>66</v>
      </c>
      <c r="D109" s="336">
        <f t="shared" si="11"/>
        <v>81</v>
      </c>
      <c r="E109" s="336">
        <f t="shared" si="20"/>
        <v>78</v>
      </c>
      <c r="F109" s="336">
        <v>96</v>
      </c>
      <c r="G109" s="336">
        <f t="shared" si="12"/>
        <v>84</v>
      </c>
      <c r="H109" s="336">
        <v>84</v>
      </c>
      <c r="I109" s="336">
        <f t="shared" si="13"/>
        <v>83</v>
      </c>
      <c r="J109" s="336">
        <f t="shared" si="14"/>
        <v>75</v>
      </c>
      <c r="K109" s="336">
        <f t="shared" si="15"/>
        <v>100</v>
      </c>
      <c r="L109" s="336">
        <v>84</v>
      </c>
      <c r="M109" s="336">
        <f t="shared" si="16"/>
        <v>86</v>
      </c>
      <c r="N109" s="336">
        <v>84</v>
      </c>
      <c r="O109" s="336">
        <f t="shared" si="17"/>
        <v>77</v>
      </c>
      <c r="P109" s="336">
        <v>84</v>
      </c>
      <c r="Q109" s="336">
        <f t="shared" si="18"/>
        <v>81</v>
      </c>
      <c r="R109" s="336">
        <f t="shared" si="19"/>
        <v>90</v>
      </c>
      <c r="S109" s="336">
        <v>96</v>
      </c>
    </row>
    <row r="110" spans="1:19">
      <c r="A110" s="264">
        <v>96</v>
      </c>
      <c r="B110" s="335">
        <v>1911068</v>
      </c>
      <c r="C110" s="335" t="s">
        <v>126</v>
      </c>
      <c r="D110" s="336">
        <f t="shared" si="11"/>
        <v>73</v>
      </c>
      <c r="E110" s="336">
        <f t="shared" si="20"/>
        <v>70</v>
      </c>
      <c r="F110" s="336">
        <v>88</v>
      </c>
      <c r="G110" s="336">
        <f t="shared" si="12"/>
        <v>76</v>
      </c>
      <c r="H110" s="336">
        <v>76</v>
      </c>
      <c r="I110" s="336">
        <f t="shared" si="13"/>
        <v>75</v>
      </c>
      <c r="J110" s="336">
        <f t="shared" si="14"/>
        <v>67</v>
      </c>
      <c r="K110" s="336">
        <f t="shared" si="15"/>
        <v>92</v>
      </c>
      <c r="L110" s="336">
        <v>76</v>
      </c>
      <c r="M110" s="336">
        <f t="shared" si="16"/>
        <v>78</v>
      </c>
      <c r="N110" s="336">
        <v>76</v>
      </c>
      <c r="O110" s="336">
        <f t="shared" si="17"/>
        <v>69</v>
      </c>
      <c r="P110" s="336">
        <v>76</v>
      </c>
      <c r="Q110" s="336">
        <f t="shared" si="18"/>
        <v>73</v>
      </c>
      <c r="R110" s="336">
        <f t="shared" si="19"/>
        <v>82</v>
      </c>
      <c r="S110" s="336">
        <v>88</v>
      </c>
    </row>
    <row r="111" spans="1:19">
      <c r="A111" s="264">
        <v>97</v>
      </c>
      <c r="B111" s="335">
        <v>1911069</v>
      </c>
      <c r="C111" s="335" t="s">
        <v>67</v>
      </c>
      <c r="D111" s="336">
        <f t="shared" si="11"/>
        <v>81</v>
      </c>
      <c r="E111" s="336">
        <f t="shared" si="20"/>
        <v>78</v>
      </c>
      <c r="F111" s="336">
        <v>96</v>
      </c>
      <c r="G111" s="336">
        <f t="shared" si="12"/>
        <v>84</v>
      </c>
      <c r="H111" s="336">
        <v>84</v>
      </c>
      <c r="I111" s="336">
        <f t="shared" si="13"/>
        <v>83</v>
      </c>
      <c r="J111" s="336">
        <f t="shared" si="14"/>
        <v>75</v>
      </c>
      <c r="K111" s="336">
        <f t="shared" si="15"/>
        <v>100</v>
      </c>
      <c r="L111" s="336">
        <v>84</v>
      </c>
      <c r="M111" s="336">
        <f t="shared" si="16"/>
        <v>86</v>
      </c>
      <c r="N111" s="336">
        <v>84</v>
      </c>
      <c r="O111" s="336">
        <f t="shared" si="17"/>
        <v>77</v>
      </c>
      <c r="P111" s="336">
        <v>84</v>
      </c>
      <c r="Q111" s="336">
        <f t="shared" si="18"/>
        <v>81</v>
      </c>
      <c r="R111" s="336">
        <f t="shared" si="19"/>
        <v>90</v>
      </c>
      <c r="S111" s="336">
        <v>96</v>
      </c>
    </row>
    <row r="112" spans="1:19">
      <c r="A112" s="264">
        <v>98</v>
      </c>
      <c r="B112" s="335">
        <v>1911071</v>
      </c>
      <c r="C112" s="335" t="s">
        <v>128</v>
      </c>
      <c r="D112" s="336">
        <f t="shared" si="11"/>
        <v>81</v>
      </c>
      <c r="E112" s="336">
        <f t="shared" si="20"/>
        <v>78</v>
      </c>
      <c r="F112" s="336">
        <v>96</v>
      </c>
      <c r="G112" s="336">
        <f t="shared" si="12"/>
        <v>84</v>
      </c>
      <c r="H112" s="336">
        <v>84</v>
      </c>
      <c r="I112" s="336">
        <f t="shared" si="13"/>
        <v>83</v>
      </c>
      <c r="J112" s="336">
        <f t="shared" si="14"/>
        <v>75</v>
      </c>
      <c r="K112" s="336">
        <f t="shared" si="15"/>
        <v>100</v>
      </c>
      <c r="L112" s="336">
        <v>84</v>
      </c>
      <c r="M112" s="336">
        <f t="shared" si="16"/>
        <v>86</v>
      </c>
      <c r="N112" s="336">
        <v>84</v>
      </c>
      <c r="O112" s="336">
        <f t="shared" si="17"/>
        <v>77</v>
      </c>
      <c r="P112" s="336">
        <v>84</v>
      </c>
      <c r="Q112" s="336">
        <f t="shared" si="18"/>
        <v>81</v>
      </c>
      <c r="R112" s="336">
        <f t="shared" si="19"/>
        <v>90</v>
      </c>
      <c r="S112" s="336">
        <v>96</v>
      </c>
    </row>
    <row r="113" spans="1:19">
      <c r="A113" s="264">
        <v>99</v>
      </c>
      <c r="B113" s="335">
        <v>1911074</v>
      </c>
      <c r="C113" s="335" t="s">
        <v>68</v>
      </c>
      <c r="D113" s="336">
        <f t="shared" si="11"/>
        <v>81</v>
      </c>
      <c r="E113" s="336">
        <f t="shared" si="20"/>
        <v>78</v>
      </c>
      <c r="F113" s="336">
        <v>96</v>
      </c>
      <c r="G113" s="336">
        <f t="shared" si="12"/>
        <v>84</v>
      </c>
      <c r="H113" s="336">
        <v>84</v>
      </c>
      <c r="I113" s="336">
        <f t="shared" si="13"/>
        <v>83</v>
      </c>
      <c r="J113" s="336">
        <f t="shared" si="14"/>
        <v>75</v>
      </c>
      <c r="K113" s="336">
        <f t="shared" si="15"/>
        <v>100</v>
      </c>
      <c r="L113" s="336">
        <v>84</v>
      </c>
      <c r="M113" s="336">
        <f t="shared" si="16"/>
        <v>86</v>
      </c>
      <c r="N113" s="336">
        <v>84</v>
      </c>
      <c r="O113" s="336">
        <f t="shared" si="17"/>
        <v>77</v>
      </c>
      <c r="P113" s="336">
        <v>84</v>
      </c>
      <c r="Q113" s="336">
        <f t="shared" si="18"/>
        <v>81</v>
      </c>
      <c r="R113" s="336">
        <f t="shared" si="19"/>
        <v>90</v>
      </c>
      <c r="S113" s="336">
        <v>96</v>
      </c>
    </row>
    <row r="114" spans="1:19">
      <c r="A114" s="264">
        <v>100</v>
      </c>
      <c r="B114" s="335">
        <v>1911078</v>
      </c>
      <c r="C114" s="335" t="s">
        <v>69</v>
      </c>
      <c r="D114" s="336">
        <f t="shared" si="11"/>
        <v>53</v>
      </c>
      <c r="E114" s="336">
        <f t="shared" si="20"/>
        <v>50</v>
      </c>
      <c r="F114" s="336">
        <v>68</v>
      </c>
      <c r="G114" s="336">
        <f t="shared" si="12"/>
        <v>56</v>
      </c>
      <c r="H114" s="336">
        <v>56</v>
      </c>
      <c r="I114" s="336">
        <f t="shared" si="13"/>
        <v>55</v>
      </c>
      <c r="J114" s="336">
        <f t="shared" si="14"/>
        <v>47</v>
      </c>
      <c r="K114" s="336">
        <f t="shared" si="15"/>
        <v>72</v>
      </c>
      <c r="L114" s="336">
        <v>56</v>
      </c>
      <c r="M114" s="336">
        <f t="shared" si="16"/>
        <v>58</v>
      </c>
      <c r="N114" s="336">
        <v>56</v>
      </c>
      <c r="O114" s="336">
        <f t="shared" si="17"/>
        <v>49</v>
      </c>
      <c r="P114" s="336">
        <v>56</v>
      </c>
      <c r="Q114" s="336">
        <f t="shared" si="18"/>
        <v>53</v>
      </c>
      <c r="R114" s="336">
        <f t="shared" si="19"/>
        <v>62</v>
      </c>
      <c r="S114" s="336">
        <v>68</v>
      </c>
    </row>
    <row r="115" spans="1:19">
      <c r="A115" s="264">
        <v>101</v>
      </c>
      <c r="B115" s="335">
        <v>1911080</v>
      </c>
      <c r="C115" s="335" t="s">
        <v>131</v>
      </c>
      <c r="D115" s="336">
        <f t="shared" si="11"/>
        <v>77</v>
      </c>
      <c r="E115" s="336">
        <f t="shared" si="20"/>
        <v>74</v>
      </c>
      <c r="F115" s="336">
        <v>92</v>
      </c>
      <c r="G115" s="336">
        <f t="shared" si="12"/>
        <v>80</v>
      </c>
      <c r="H115" s="336">
        <v>80</v>
      </c>
      <c r="I115" s="336">
        <f t="shared" si="13"/>
        <v>79</v>
      </c>
      <c r="J115" s="336">
        <f t="shared" si="14"/>
        <v>71</v>
      </c>
      <c r="K115" s="336">
        <f t="shared" si="15"/>
        <v>96</v>
      </c>
      <c r="L115" s="336">
        <v>80</v>
      </c>
      <c r="M115" s="336">
        <f t="shared" si="16"/>
        <v>82</v>
      </c>
      <c r="N115" s="336">
        <v>80</v>
      </c>
      <c r="O115" s="336">
        <f t="shared" si="17"/>
        <v>73</v>
      </c>
      <c r="P115" s="336">
        <v>80</v>
      </c>
      <c r="Q115" s="336">
        <f t="shared" si="18"/>
        <v>77</v>
      </c>
      <c r="R115" s="336">
        <f t="shared" si="19"/>
        <v>86</v>
      </c>
      <c r="S115" s="336">
        <v>92</v>
      </c>
    </row>
    <row r="116" spans="1:19">
      <c r="A116" s="264">
        <v>102</v>
      </c>
      <c r="B116" s="335">
        <v>1911081</v>
      </c>
      <c r="C116" s="335" t="s">
        <v>70</v>
      </c>
      <c r="D116" s="336">
        <f t="shared" si="11"/>
        <v>81</v>
      </c>
      <c r="E116" s="336">
        <f t="shared" si="20"/>
        <v>78</v>
      </c>
      <c r="F116" s="336">
        <v>96</v>
      </c>
      <c r="G116" s="336">
        <f t="shared" si="12"/>
        <v>84</v>
      </c>
      <c r="H116" s="336">
        <v>84</v>
      </c>
      <c r="I116" s="336">
        <f t="shared" si="13"/>
        <v>83</v>
      </c>
      <c r="J116" s="336">
        <f t="shared" si="14"/>
        <v>75</v>
      </c>
      <c r="K116" s="336">
        <f t="shared" si="15"/>
        <v>100</v>
      </c>
      <c r="L116" s="336">
        <v>84</v>
      </c>
      <c r="M116" s="336">
        <f t="shared" si="16"/>
        <v>86</v>
      </c>
      <c r="N116" s="336">
        <v>84</v>
      </c>
      <c r="O116" s="336">
        <f t="shared" si="17"/>
        <v>77</v>
      </c>
      <c r="P116" s="336">
        <v>84</v>
      </c>
      <c r="Q116" s="336">
        <f t="shared" si="18"/>
        <v>81</v>
      </c>
      <c r="R116" s="336">
        <f t="shared" si="19"/>
        <v>90</v>
      </c>
      <c r="S116" s="336">
        <v>96</v>
      </c>
    </row>
    <row r="117" spans="1:19">
      <c r="A117" s="264">
        <v>103</v>
      </c>
      <c r="B117" s="335">
        <v>1911082</v>
      </c>
      <c r="C117" s="335" t="s">
        <v>71</v>
      </c>
      <c r="D117" s="336">
        <f t="shared" si="11"/>
        <v>73</v>
      </c>
      <c r="E117" s="336">
        <f t="shared" si="20"/>
        <v>70</v>
      </c>
      <c r="F117" s="336">
        <v>88</v>
      </c>
      <c r="G117" s="336">
        <f t="shared" si="12"/>
        <v>76</v>
      </c>
      <c r="H117" s="336">
        <v>76</v>
      </c>
      <c r="I117" s="336">
        <f t="shared" si="13"/>
        <v>75</v>
      </c>
      <c r="J117" s="336">
        <f t="shared" si="14"/>
        <v>67</v>
      </c>
      <c r="K117" s="336">
        <f t="shared" si="15"/>
        <v>92</v>
      </c>
      <c r="L117" s="336">
        <v>76</v>
      </c>
      <c r="M117" s="336">
        <f t="shared" si="16"/>
        <v>78</v>
      </c>
      <c r="N117" s="336">
        <v>76</v>
      </c>
      <c r="O117" s="336">
        <f t="shared" si="17"/>
        <v>69</v>
      </c>
      <c r="P117" s="336">
        <v>76</v>
      </c>
      <c r="Q117" s="336">
        <f t="shared" si="18"/>
        <v>73</v>
      </c>
      <c r="R117" s="336">
        <f t="shared" si="19"/>
        <v>82</v>
      </c>
      <c r="S117" s="336">
        <v>88</v>
      </c>
    </row>
    <row r="118" spans="1:19">
      <c r="A118" s="264">
        <v>104</v>
      </c>
      <c r="B118" s="335">
        <v>1911083</v>
      </c>
      <c r="C118" s="335" t="s">
        <v>132</v>
      </c>
      <c r="D118" s="336">
        <f t="shared" si="11"/>
        <v>81</v>
      </c>
      <c r="E118" s="336">
        <f t="shared" si="20"/>
        <v>78</v>
      </c>
      <c r="F118" s="336">
        <v>96</v>
      </c>
      <c r="G118" s="336">
        <f t="shared" si="12"/>
        <v>84</v>
      </c>
      <c r="H118" s="336">
        <v>84</v>
      </c>
      <c r="I118" s="336">
        <f t="shared" si="13"/>
        <v>83</v>
      </c>
      <c r="J118" s="336">
        <f t="shared" si="14"/>
        <v>75</v>
      </c>
      <c r="K118" s="336">
        <f t="shared" si="15"/>
        <v>100</v>
      </c>
      <c r="L118" s="336">
        <v>84</v>
      </c>
      <c r="M118" s="336">
        <f t="shared" si="16"/>
        <v>86</v>
      </c>
      <c r="N118" s="336">
        <v>84</v>
      </c>
      <c r="O118" s="336">
        <f t="shared" si="17"/>
        <v>77</v>
      </c>
      <c r="P118" s="336">
        <v>84</v>
      </c>
      <c r="Q118" s="336">
        <f t="shared" si="18"/>
        <v>81</v>
      </c>
      <c r="R118" s="336">
        <f t="shared" si="19"/>
        <v>90</v>
      </c>
      <c r="S118" s="336">
        <v>96</v>
      </c>
    </row>
    <row r="119" spans="1:19">
      <c r="A119" s="264">
        <v>105</v>
      </c>
      <c r="B119" s="335">
        <v>1911089</v>
      </c>
      <c r="C119" s="335" t="s">
        <v>446</v>
      </c>
      <c r="D119" s="336">
        <f t="shared" si="11"/>
        <v>77</v>
      </c>
      <c r="E119" s="336">
        <f t="shared" si="20"/>
        <v>74</v>
      </c>
      <c r="F119" s="336">
        <v>92</v>
      </c>
      <c r="G119" s="336">
        <f t="shared" si="12"/>
        <v>80</v>
      </c>
      <c r="H119" s="336">
        <v>80</v>
      </c>
      <c r="I119" s="336">
        <f t="shared" si="13"/>
        <v>79</v>
      </c>
      <c r="J119" s="336">
        <f t="shared" si="14"/>
        <v>71</v>
      </c>
      <c r="K119" s="336">
        <f t="shared" si="15"/>
        <v>96</v>
      </c>
      <c r="L119" s="336">
        <v>80</v>
      </c>
      <c r="M119" s="336">
        <f t="shared" si="16"/>
        <v>82</v>
      </c>
      <c r="N119" s="336">
        <v>80</v>
      </c>
      <c r="O119" s="336">
        <f t="shared" si="17"/>
        <v>73</v>
      </c>
      <c r="P119" s="336">
        <v>80</v>
      </c>
      <c r="Q119" s="336">
        <f t="shared" si="18"/>
        <v>77</v>
      </c>
      <c r="R119" s="336">
        <f t="shared" si="19"/>
        <v>86</v>
      </c>
      <c r="S119" s="336">
        <v>92</v>
      </c>
    </row>
    <row r="120" spans="1:19">
      <c r="A120" s="264">
        <v>106</v>
      </c>
      <c r="B120" s="335">
        <v>1911091</v>
      </c>
      <c r="C120" s="335" t="s">
        <v>139</v>
      </c>
      <c r="D120" s="336">
        <f t="shared" si="11"/>
        <v>77</v>
      </c>
      <c r="E120" s="336">
        <f t="shared" si="20"/>
        <v>74</v>
      </c>
      <c r="F120" s="336">
        <v>92</v>
      </c>
      <c r="G120" s="336">
        <f t="shared" si="12"/>
        <v>80</v>
      </c>
      <c r="H120" s="336">
        <v>80</v>
      </c>
      <c r="I120" s="336">
        <f t="shared" si="13"/>
        <v>79</v>
      </c>
      <c r="J120" s="336">
        <f t="shared" si="14"/>
        <v>71</v>
      </c>
      <c r="K120" s="336">
        <f t="shared" si="15"/>
        <v>96</v>
      </c>
      <c r="L120" s="336">
        <v>80</v>
      </c>
      <c r="M120" s="336">
        <f t="shared" si="16"/>
        <v>82</v>
      </c>
      <c r="N120" s="336">
        <v>80</v>
      </c>
      <c r="O120" s="336">
        <f t="shared" si="17"/>
        <v>73</v>
      </c>
      <c r="P120" s="336">
        <v>80</v>
      </c>
      <c r="Q120" s="336">
        <f t="shared" si="18"/>
        <v>77</v>
      </c>
      <c r="R120" s="336">
        <f t="shared" si="19"/>
        <v>86</v>
      </c>
      <c r="S120" s="336">
        <v>92</v>
      </c>
    </row>
    <row r="121" spans="1:19">
      <c r="A121" s="264">
        <v>107</v>
      </c>
      <c r="B121" s="335">
        <v>1911092</v>
      </c>
      <c r="C121" s="335" t="s">
        <v>140</v>
      </c>
      <c r="D121" s="336">
        <f t="shared" si="11"/>
        <v>73</v>
      </c>
      <c r="E121" s="336">
        <f t="shared" si="20"/>
        <v>70</v>
      </c>
      <c r="F121" s="336">
        <v>88</v>
      </c>
      <c r="G121" s="336">
        <f>S121-17</f>
        <v>71</v>
      </c>
      <c r="H121" s="336">
        <v>71</v>
      </c>
      <c r="I121" s="336">
        <f t="shared" si="13"/>
        <v>75</v>
      </c>
      <c r="J121" s="336">
        <f t="shared" si="14"/>
        <v>67</v>
      </c>
      <c r="K121" s="336">
        <f t="shared" si="15"/>
        <v>92</v>
      </c>
      <c r="L121" s="336">
        <v>71</v>
      </c>
      <c r="M121" s="336">
        <f t="shared" si="16"/>
        <v>73</v>
      </c>
      <c r="N121" s="336">
        <v>71</v>
      </c>
      <c r="O121" s="336">
        <f t="shared" si="17"/>
        <v>69</v>
      </c>
      <c r="P121" s="336">
        <v>71</v>
      </c>
      <c r="Q121" s="336">
        <f t="shared" si="18"/>
        <v>68</v>
      </c>
      <c r="R121" s="336">
        <f t="shared" si="19"/>
        <v>77</v>
      </c>
      <c r="S121" s="336">
        <v>88</v>
      </c>
    </row>
    <row r="122" spans="1:19">
      <c r="A122" s="264">
        <v>108</v>
      </c>
      <c r="B122" s="335">
        <v>1911093</v>
      </c>
      <c r="C122" s="335" t="s">
        <v>141</v>
      </c>
      <c r="D122" s="336">
        <f t="shared" si="11"/>
        <v>77</v>
      </c>
      <c r="E122" s="336">
        <f t="shared" si="20"/>
        <v>74</v>
      </c>
      <c r="F122" s="336">
        <v>92</v>
      </c>
      <c r="G122" s="336">
        <f t="shared" ref="G122:G143" si="21">S122-17</f>
        <v>75</v>
      </c>
      <c r="H122" s="336">
        <v>75</v>
      </c>
      <c r="I122" s="336">
        <f t="shared" si="13"/>
        <v>79</v>
      </c>
      <c r="J122" s="336">
        <f t="shared" si="14"/>
        <v>71</v>
      </c>
      <c r="K122" s="336">
        <f t="shared" si="15"/>
        <v>96</v>
      </c>
      <c r="L122" s="336">
        <v>75</v>
      </c>
      <c r="M122" s="336">
        <f t="shared" si="16"/>
        <v>77</v>
      </c>
      <c r="N122" s="336">
        <v>75</v>
      </c>
      <c r="O122" s="336">
        <f t="shared" si="17"/>
        <v>73</v>
      </c>
      <c r="P122" s="336">
        <v>75</v>
      </c>
      <c r="Q122" s="336">
        <f t="shared" si="18"/>
        <v>72</v>
      </c>
      <c r="R122" s="336">
        <f t="shared" si="19"/>
        <v>81</v>
      </c>
      <c r="S122" s="336">
        <v>92</v>
      </c>
    </row>
    <row r="123" spans="1:19">
      <c r="A123" s="264">
        <v>109</v>
      </c>
      <c r="B123" s="335">
        <v>1911096</v>
      </c>
      <c r="C123" s="335" t="s">
        <v>447</v>
      </c>
      <c r="D123" s="336">
        <f t="shared" si="11"/>
        <v>73</v>
      </c>
      <c r="E123" s="336">
        <f t="shared" si="20"/>
        <v>70</v>
      </c>
      <c r="F123" s="336">
        <v>88</v>
      </c>
      <c r="G123" s="336">
        <f t="shared" si="21"/>
        <v>71</v>
      </c>
      <c r="H123" s="336">
        <v>71</v>
      </c>
      <c r="I123" s="336">
        <f t="shared" si="13"/>
        <v>75</v>
      </c>
      <c r="J123" s="336">
        <f t="shared" si="14"/>
        <v>67</v>
      </c>
      <c r="K123" s="336">
        <f t="shared" si="15"/>
        <v>92</v>
      </c>
      <c r="L123" s="336">
        <v>71</v>
      </c>
      <c r="M123" s="336">
        <f t="shared" si="16"/>
        <v>73</v>
      </c>
      <c r="N123" s="336">
        <v>71</v>
      </c>
      <c r="O123" s="336">
        <f t="shared" si="17"/>
        <v>69</v>
      </c>
      <c r="P123" s="336">
        <v>71</v>
      </c>
      <c r="Q123" s="336">
        <f t="shared" si="18"/>
        <v>68</v>
      </c>
      <c r="R123" s="336">
        <f t="shared" si="19"/>
        <v>77</v>
      </c>
      <c r="S123" s="336">
        <v>88</v>
      </c>
    </row>
    <row r="124" spans="1:19">
      <c r="A124" s="264">
        <v>110</v>
      </c>
      <c r="B124" s="335">
        <v>1911097</v>
      </c>
      <c r="C124" s="335" t="s">
        <v>347</v>
      </c>
      <c r="D124" s="336">
        <f>S125-20</f>
        <v>72</v>
      </c>
      <c r="E124" s="336">
        <f t="shared" si="20"/>
        <v>74</v>
      </c>
      <c r="F124" s="336">
        <v>92</v>
      </c>
      <c r="G124" s="336">
        <f t="shared" si="21"/>
        <v>75</v>
      </c>
      <c r="H124" s="336">
        <v>75</v>
      </c>
      <c r="I124" s="336">
        <f t="shared" si="13"/>
        <v>74</v>
      </c>
      <c r="J124" s="336">
        <f t="shared" si="14"/>
        <v>71</v>
      </c>
      <c r="K124" s="336">
        <f t="shared" si="15"/>
        <v>96</v>
      </c>
      <c r="L124" s="336">
        <v>75</v>
      </c>
      <c r="M124" s="336">
        <f t="shared" si="16"/>
        <v>77</v>
      </c>
      <c r="N124" s="336">
        <v>75</v>
      </c>
      <c r="O124" s="336">
        <f t="shared" si="17"/>
        <v>73</v>
      </c>
      <c r="P124" s="336">
        <v>75</v>
      </c>
      <c r="Q124" s="336">
        <f t="shared" si="18"/>
        <v>72</v>
      </c>
      <c r="R124" s="336">
        <f t="shared" si="19"/>
        <v>81</v>
      </c>
      <c r="S124" s="336">
        <v>92</v>
      </c>
    </row>
    <row r="125" spans="1:19">
      <c r="A125" s="264">
        <v>111</v>
      </c>
      <c r="B125" s="335">
        <v>1911098</v>
      </c>
      <c r="C125" s="335" t="s">
        <v>145</v>
      </c>
      <c r="D125" s="336">
        <f t="shared" ref="D125:D142" si="22">S126-20</f>
        <v>76</v>
      </c>
      <c r="E125" s="336">
        <f t="shared" si="20"/>
        <v>74</v>
      </c>
      <c r="F125" s="336">
        <v>92</v>
      </c>
      <c r="G125" s="336">
        <f t="shared" si="21"/>
        <v>75</v>
      </c>
      <c r="H125" s="336">
        <v>75</v>
      </c>
      <c r="I125" s="336">
        <f t="shared" si="13"/>
        <v>78</v>
      </c>
      <c r="J125" s="336">
        <f t="shared" si="14"/>
        <v>71</v>
      </c>
      <c r="K125" s="336">
        <f t="shared" si="15"/>
        <v>96</v>
      </c>
      <c r="L125" s="336">
        <v>75</v>
      </c>
      <c r="M125" s="336">
        <f t="shared" si="16"/>
        <v>77</v>
      </c>
      <c r="N125" s="336">
        <v>75</v>
      </c>
      <c r="O125" s="336">
        <f t="shared" si="17"/>
        <v>73</v>
      </c>
      <c r="P125" s="336">
        <v>75</v>
      </c>
      <c r="Q125" s="336">
        <f t="shared" si="18"/>
        <v>72</v>
      </c>
      <c r="R125" s="336">
        <f t="shared" si="19"/>
        <v>81</v>
      </c>
      <c r="S125" s="336">
        <v>92</v>
      </c>
    </row>
    <row r="126" spans="1:19">
      <c r="A126" s="264">
        <v>112</v>
      </c>
      <c r="B126" s="335">
        <v>1911100</v>
      </c>
      <c r="C126" s="335" t="s">
        <v>147</v>
      </c>
      <c r="D126" s="336">
        <f t="shared" si="22"/>
        <v>72</v>
      </c>
      <c r="E126" s="336">
        <f t="shared" si="20"/>
        <v>78</v>
      </c>
      <c r="F126" s="336">
        <v>96</v>
      </c>
      <c r="G126" s="336">
        <f t="shared" si="21"/>
        <v>79</v>
      </c>
      <c r="H126" s="336">
        <v>79</v>
      </c>
      <c r="I126" s="336">
        <f t="shared" si="13"/>
        <v>74</v>
      </c>
      <c r="J126" s="336">
        <f t="shared" si="14"/>
        <v>75</v>
      </c>
      <c r="K126" s="336">
        <f t="shared" si="15"/>
        <v>100</v>
      </c>
      <c r="L126" s="336">
        <v>79</v>
      </c>
      <c r="M126" s="336">
        <f t="shared" si="16"/>
        <v>81</v>
      </c>
      <c r="N126" s="336">
        <v>79</v>
      </c>
      <c r="O126" s="336">
        <f t="shared" si="17"/>
        <v>77</v>
      </c>
      <c r="P126" s="336">
        <v>79</v>
      </c>
      <c r="Q126" s="336">
        <f t="shared" si="18"/>
        <v>76</v>
      </c>
      <c r="R126" s="336">
        <f t="shared" si="19"/>
        <v>85</v>
      </c>
      <c r="S126" s="336">
        <v>96</v>
      </c>
    </row>
    <row r="127" spans="1:19">
      <c r="A127" s="264">
        <v>113</v>
      </c>
      <c r="B127" s="335">
        <v>1911101</v>
      </c>
      <c r="C127" s="335" t="s">
        <v>148</v>
      </c>
      <c r="D127" s="336">
        <f t="shared" si="22"/>
        <v>72</v>
      </c>
      <c r="E127" s="336">
        <f t="shared" si="20"/>
        <v>74</v>
      </c>
      <c r="F127" s="336">
        <v>92</v>
      </c>
      <c r="G127" s="336">
        <f t="shared" si="21"/>
        <v>75</v>
      </c>
      <c r="H127" s="336">
        <v>75</v>
      </c>
      <c r="I127" s="336">
        <f t="shared" si="13"/>
        <v>74</v>
      </c>
      <c r="J127" s="336">
        <f t="shared" si="14"/>
        <v>71</v>
      </c>
      <c r="K127" s="336">
        <f t="shared" si="15"/>
        <v>96</v>
      </c>
      <c r="L127" s="336">
        <v>75</v>
      </c>
      <c r="M127" s="336">
        <f t="shared" si="16"/>
        <v>77</v>
      </c>
      <c r="N127" s="336">
        <v>75</v>
      </c>
      <c r="O127" s="336">
        <f t="shared" si="17"/>
        <v>73</v>
      </c>
      <c r="P127" s="336">
        <v>75</v>
      </c>
      <c r="Q127" s="336">
        <f t="shared" si="18"/>
        <v>72</v>
      </c>
      <c r="R127" s="336">
        <f t="shared" si="19"/>
        <v>81</v>
      </c>
      <c r="S127" s="336">
        <v>92</v>
      </c>
    </row>
    <row r="128" spans="1:19">
      <c r="A128" s="264">
        <v>114</v>
      </c>
      <c r="B128" s="335">
        <v>1911102</v>
      </c>
      <c r="C128" s="335" t="s">
        <v>349</v>
      </c>
      <c r="D128" s="336">
        <f t="shared" si="22"/>
        <v>72</v>
      </c>
      <c r="E128" s="336">
        <f t="shared" si="20"/>
        <v>74</v>
      </c>
      <c r="F128" s="336">
        <v>92</v>
      </c>
      <c r="G128" s="336">
        <f t="shared" si="21"/>
        <v>75</v>
      </c>
      <c r="H128" s="336">
        <v>75</v>
      </c>
      <c r="I128" s="336">
        <f t="shared" si="13"/>
        <v>74</v>
      </c>
      <c r="J128" s="336">
        <f t="shared" si="14"/>
        <v>71</v>
      </c>
      <c r="K128" s="336">
        <f t="shared" si="15"/>
        <v>96</v>
      </c>
      <c r="L128" s="336">
        <v>75</v>
      </c>
      <c r="M128" s="336">
        <f t="shared" si="16"/>
        <v>77</v>
      </c>
      <c r="N128" s="336">
        <v>75</v>
      </c>
      <c r="O128" s="336">
        <f t="shared" si="17"/>
        <v>73</v>
      </c>
      <c r="P128" s="336">
        <v>75</v>
      </c>
      <c r="Q128" s="336">
        <f t="shared" si="18"/>
        <v>72</v>
      </c>
      <c r="R128" s="336">
        <f t="shared" si="19"/>
        <v>81</v>
      </c>
      <c r="S128" s="336">
        <v>92</v>
      </c>
    </row>
    <row r="129" spans="1:19">
      <c r="A129" s="264">
        <v>115</v>
      </c>
      <c r="B129" s="335">
        <v>1911103</v>
      </c>
      <c r="C129" s="335" t="s">
        <v>72</v>
      </c>
      <c r="D129" s="336">
        <f t="shared" si="22"/>
        <v>48</v>
      </c>
      <c r="E129" s="336">
        <f t="shared" si="20"/>
        <v>74</v>
      </c>
      <c r="F129" s="336">
        <v>92</v>
      </c>
      <c r="G129" s="336">
        <f t="shared" si="21"/>
        <v>75</v>
      </c>
      <c r="H129" s="336">
        <v>75</v>
      </c>
      <c r="I129" s="336">
        <f t="shared" si="13"/>
        <v>50</v>
      </c>
      <c r="J129" s="336">
        <f t="shared" si="14"/>
        <v>71</v>
      </c>
      <c r="K129" s="336">
        <f t="shared" si="15"/>
        <v>96</v>
      </c>
      <c r="L129" s="336">
        <v>75</v>
      </c>
      <c r="M129" s="336">
        <f t="shared" si="16"/>
        <v>77</v>
      </c>
      <c r="N129" s="336">
        <v>75</v>
      </c>
      <c r="O129" s="336">
        <f t="shared" si="17"/>
        <v>73</v>
      </c>
      <c r="P129" s="336">
        <v>75</v>
      </c>
      <c r="Q129" s="336">
        <f t="shared" si="18"/>
        <v>72</v>
      </c>
      <c r="R129" s="336">
        <f t="shared" si="19"/>
        <v>81</v>
      </c>
      <c r="S129" s="336">
        <v>92</v>
      </c>
    </row>
    <row r="130" spans="1:19">
      <c r="A130" s="264">
        <v>116</v>
      </c>
      <c r="B130" s="335">
        <v>1911107</v>
      </c>
      <c r="C130" s="335" t="s">
        <v>448</v>
      </c>
      <c r="D130" s="336">
        <f t="shared" si="22"/>
        <v>72</v>
      </c>
      <c r="E130" s="336">
        <f t="shared" si="20"/>
        <v>50</v>
      </c>
      <c r="F130" s="336">
        <v>68</v>
      </c>
      <c r="G130" s="336">
        <f t="shared" si="21"/>
        <v>51</v>
      </c>
      <c r="H130" s="336">
        <v>51</v>
      </c>
      <c r="I130" s="336">
        <f t="shared" si="13"/>
        <v>74</v>
      </c>
      <c r="J130" s="336">
        <f t="shared" si="14"/>
        <v>47</v>
      </c>
      <c r="K130" s="336">
        <f t="shared" si="15"/>
        <v>72</v>
      </c>
      <c r="L130" s="336">
        <v>51</v>
      </c>
      <c r="M130" s="336">
        <f t="shared" si="16"/>
        <v>53</v>
      </c>
      <c r="N130" s="336">
        <v>51</v>
      </c>
      <c r="O130" s="336">
        <f t="shared" si="17"/>
        <v>49</v>
      </c>
      <c r="P130" s="336">
        <v>51</v>
      </c>
      <c r="Q130" s="336">
        <f t="shared" si="18"/>
        <v>48</v>
      </c>
      <c r="R130" s="336">
        <f t="shared" si="19"/>
        <v>57</v>
      </c>
      <c r="S130" s="336">
        <v>68</v>
      </c>
    </row>
    <row r="131" spans="1:19">
      <c r="A131" s="264">
        <v>117</v>
      </c>
      <c r="B131" s="335">
        <v>1911108</v>
      </c>
      <c r="C131" s="335" t="s">
        <v>449</v>
      </c>
      <c r="D131" s="336">
        <f t="shared" si="22"/>
        <v>76</v>
      </c>
      <c r="E131" s="336">
        <f t="shared" si="20"/>
        <v>74</v>
      </c>
      <c r="F131" s="336">
        <v>92</v>
      </c>
      <c r="G131" s="336">
        <f t="shared" si="21"/>
        <v>75</v>
      </c>
      <c r="H131" s="336">
        <v>75</v>
      </c>
      <c r="I131" s="336">
        <f t="shared" si="13"/>
        <v>78</v>
      </c>
      <c r="J131" s="336">
        <f t="shared" si="14"/>
        <v>71</v>
      </c>
      <c r="K131" s="336">
        <f t="shared" si="15"/>
        <v>96</v>
      </c>
      <c r="L131" s="336">
        <v>75</v>
      </c>
      <c r="M131" s="336">
        <f t="shared" si="16"/>
        <v>77</v>
      </c>
      <c r="N131" s="336">
        <v>75</v>
      </c>
      <c r="O131" s="336">
        <f t="shared" si="17"/>
        <v>73</v>
      </c>
      <c r="P131" s="336">
        <v>75</v>
      </c>
      <c r="Q131" s="336">
        <f t="shared" si="18"/>
        <v>72</v>
      </c>
      <c r="R131" s="336">
        <f t="shared" si="19"/>
        <v>81</v>
      </c>
      <c r="S131" s="336">
        <v>92</v>
      </c>
    </row>
    <row r="132" spans="1:19">
      <c r="A132" s="264">
        <v>118</v>
      </c>
      <c r="B132" s="335">
        <v>1911110</v>
      </c>
      <c r="C132" s="335" t="s">
        <v>154</v>
      </c>
      <c r="D132" s="336">
        <f t="shared" si="22"/>
        <v>76</v>
      </c>
      <c r="E132" s="336">
        <f>S132-22</f>
        <v>74</v>
      </c>
      <c r="F132" s="336">
        <v>96</v>
      </c>
      <c r="G132" s="336">
        <f t="shared" si="21"/>
        <v>79</v>
      </c>
      <c r="H132" s="336">
        <v>79</v>
      </c>
      <c r="I132" s="336">
        <f t="shared" si="13"/>
        <v>78</v>
      </c>
      <c r="J132" s="336">
        <f t="shared" si="14"/>
        <v>71</v>
      </c>
      <c r="K132" s="336">
        <f t="shared" si="15"/>
        <v>100</v>
      </c>
      <c r="L132" s="336">
        <v>79</v>
      </c>
      <c r="M132" s="336">
        <f t="shared" si="16"/>
        <v>81</v>
      </c>
      <c r="N132" s="336">
        <v>79</v>
      </c>
      <c r="O132" s="336">
        <f t="shared" si="17"/>
        <v>73</v>
      </c>
      <c r="P132" s="336">
        <v>79</v>
      </c>
      <c r="Q132" s="336">
        <f t="shared" si="18"/>
        <v>76</v>
      </c>
      <c r="R132" s="336">
        <f t="shared" si="19"/>
        <v>85</v>
      </c>
      <c r="S132" s="336">
        <v>96</v>
      </c>
    </row>
    <row r="133" spans="1:19">
      <c r="A133" s="264">
        <v>119</v>
      </c>
      <c r="B133" s="335">
        <v>1911111</v>
      </c>
      <c r="C133" s="335" t="s">
        <v>73</v>
      </c>
      <c r="D133" s="336">
        <f t="shared" si="22"/>
        <v>72</v>
      </c>
      <c r="E133" s="336">
        <f t="shared" ref="E133:E143" si="23">S133-22</f>
        <v>74</v>
      </c>
      <c r="F133" s="336">
        <v>96</v>
      </c>
      <c r="G133" s="336">
        <f t="shared" si="21"/>
        <v>79</v>
      </c>
      <c r="H133" s="336">
        <v>79</v>
      </c>
      <c r="I133" s="336">
        <f t="shared" si="13"/>
        <v>74</v>
      </c>
      <c r="J133" s="336">
        <f t="shared" si="14"/>
        <v>71</v>
      </c>
      <c r="K133" s="336">
        <f t="shared" si="15"/>
        <v>100</v>
      </c>
      <c r="L133" s="336">
        <v>79</v>
      </c>
      <c r="M133" s="336">
        <f t="shared" si="16"/>
        <v>81</v>
      </c>
      <c r="N133" s="336">
        <v>79</v>
      </c>
      <c r="O133" s="336">
        <f t="shared" si="17"/>
        <v>73</v>
      </c>
      <c r="P133" s="336">
        <v>79</v>
      </c>
      <c r="Q133" s="336">
        <f t="shared" si="18"/>
        <v>76</v>
      </c>
      <c r="R133" s="336">
        <f t="shared" si="19"/>
        <v>85</v>
      </c>
      <c r="S133" s="336">
        <v>96</v>
      </c>
    </row>
    <row r="134" spans="1:19">
      <c r="A134" s="264">
        <v>120</v>
      </c>
      <c r="B134" s="335">
        <v>1911112</v>
      </c>
      <c r="C134" s="335" t="s">
        <v>155</v>
      </c>
      <c r="D134" s="336">
        <f t="shared" si="22"/>
        <v>72</v>
      </c>
      <c r="E134" s="336">
        <f t="shared" si="23"/>
        <v>70</v>
      </c>
      <c r="F134" s="336">
        <v>92</v>
      </c>
      <c r="G134" s="336">
        <f t="shared" si="21"/>
        <v>75</v>
      </c>
      <c r="H134" s="336">
        <v>75</v>
      </c>
      <c r="I134" s="336">
        <f t="shared" si="13"/>
        <v>74</v>
      </c>
      <c r="J134" s="336">
        <f t="shared" si="14"/>
        <v>67</v>
      </c>
      <c r="K134" s="336">
        <f t="shared" si="15"/>
        <v>96</v>
      </c>
      <c r="L134" s="336">
        <v>75</v>
      </c>
      <c r="M134" s="336">
        <f t="shared" si="16"/>
        <v>77</v>
      </c>
      <c r="N134" s="336">
        <v>75</v>
      </c>
      <c r="O134" s="336">
        <f t="shared" si="17"/>
        <v>69</v>
      </c>
      <c r="P134" s="336">
        <v>75</v>
      </c>
      <c r="Q134" s="336">
        <f t="shared" si="18"/>
        <v>72</v>
      </c>
      <c r="R134" s="336">
        <f t="shared" si="19"/>
        <v>81</v>
      </c>
      <c r="S134" s="336">
        <v>92</v>
      </c>
    </row>
    <row r="135" spans="1:19">
      <c r="A135" s="264">
        <v>121</v>
      </c>
      <c r="B135" s="335">
        <v>1911113</v>
      </c>
      <c r="C135" s="335" t="s">
        <v>156</v>
      </c>
      <c r="D135" s="336">
        <f t="shared" si="22"/>
        <v>72</v>
      </c>
      <c r="E135" s="336">
        <f t="shared" si="23"/>
        <v>70</v>
      </c>
      <c r="F135" s="336">
        <v>92</v>
      </c>
      <c r="G135" s="336">
        <f t="shared" si="21"/>
        <v>75</v>
      </c>
      <c r="H135" s="336">
        <v>75</v>
      </c>
      <c r="I135" s="336">
        <f t="shared" si="13"/>
        <v>74</v>
      </c>
      <c r="J135" s="336">
        <f t="shared" si="14"/>
        <v>67</v>
      </c>
      <c r="K135" s="336">
        <f t="shared" si="15"/>
        <v>96</v>
      </c>
      <c r="L135" s="336">
        <v>75</v>
      </c>
      <c r="M135" s="336">
        <f t="shared" si="16"/>
        <v>77</v>
      </c>
      <c r="N135" s="336">
        <v>75</v>
      </c>
      <c r="O135" s="336">
        <f t="shared" si="17"/>
        <v>69</v>
      </c>
      <c r="P135" s="336">
        <v>75</v>
      </c>
      <c r="Q135" s="336">
        <f t="shared" si="18"/>
        <v>72</v>
      </c>
      <c r="R135" s="336">
        <f t="shared" si="19"/>
        <v>81</v>
      </c>
      <c r="S135" s="336">
        <v>92</v>
      </c>
    </row>
    <row r="136" spans="1:19">
      <c r="A136" s="264">
        <v>122</v>
      </c>
      <c r="B136" s="335">
        <v>1911114</v>
      </c>
      <c r="C136" s="335" t="s">
        <v>157</v>
      </c>
      <c r="D136" s="336">
        <f t="shared" si="22"/>
        <v>68</v>
      </c>
      <c r="E136" s="336">
        <f t="shared" si="23"/>
        <v>70</v>
      </c>
      <c r="F136" s="336">
        <v>92</v>
      </c>
      <c r="G136" s="336">
        <f t="shared" si="21"/>
        <v>75</v>
      </c>
      <c r="H136" s="336">
        <v>75</v>
      </c>
      <c r="I136" s="336">
        <f t="shared" si="13"/>
        <v>70</v>
      </c>
      <c r="J136" s="336">
        <f t="shared" si="14"/>
        <v>67</v>
      </c>
      <c r="K136" s="336">
        <f t="shared" si="15"/>
        <v>96</v>
      </c>
      <c r="L136" s="336">
        <v>75</v>
      </c>
      <c r="M136" s="336">
        <f t="shared" si="16"/>
        <v>77</v>
      </c>
      <c r="N136" s="336">
        <v>75</v>
      </c>
      <c r="O136" s="336">
        <f t="shared" si="17"/>
        <v>69</v>
      </c>
      <c r="P136" s="336">
        <v>75</v>
      </c>
      <c r="Q136" s="336">
        <f t="shared" si="18"/>
        <v>72</v>
      </c>
      <c r="R136" s="336">
        <f t="shared" si="19"/>
        <v>81</v>
      </c>
      <c r="S136" s="336">
        <v>92</v>
      </c>
    </row>
    <row r="137" spans="1:19">
      <c r="A137" s="264">
        <v>123</v>
      </c>
      <c r="B137" s="335">
        <v>1911115</v>
      </c>
      <c r="C137" s="335" t="s">
        <v>74</v>
      </c>
      <c r="D137" s="336">
        <f t="shared" si="22"/>
        <v>68</v>
      </c>
      <c r="E137" s="336">
        <f t="shared" si="23"/>
        <v>66</v>
      </c>
      <c r="F137" s="336">
        <v>88</v>
      </c>
      <c r="G137" s="336">
        <f t="shared" si="21"/>
        <v>71</v>
      </c>
      <c r="H137" s="336">
        <v>71</v>
      </c>
      <c r="I137" s="336">
        <f t="shared" si="13"/>
        <v>70</v>
      </c>
      <c r="J137" s="336">
        <f t="shared" si="14"/>
        <v>63</v>
      </c>
      <c r="K137" s="336">
        <f t="shared" si="15"/>
        <v>92</v>
      </c>
      <c r="L137" s="336">
        <v>71</v>
      </c>
      <c r="M137" s="336">
        <f t="shared" si="16"/>
        <v>73</v>
      </c>
      <c r="N137" s="336">
        <v>71</v>
      </c>
      <c r="O137" s="336">
        <f t="shared" si="17"/>
        <v>65</v>
      </c>
      <c r="P137" s="336">
        <v>71</v>
      </c>
      <c r="Q137" s="336">
        <f t="shared" si="18"/>
        <v>68</v>
      </c>
      <c r="R137" s="336">
        <f t="shared" si="19"/>
        <v>77</v>
      </c>
      <c r="S137" s="336">
        <v>88</v>
      </c>
    </row>
    <row r="138" spans="1:19">
      <c r="A138" s="264">
        <v>124</v>
      </c>
      <c r="B138" s="335">
        <v>1911117</v>
      </c>
      <c r="C138" s="335" t="s">
        <v>356</v>
      </c>
      <c r="D138" s="336">
        <f t="shared" si="22"/>
        <v>68</v>
      </c>
      <c r="E138" s="336">
        <f t="shared" si="23"/>
        <v>66</v>
      </c>
      <c r="F138" s="336">
        <v>88</v>
      </c>
      <c r="G138" s="336">
        <f t="shared" si="21"/>
        <v>71</v>
      </c>
      <c r="H138" s="336">
        <v>71</v>
      </c>
      <c r="I138" s="336">
        <f t="shared" si="13"/>
        <v>70</v>
      </c>
      <c r="J138" s="336">
        <f t="shared" si="14"/>
        <v>63</v>
      </c>
      <c r="K138" s="336">
        <f t="shared" si="15"/>
        <v>92</v>
      </c>
      <c r="L138" s="336">
        <v>71</v>
      </c>
      <c r="M138" s="336">
        <f t="shared" si="16"/>
        <v>73</v>
      </c>
      <c r="N138" s="336">
        <v>71</v>
      </c>
      <c r="O138" s="336">
        <f t="shared" si="17"/>
        <v>65</v>
      </c>
      <c r="P138" s="336">
        <v>71</v>
      </c>
      <c r="Q138" s="336">
        <f t="shared" si="18"/>
        <v>68</v>
      </c>
      <c r="R138" s="336">
        <f t="shared" si="19"/>
        <v>77</v>
      </c>
      <c r="S138" s="336">
        <v>88</v>
      </c>
    </row>
    <row r="139" spans="1:19">
      <c r="A139" s="264">
        <v>125</v>
      </c>
      <c r="B139" s="335">
        <v>1911120</v>
      </c>
      <c r="C139" s="335" t="s">
        <v>359</v>
      </c>
      <c r="D139" s="336">
        <f t="shared" si="22"/>
        <v>76</v>
      </c>
      <c r="E139" s="336">
        <f t="shared" si="23"/>
        <v>66</v>
      </c>
      <c r="F139" s="336">
        <v>88</v>
      </c>
      <c r="G139" s="336">
        <f t="shared" si="21"/>
        <v>71</v>
      </c>
      <c r="H139" s="336">
        <v>71</v>
      </c>
      <c r="I139" s="336">
        <f t="shared" si="13"/>
        <v>78</v>
      </c>
      <c r="J139" s="336">
        <f t="shared" si="14"/>
        <v>63</v>
      </c>
      <c r="K139" s="336">
        <f t="shared" si="15"/>
        <v>92</v>
      </c>
      <c r="L139" s="336">
        <v>71</v>
      </c>
      <c r="M139" s="336">
        <f t="shared" si="16"/>
        <v>73</v>
      </c>
      <c r="N139" s="336">
        <v>71</v>
      </c>
      <c r="O139" s="336">
        <f t="shared" si="17"/>
        <v>65</v>
      </c>
      <c r="P139" s="336">
        <v>71</v>
      </c>
      <c r="Q139" s="336">
        <f t="shared" si="18"/>
        <v>68</v>
      </c>
      <c r="R139" s="336">
        <f t="shared" si="19"/>
        <v>77</v>
      </c>
      <c r="S139" s="336">
        <v>88</v>
      </c>
    </row>
    <row r="140" spans="1:19">
      <c r="A140" s="264">
        <v>126</v>
      </c>
      <c r="B140" s="335">
        <v>1911403</v>
      </c>
      <c r="C140" s="335" t="s">
        <v>450</v>
      </c>
      <c r="D140" s="336">
        <f t="shared" si="22"/>
        <v>72</v>
      </c>
      <c r="E140" s="336">
        <f t="shared" si="23"/>
        <v>74</v>
      </c>
      <c r="F140" s="336">
        <v>96</v>
      </c>
      <c r="G140" s="336">
        <f t="shared" si="21"/>
        <v>79</v>
      </c>
      <c r="H140" s="336">
        <v>79</v>
      </c>
      <c r="I140" s="336">
        <f t="shared" si="13"/>
        <v>74</v>
      </c>
      <c r="J140" s="336">
        <f t="shared" si="14"/>
        <v>71</v>
      </c>
      <c r="K140" s="336">
        <f t="shared" si="15"/>
        <v>100</v>
      </c>
      <c r="L140" s="336">
        <v>79</v>
      </c>
      <c r="M140" s="336">
        <f t="shared" si="16"/>
        <v>81</v>
      </c>
      <c r="N140" s="336">
        <v>79</v>
      </c>
      <c r="O140" s="336">
        <f t="shared" si="17"/>
        <v>73</v>
      </c>
      <c r="P140" s="336">
        <v>79</v>
      </c>
      <c r="Q140" s="336">
        <f t="shared" si="18"/>
        <v>76</v>
      </c>
      <c r="R140" s="336">
        <f t="shared" si="19"/>
        <v>85</v>
      </c>
      <c r="S140" s="336">
        <v>96</v>
      </c>
    </row>
    <row r="141" spans="1:19">
      <c r="A141" s="264">
        <v>127</v>
      </c>
      <c r="B141" s="335">
        <v>1911404</v>
      </c>
      <c r="C141" s="335" t="s">
        <v>363</v>
      </c>
      <c r="D141" s="336">
        <f t="shared" si="22"/>
        <v>68</v>
      </c>
      <c r="E141" s="336">
        <f t="shared" si="23"/>
        <v>70</v>
      </c>
      <c r="F141" s="336">
        <v>92</v>
      </c>
      <c r="G141" s="336">
        <f t="shared" si="21"/>
        <v>75</v>
      </c>
      <c r="H141" s="336">
        <v>75</v>
      </c>
      <c r="I141" s="336">
        <f t="shared" si="13"/>
        <v>70</v>
      </c>
      <c r="J141" s="336">
        <f t="shared" si="14"/>
        <v>67</v>
      </c>
      <c r="K141" s="336">
        <f t="shared" si="15"/>
        <v>96</v>
      </c>
      <c r="L141" s="336">
        <v>75</v>
      </c>
      <c r="M141" s="336">
        <f t="shared" si="16"/>
        <v>77</v>
      </c>
      <c r="N141" s="336">
        <v>75</v>
      </c>
      <c r="O141" s="336">
        <f t="shared" si="17"/>
        <v>69</v>
      </c>
      <c r="P141" s="336">
        <v>75</v>
      </c>
      <c r="Q141" s="336">
        <f t="shared" si="18"/>
        <v>72</v>
      </c>
      <c r="R141" s="336">
        <f t="shared" si="19"/>
        <v>81</v>
      </c>
      <c r="S141" s="336">
        <v>92</v>
      </c>
    </row>
    <row r="142" spans="1:19">
      <c r="A142" s="264">
        <v>128</v>
      </c>
      <c r="B142" s="335">
        <v>1911406</v>
      </c>
      <c r="C142" s="335" t="s">
        <v>451</v>
      </c>
      <c r="D142" s="336">
        <f t="shared" si="22"/>
        <v>33</v>
      </c>
      <c r="E142" s="336">
        <f t="shared" si="23"/>
        <v>66</v>
      </c>
      <c r="F142" s="336">
        <v>88</v>
      </c>
      <c r="G142" s="336">
        <f t="shared" si="21"/>
        <v>71</v>
      </c>
      <c r="H142" s="336">
        <v>71</v>
      </c>
      <c r="I142" s="336">
        <f t="shared" si="13"/>
        <v>35</v>
      </c>
      <c r="J142" s="336">
        <f t="shared" si="14"/>
        <v>63</v>
      </c>
      <c r="K142" s="336">
        <f t="shared" si="15"/>
        <v>92</v>
      </c>
      <c r="L142" s="336">
        <v>71</v>
      </c>
      <c r="M142" s="336">
        <f t="shared" si="16"/>
        <v>73</v>
      </c>
      <c r="N142" s="336">
        <v>71</v>
      </c>
      <c r="O142" s="336">
        <f t="shared" si="17"/>
        <v>65</v>
      </c>
      <c r="P142" s="336">
        <v>71</v>
      </c>
      <c r="Q142" s="336">
        <f t="shared" si="18"/>
        <v>68</v>
      </c>
      <c r="R142" s="336">
        <f t="shared" si="19"/>
        <v>77</v>
      </c>
      <c r="S142" s="336">
        <v>88</v>
      </c>
    </row>
    <row r="143" spans="1:19">
      <c r="A143" s="264">
        <v>129</v>
      </c>
      <c r="B143" s="335">
        <v>1911411</v>
      </c>
      <c r="C143" s="335" t="s">
        <v>368</v>
      </c>
      <c r="D143" s="336">
        <v>50</v>
      </c>
      <c r="E143" s="336">
        <f t="shared" si="23"/>
        <v>31</v>
      </c>
      <c r="F143" s="336">
        <v>53</v>
      </c>
      <c r="G143" s="336">
        <f t="shared" si="21"/>
        <v>36</v>
      </c>
      <c r="H143" s="336">
        <v>36</v>
      </c>
      <c r="I143" s="336">
        <f t="shared" si="13"/>
        <v>52</v>
      </c>
      <c r="J143" s="336">
        <f t="shared" si="14"/>
        <v>28</v>
      </c>
      <c r="K143" s="336">
        <f t="shared" si="15"/>
        <v>57</v>
      </c>
      <c r="L143" s="336">
        <v>36</v>
      </c>
      <c r="M143" s="336">
        <f t="shared" si="16"/>
        <v>38</v>
      </c>
      <c r="N143" s="336">
        <v>36</v>
      </c>
      <c r="O143" s="336">
        <f t="shared" si="17"/>
        <v>30</v>
      </c>
      <c r="P143" s="336">
        <v>36</v>
      </c>
      <c r="Q143" s="336">
        <f t="shared" si="18"/>
        <v>33</v>
      </c>
      <c r="R143" s="336">
        <f t="shared" si="19"/>
        <v>42</v>
      </c>
      <c r="S143" s="336">
        <v>53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/>
      <c r="H145" s="261"/>
    </row>
    <row r="146" spans="3:19">
      <c r="C146" s="261" t="s">
        <v>4</v>
      </c>
      <c r="D146" s="2">
        <v>65</v>
      </c>
      <c r="E146" s="2">
        <v>65</v>
      </c>
      <c r="F146" s="2">
        <v>65</v>
      </c>
      <c r="G146" s="2"/>
      <c r="H146" s="2"/>
    </row>
    <row r="147" spans="3:19">
      <c r="C147" s="261" t="s">
        <v>28</v>
      </c>
      <c r="D147" s="278">
        <v>0.8</v>
      </c>
      <c r="E147" s="278">
        <v>0.8</v>
      </c>
      <c r="F147" s="278">
        <v>0.8</v>
      </c>
      <c r="G147" s="278"/>
      <c r="H147" s="278"/>
      <c r="M147" s="279" t="s">
        <v>377</v>
      </c>
      <c r="N147" s="2">
        <v>129</v>
      </c>
    </row>
    <row r="148" spans="3:19">
      <c r="C148" s="261" t="s">
        <v>187</v>
      </c>
      <c r="D148" s="1">
        <f>COUNTIF(N15:N143,"&gt;="&amp;D130)</f>
        <v>118</v>
      </c>
      <c r="E148" s="1">
        <f t="shared" ref="E148:F148" si="24">COUNTIF(O15:O143,"&gt;="&amp;E130)</f>
        <v>124</v>
      </c>
      <c r="F148" s="1">
        <f t="shared" si="24"/>
        <v>124</v>
      </c>
      <c r="G148" s="1"/>
      <c r="H148" s="1"/>
    </row>
    <row r="149" spans="3:19">
      <c r="C149" s="261" t="s">
        <v>29</v>
      </c>
      <c r="D149" s="280">
        <f>D148/$N$147</f>
        <v>0.9147286821705426</v>
      </c>
      <c r="E149" s="280">
        <f>E148/$N$147</f>
        <v>0.96124031007751942</v>
      </c>
      <c r="F149" s="280">
        <f>F148/$N$147</f>
        <v>0.96124031007751942</v>
      </c>
      <c r="G149" s="280"/>
      <c r="H149" s="280"/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11">
        <v>2</v>
      </c>
      <c r="E158" s="12">
        <v>2</v>
      </c>
      <c r="F158" s="12">
        <v>2</v>
      </c>
      <c r="G158" s="12">
        <v>2</v>
      </c>
      <c r="H158" s="12">
        <v>2</v>
      </c>
      <c r="I158" s="12"/>
      <c r="J158" s="12"/>
      <c r="K158" s="12"/>
      <c r="L158" s="12"/>
      <c r="M158" s="12"/>
      <c r="N158" s="12">
        <v>2</v>
      </c>
      <c r="O158" s="12">
        <v>2</v>
      </c>
      <c r="P158" s="12"/>
      <c r="Q158" s="316">
        <v>3</v>
      </c>
      <c r="R158" s="2"/>
      <c r="S158" s="9">
        <f>D149</f>
        <v>0.9147286821705426</v>
      </c>
    </row>
    <row r="159" spans="3:19" ht="25.5" thickBot="1">
      <c r="C159" s="261" t="s">
        <v>6</v>
      </c>
      <c r="D159" s="13">
        <v>2</v>
      </c>
      <c r="E159" s="14">
        <v>2</v>
      </c>
      <c r="F159" s="14">
        <v>2</v>
      </c>
      <c r="G159" s="14">
        <v>2</v>
      </c>
      <c r="H159" s="14">
        <v>2</v>
      </c>
      <c r="I159" s="14" t="s">
        <v>452</v>
      </c>
      <c r="J159" s="14"/>
      <c r="K159" s="14"/>
      <c r="L159" s="14">
        <v>1</v>
      </c>
      <c r="M159" s="14"/>
      <c r="N159" s="14"/>
      <c r="O159" s="14"/>
      <c r="P159" s="14"/>
      <c r="Q159" s="316">
        <v>3</v>
      </c>
      <c r="R159" s="2"/>
      <c r="S159" s="9">
        <f>E149</f>
        <v>0.96124031007751942</v>
      </c>
    </row>
    <row r="160" spans="3:19" ht="15" thickBot="1">
      <c r="C160" s="261" t="s">
        <v>7</v>
      </c>
      <c r="D160" s="13">
        <v>2</v>
      </c>
      <c r="E160" s="14">
        <v>2</v>
      </c>
      <c r="F160" s="14">
        <v>1</v>
      </c>
      <c r="G160" s="14">
        <v>1</v>
      </c>
      <c r="H160" s="14">
        <v>1</v>
      </c>
      <c r="I160" s="14">
        <v>2</v>
      </c>
      <c r="J160" s="14"/>
      <c r="K160" s="14"/>
      <c r="L160" s="14"/>
      <c r="M160" s="14"/>
      <c r="N160" s="14"/>
      <c r="O160" s="14">
        <v>2</v>
      </c>
      <c r="P160" s="14"/>
      <c r="Q160" s="316">
        <v>3</v>
      </c>
      <c r="R160" s="2"/>
      <c r="S160" s="9">
        <f>F149</f>
        <v>0.96124031007751942</v>
      </c>
    </row>
    <row r="161" spans="3:19" ht="15" thickBot="1">
      <c r="C161" s="261" t="s">
        <v>8</v>
      </c>
      <c r="D161" s="13">
        <v>2</v>
      </c>
      <c r="E161" s="14">
        <v>2</v>
      </c>
      <c r="F161" s="14">
        <v>2</v>
      </c>
      <c r="G161" s="14">
        <v>2</v>
      </c>
      <c r="H161" s="14">
        <v>2</v>
      </c>
      <c r="I161" s="14">
        <v>2</v>
      </c>
      <c r="J161" s="14"/>
      <c r="K161" s="14"/>
      <c r="L161" s="14"/>
      <c r="M161" s="14"/>
      <c r="N161" s="14"/>
      <c r="O161" s="14"/>
      <c r="P161" s="14"/>
      <c r="Q161" s="316">
        <v>2</v>
      </c>
      <c r="R161" s="2"/>
      <c r="S161" s="9"/>
    </row>
    <row r="162" spans="3:19" ht="15" thickBot="1">
      <c r="C162" s="261" t="s">
        <v>9</v>
      </c>
      <c r="D162" s="13">
        <v>2</v>
      </c>
      <c r="E162" s="14">
        <v>2</v>
      </c>
      <c r="F162" s="14">
        <v>2</v>
      </c>
      <c r="G162" s="14">
        <v>3</v>
      </c>
      <c r="H162" s="14">
        <v>2</v>
      </c>
      <c r="I162" s="14">
        <v>2</v>
      </c>
      <c r="J162" s="14"/>
      <c r="K162" s="14"/>
      <c r="L162" s="14"/>
      <c r="M162" s="14"/>
      <c r="N162" s="14"/>
      <c r="O162" s="14"/>
      <c r="P162" s="14"/>
      <c r="Q162" s="316">
        <v>2</v>
      </c>
      <c r="R162" s="2"/>
      <c r="S162" s="9"/>
    </row>
    <row r="163" spans="3:19">
      <c r="C163" s="261" t="s">
        <v>30</v>
      </c>
      <c r="D163" s="1">
        <f t="shared" ref="D163:R163" si="25">COUNTIF(D158:D162,"=3")</f>
        <v>0</v>
      </c>
      <c r="E163" s="1">
        <f t="shared" si="25"/>
        <v>0</v>
      </c>
      <c r="F163" s="1">
        <f t="shared" si="25"/>
        <v>0</v>
      </c>
      <c r="G163" s="1">
        <f t="shared" si="25"/>
        <v>1</v>
      </c>
      <c r="H163" s="1">
        <f t="shared" si="25"/>
        <v>0</v>
      </c>
      <c r="I163" s="1">
        <f t="shared" si="25"/>
        <v>0</v>
      </c>
      <c r="J163" s="1">
        <f t="shared" si="25"/>
        <v>0</v>
      </c>
      <c r="K163" s="1">
        <f t="shared" si="25"/>
        <v>0</v>
      </c>
      <c r="L163" s="1">
        <f t="shared" si="25"/>
        <v>0</v>
      </c>
      <c r="M163" s="1">
        <f t="shared" si="25"/>
        <v>0</v>
      </c>
      <c r="N163" s="1">
        <f t="shared" si="25"/>
        <v>0</v>
      </c>
      <c r="O163" s="1">
        <f t="shared" si="25"/>
        <v>0</v>
      </c>
      <c r="P163" s="1">
        <f t="shared" si="25"/>
        <v>0</v>
      </c>
      <c r="Q163" s="1">
        <f t="shared" si="25"/>
        <v>3</v>
      </c>
      <c r="R163" s="1">
        <f t="shared" si="25"/>
        <v>0</v>
      </c>
    </row>
    <row r="164" spans="3:19">
      <c r="C164" s="261" t="s">
        <v>31</v>
      </c>
      <c r="D164" s="1">
        <f t="shared" ref="D164:R164" si="26">COUNTIF(D158:D162,"=2")</f>
        <v>5</v>
      </c>
      <c r="E164" s="1">
        <f t="shared" si="26"/>
        <v>5</v>
      </c>
      <c r="F164" s="1">
        <f t="shared" si="26"/>
        <v>4</v>
      </c>
      <c r="G164" s="1">
        <f t="shared" si="26"/>
        <v>3</v>
      </c>
      <c r="H164" s="1">
        <f t="shared" si="26"/>
        <v>4</v>
      </c>
      <c r="I164" s="1">
        <f t="shared" si="26"/>
        <v>3</v>
      </c>
      <c r="J164" s="1">
        <f t="shared" si="26"/>
        <v>0</v>
      </c>
      <c r="K164" s="1">
        <f t="shared" si="26"/>
        <v>0</v>
      </c>
      <c r="L164" s="1">
        <f t="shared" si="26"/>
        <v>0</v>
      </c>
      <c r="M164" s="1">
        <f t="shared" si="26"/>
        <v>0</v>
      </c>
      <c r="N164" s="1">
        <f t="shared" si="26"/>
        <v>1</v>
      </c>
      <c r="O164" s="1">
        <f t="shared" si="26"/>
        <v>2</v>
      </c>
      <c r="P164" s="1">
        <f t="shared" si="26"/>
        <v>0</v>
      </c>
      <c r="Q164" s="1">
        <f t="shared" si="26"/>
        <v>2</v>
      </c>
      <c r="R164" s="1">
        <f t="shared" si="26"/>
        <v>0</v>
      </c>
    </row>
    <row r="165" spans="3:19">
      <c r="C165" s="261" t="s">
        <v>32</v>
      </c>
      <c r="D165" s="1">
        <f t="shared" ref="D165:R165" si="27">COUNTIF(D158:D162,"=1")</f>
        <v>0</v>
      </c>
      <c r="E165" s="1">
        <f t="shared" si="27"/>
        <v>0</v>
      </c>
      <c r="F165" s="1">
        <f t="shared" si="27"/>
        <v>1</v>
      </c>
      <c r="G165" s="1">
        <f t="shared" si="27"/>
        <v>1</v>
      </c>
      <c r="H165" s="1">
        <f t="shared" si="27"/>
        <v>1</v>
      </c>
      <c r="I165" s="1">
        <f t="shared" si="27"/>
        <v>0</v>
      </c>
      <c r="J165" s="1">
        <f t="shared" si="27"/>
        <v>0</v>
      </c>
      <c r="K165" s="1">
        <f t="shared" si="27"/>
        <v>0</v>
      </c>
      <c r="L165" s="1">
        <f t="shared" si="27"/>
        <v>1</v>
      </c>
      <c r="M165" s="1">
        <f t="shared" si="27"/>
        <v>0</v>
      </c>
      <c r="N165" s="1">
        <f t="shared" si="27"/>
        <v>0</v>
      </c>
      <c r="O165" s="1">
        <f t="shared" si="27"/>
        <v>0</v>
      </c>
      <c r="P165" s="1">
        <f t="shared" si="27"/>
        <v>0</v>
      </c>
      <c r="Q165" s="1">
        <f t="shared" si="27"/>
        <v>0</v>
      </c>
      <c r="R165" s="1">
        <f t="shared" si="27"/>
        <v>0</v>
      </c>
    </row>
    <row r="166" spans="3:19">
      <c r="C166" s="261" t="s">
        <v>34</v>
      </c>
      <c r="D166" s="6">
        <f>3*IF(D163=0,0,(ROUND(SUMIF(D158:D162,"=3",$S$158:$S$162),2)))</f>
        <v>0</v>
      </c>
      <c r="E166" s="6">
        <f t="shared" ref="E166:R166" si="28">3*IF(E163=0,0,(ROUND(SUMIF(E158:E162,"=3",$S$158:$S$162),2)))</f>
        <v>0</v>
      </c>
      <c r="F166" s="6">
        <f t="shared" si="28"/>
        <v>0</v>
      </c>
      <c r="G166" s="6">
        <f t="shared" si="28"/>
        <v>0</v>
      </c>
      <c r="H166" s="6">
        <f t="shared" si="28"/>
        <v>0</v>
      </c>
      <c r="I166" s="6">
        <f t="shared" si="28"/>
        <v>0</v>
      </c>
      <c r="J166" s="6">
        <f t="shared" si="28"/>
        <v>0</v>
      </c>
      <c r="K166" s="6">
        <f t="shared" si="28"/>
        <v>0</v>
      </c>
      <c r="L166" s="6">
        <f t="shared" si="28"/>
        <v>0</v>
      </c>
      <c r="M166" s="6">
        <f t="shared" si="28"/>
        <v>0</v>
      </c>
      <c r="N166" s="6">
        <f t="shared" si="28"/>
        <v>0</v>
      </c>
      <c r="O166" s="6">
        <f t="shared" si="28"/>
        <v>0</v>
      </c>
      <c r="P166" s="6">
        <f t="shared" si="28"/>
        <v>0</v>
      </c>
      <c r="Q166" s="6">
        <f t="shared" si="28"/>
        <v>8.52</v>
      </c>
      <c r="R166" s="6">
        <f t="shared" si="28"/>
        <v>0</v>
      </c>
    </row>
    <row r="167" spans="3:19">
      <c r="C167" s="261" t="s">
        <v>35</v>
      </c>
      <c r="D167" s="6">
        <f>2*IF(D164=0,0,(ROUND(SUMIF(D158:D162,"=2",$S$158:$S$162),2)))</f>
        <v>5.68</v>
      </c>
      <c r="E167" s="6">
        <f t="shared" ref="E167:R167" si="29">2*IF(E164=0,0,(ROUND(SUMIF(E158:E162,"=2",$S$158:$S$162),2)))</f>
        <v>5.68</v>
      </c>
      <c r="F167" s="6">
        <f t="shared" si="29"/>
        <v>3.76</v>
      </c>
      <c r="G167" s="6">
        <f t="shared" si="29"/>
        <v>3.76</v>
      </c>
      <c r="H167" s="6">
        <f t="shared" si="29"/>
        <v>3.76</v>
      </c>
      <c r="I167" s="6">
        <f t="shared" si="29"/>
        <v>1.92</v>
      </c>
      <c r="J167" s="6">
        <f t="shared" si="29"/>
        <v>0</v>
      </c>
      <c r="K167" s="6">
        <f t="shared" si="29"/>
        <v>0</v>
      </c>
      <c r="L167" s="6">
        <f t="shared" si="29"/>
        <v>0</v>
      </c>
      <c r="M167" s="6">
        <f t="shared" si="29"/>
        <v>0</v>
      </c>
      <c r="N167" s="6">
        <f t="shared" si="29"/>
        <v>1.82</v>
      </c>
      <c r="O167" s="6">
        <f t="shared" si="29"/>
        <v>3.76</v>
      </c>
      <c r="P167" s="6">
        <f t="shared" si="29"/>
        <v>0</v>
      </c>
      <c r="Q167" s="6">
        <f t="shared" si="29"/>
        <v>0</v>
      </c>
      <c r="R167" s="6">
        <f t="shared" si="29"/>
        <v>0</v>
      </c>
    </row>
    <row r="168" spans="3:19">
      <c r="C168" s="261" t="s">
        <v>36</v>
      </c>
      <c r="D168" s="6">
        <f>1*IF(D165=0,0,(ROUND(SUMIF(D158:D162,"=1",$S$158:$S$162),2)))</f>
        <v>0</v>
      </c>
      <c r="E168" s="6">
        <f t="shared" ref="E168:R168" si="30">1*IF(E165=0,0,(ROUND(SUMIF(E158:E162,"=1",$S$158:$S$162),2)))</f>
        <v>0</v>
      </c>
      <c r="F168" s="6">
        <f t="shared" si="30"/>
        <v>0.96</v>
      </c>
      <c r="G168" s="6">
        <f t="shared" si="30"/>
        <v>0.96</v>
      </c>
      <c r="H168" s="6">
        <f t="shared" si="30"/>
        <v>0.96</v>
      </c>
      <c r="I168" s="6">
        <f t="shared" si="30"/>
        <v>0</v>
      </c>
      <c r="J168" s="6">
        <f t="shared" si="30"/>
        <v>0</v>
      </c>
      <c r="K168" s="6">
        <f t="shared" si="30"/>
        <v>0</v>
      </c>
      <c r="L168" s="6">
        <f t="shared" si="30"/>
        <v>0.96</v>
      </c>
      <c r="M168" s="6">
        <f t="shared" si="30"/>
        <v>0</v>
      </c>
      <c r="N168" s="6">
        <f t="shared" si="30"/>
        <v>0</v>
      </c>
      <c r="O168" s="6">
        <f t="shared" si="30"/>
        <v>0</v>
      </c>
      <c r="P168" s="6">
        <f t="shared" si="30"/>
        <v>0</v>
      </c>
      <c r="Q168" s="6">
        <f t="shared" si="30"/>
        <v>0</v>
      </c>
      <c r="R168" s="6">
        <f t="shared" si="30"/>
        <v>0</v>
      </c>
    </row>
    <row r="171" spans="3:19" ht="17.5">
      <c r="C171" s="7" t="s">
        <v>37</v>
      </c>
      <c r="D171" s="8">
        <f t="shared" ref="D171:R171" si="31">3*IF(SUM(D163:D165)=0,"0",(SUM(D166:D168))/(SUM(D158:D162)))</f>
        <v>1.7039999999999997</v>
      </c>
      <c r="E171" s="8">
        <f t="shared" si="31"/>
        <v>1.7039999999999997</v>
      </c>
      <c r="F171" s="8">
        <f t="shared" si="31"/>
        <v>1.5733333333333333</v>
      </c>
      <c r="G171" s="8">
        <f t="shared" si="31"/>
        <v>1.4159999999999999</v>
      </c>
      <c r="H171" s="8">
        <f t="shared" si="31"/>
        <v>1.5733333333333333</v>
      </c>
      <c r="I171" s="8">
        <f t="shared" si="31"/>
        <v>0.96</v>
      </c>
      <c r="J171" s="8">
        <f t="shared" si="31"/>
        <v>0</v>
      </c>
      <c r="K171" s="8">
        <f t="shared" si="31"/>
        <v>0</v>
      </c>
      <c r="L171" s="8">
        <f t="shared" si="31"/>
        <v>2.88</v>
      </c>
      <c r="M171" s="8">
        <f t="shared" si="31"/>
        <v>0</v>
      </c>
      <c r="N171" s="8">
        <f t="shared" si="31"/>
        <v>2.73</v>
      </c>
      <c r="O171" s="8">
        <f t="shared" si="31"/>
        <v>2.82</v>
      </c>
      <c r="P171" s="8">
        <f t="shared" si="31"/>
        <v>0</v>
      </c>
      <c r="Q171" s="8">
        <f t="shared" si="31"/>
        <v>1.9661538461538459</v>
      </c>
      <c r="R171" s="8">
        <f t="shared" si="31"/>
        <v>0</v>
      </c>
    </row>
  </sheetData>
  <mergeCells count="16">
    <mergeCell ref="A8:M8"/>
    <mergeCell ref="A1:M1"/>
    <mergeCell ref="A2:M2"/>
    <mergeCell ref="A3:M3"/>
    <mergeCell ref="A4:M4"/>
    <mergeCell ref="A7:M7"/>
    <mergeCell ref="N13:R13"/>
    <mergeCell ref="A9:M9"/>
    <mergeCell ref="A10:M10"/>
    <mergeCell ref="A11:M11"/>
    <mergeCell ref="A12:M12"/>
    <mergeCell ref="A13:A14"/>
    <mergeCell ref="B13:B14"/>
    <mergeCell ref="C13:C14"/>
    <mergeCell ref="D13:G13"/>
    <mergeCell ref="I13:L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activeCell="P7" sqref="P7"/>
    </sheetView>
  </sheetViews>
  <sheetFormatPr defaultRowHeight="14.5"/>
  <cols>
    <col min="1" max="1" width="5.90625" customWidth="1"/>
    <col min="2" max="2" width="8.90625" bestFit="1" customWidth="1"/>
    <col min="3" max="3" width="42.453125" bestFit="1" customWidth="1"/>
    <col min="4" max="4" width="6.36328125" bestFit="1" customWidth="1"/>
    <col min="5" max="5" width="7.54296875" customWidth="1"/>
    <col min="6" max="7" width="7.08984375" customWidth="1"/>
    <col min="8" max="8" width="8" customWidth="1"/>
    <col min="9" max="9" width="6.54296875" customWidth="1"/>
    <col min="10" max="10" width="8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453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509" t="s">
        <v>370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8">
      <c r="A6" s="509" t="s">
        <v>454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1:18">
      <c r="A7" s="513" t="s">
        <v>455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456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457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458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459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1">
        <v>45</v>
      </c>
      <c r="E14" s="1">
        <v>67</v>
      </c>
      <c r="F14" s="1">
        <v>67</v>
      </c>
      <c r="G14" s="1">
        <v>69</v>
      </c>
      <c r="H14" s="1">
        <v>95</v>
      </c>
      <c r="I14" s="136">
        <v>25</v>
      </c>
      <c r="J14" s="136">
        <v>75</v>
      </c>
      <c r="K14" s="136">
        <v>75</v>
      </c>
      <c r="L14" s="136">
        <v>91.666666666666671</v>
      </c>
      <c r="M14" s="136">
        <v>75</v>
      </c>
      <c r="N14" s="1">
        <f>ROUND(D14*$H$12+I14*$M$12,0)</f>
        <v>35</v>
      </c>
      <c r="O14" s="1">
        <f t="shared" ref="O14:R77" si="0">ROUND(E14*$H$12+J14*$M$12,0)</f>
        <v>71</v>
      </c>
      <c r="P14" s="1">
        <f t="shared" si="0"/>
        <v>71</v>
      </c>
      <c r="Q14" s="1">
        <f t="shared" si="0"/>
        <v>80</v>
      </c>
      <c r="R14" s="1">
        <f t="shared" si="0"/>
        <v>85</v>
      </c>
    </row>
    <row r="15" spans="1:18">
      <c r="A15" s="10">
        <v>2</v>
      </c>
      <c r="B15" s="270">
        <v>1911002</v>
      </c>
      <c r="C15" s="271" t="s">
        <v>80</v>
      </c>
      <c r="D15" s="1">
        <v>69</v>
      </c>
      <c r="E15" s="1">
        <v>80</v>
      </c>
      <c r="F15" s="1">
        <v>87</v>
      </c>
      <c r="G15" s="1">
        <v>81</v>
      </c>
      <c r="H15" s="1">
        <v>83</v>
      </c>
      <c r="I15" s="136">
        <v>75</v>
      </c>
      <c r="J15" s="136">
        <v>66.666666666666671</v>
      </c>
      <c r="K15" s="136">
        <v>75</v>
      </c>
      <c r="L15" s="136">
        <v>66.666666666666671</v>
      </c>
      <c r="M15" s="136">
        <v>16.666666666666668</v>
      </c>
      <c r="N15" s="1">
        <f t="shared" ref="N15:Q78" si="1">ROUND(D15*$H$12+I15*$M$12,0)</f>
        <v>72</v>
      </c>
      <c r="O15" s="1">
        <f t="shared" si="0"/>
        <v>73</v>
      </c>
      <c r="P15" s="1">
        <f t="shared" si="0"/>
        <v>81</v>
      </c>
      <c r="Q15" s="1">
        <f t="shared" si="0"/>
        <v>74</v>
      </c>
      <c r="R15" s="1">
        <f t="shared" si="0"/>
        <v>50</v>
      </c>
    </row>
    <row r="16" spans="1:18">
      <c r="A16" s="10">
        <v>3</v>
      </c>
      <c r="B16" s="270">
        <v>1911003</v>
      </c>
      <c r="C16" s="271" t="s">
        <v>81</v>
      </c>
      <c r="D16" s="1">
        <v>74</v>
      </c>
      <c r="E16" s="1">
        <v>79</v>
      </c>
      <c r="F16" s="1">
        <v>89</v>
      </c>
      <c r="G16" s="1">
        <v>89</v>
      </c>
      <c r="H16" s="1">
        <v>77</v>
      </c>
      <c r="I16" s="136">
        <v>83.333333333333329</v>
      </c>
      <c r="J16" s="136">
        <v>100</v>
      </c>
      <c r="K16" s="136">
        <v>83.333333333333329</v>
      </c>
      <c r="L16" s="136">
        <v>83.333333333333329</v>
      </c>
      <c r="M16" s="136">
        <v>83.333333333333329</v>
      </c>
      <c r="N16" s="1">
        <f t="shared" si="1"/>
        <v>79</v>
      </c>
      <c r="O16" s="1">
        <f t="shared" si="0"/>
        <v>90</v>
      </c>
      <c r="P16" s="1">
        <f t="shared" si="0"/>
        <v>86</v>
      </c>
      <c r="Q16" s="1">
        <f t="shared" si="0"/>
        <v>86</v>
      </c>
      <c r="R16" s="1">
        <f t="shared" si="0"/>
        <v>80</v>
      </c>
    </row>
    <row r="17" spans="1:18">
      <c r="A17" s="10">
        <v>4</v>
      </c>
      <c r="B17" s="267">
        <v>1911004</v>
      </c>
      <c r="C17" s="268" t="s">
        <v>39</v>
      </c>
      <c r="D17" s="1">
        <v>63</v>
      </c>
      <c r="E17" s="1">
        <v>59</v>
      </c>
      <c r="F17" s="1">
        <v>82</v>
      </c>
      <c r="G17" s="1">
        <v>78</v>
      </c>
      <c r="H17" s="1">
        <v>82</v>
      </c>
      <c r="I17" s="136">
        <v>83.333333333333329</v>
      </c>
      <c r="J17" s="136">
        <v>66.666666666666671</v>
      </c>
      <c r="K17" s="136">
        <v>83.333333333333329</v>
      </c>
      <c r="L17" s="136">
        <v>83.333333333333329</v>
      </c>
      <c r="M17" s="136">
        <v>100</v>
      </c>
      <c r="N17" s="1">
        <f t="shared" si="1"/>
        <v>73</v>
      </c>
      <c r="O17" s="1">
        <f t="shared" si="0"/>
        <v>63</v>
      </c>
      <c r="P17" s="1">
        <f t="shared" si="0"/>
        <v>83</v>
      </c>
      <c r="Q17" s="1">
        <f t="shared" si="0"/>
        <v>81</v>
      </c>
      <c r="R17" s="1">
        <f t="shared" si="0"/>
        <v>91</v>
      </c>
    </row>
    <row r="18" spans="1:18">
      <c r="A18" s="10">
        <v>5</v>
      </c>
      <c r="B18" s="267">
        <v>1911005</v>
      </c>
      <c r="C18" s="268" t="s">
        <v>302</v>
      </c>
      <c r="D18" s="1">
        <v>64</v>
      </c>
      <c r="E18" s="1">
        <v>79</v>
      </c>
      <c r="F18" s="1">
        <v>87</v>
      </c>
      <c r="G18" s="1">
        <v>79</v>
      </c>
      <c r="H18" s="1">
        <v>93</v>
      </c>
      <c r="I18" s="136">
        <v>100</v>
      </c>
      <c r="J18" s="136">
        <v>66.666666666666671</v>
      </c>
      <c r="K18" s="136">
        <v>75</v>
      </c>
      <c r="L18" s="136">
        <v>100</v>
      </c>
      <c r="M18" s="136">
        <v>100</v>
      </c>
      <c r="N18" s="1">
        <f t="shared" si="1"/>
        <v>82</v>
      </c>
      <c r="O18" s="1">
        <f t="shared" si="0"/>
        <v>73</v>
      </c>
      <c r="P18" s="1">
        <f t="shared" si="0"/>
        <v>81</v>
      </c>
      <c r="Q18" s="1">
        <f t="shared" si="0"/>
        <v>90</v>
      </c>
      <c r="R18" s="1">
        <f t="shared" si="0"/>
        <v>97</v>
      </c>
    </row>
    <row r="19" spans="1:18">
      <c r="A19" s="10">
        <v>6</v>
      </c>
      <c r="B19" s="267">
        <v>1911006</v>
      </c>
      <c r="C19" s="268" t="s">
        <v>303</v>
      </c>
      <c r="D19" s="1">
        <v>78</v>
      </c>
      <c r="E19" s="1">
        <v>92</v>
      </c>
      <c r="F19" s="1">
        <v>94</v>
      </c>
      <c r="G19" s="1">
        <v>94</v>
      </c>
      <c r="H19" s="1">
        <v>82</v>
      </c>
      <c r="I19" s="136">
        <v>83.333333333333329</v>
      </c>
      <c r="J19" s="136">
        <v>100</v>
      </c>
      <c r="K19" s="136">
        <v>75</v>
      </c>
      <c r="L19" s="136">
        <v>100</v>
      </c>
      <c r="M19" s="136">
        <v>91.666666666666671</v>
      </c>
      <c r="N19" s="1">
        <f t="shared" si="1"/>
        <v>81</v>
      </c>
      <c r="O19" s="1">
        <f t="shared" si="0"/>
        <v>96</v>
      </c>
      <c r="P19" s="1">
        <f t="shared" si="0"/>
        <v>85</v>
      </c>
      <c r="Q19" s="1">
        <f t="shared" si="0"/>
        <v>97</v>
      </c>
      <c r="R19" s="1">
        <f t="shared" si="0"/>
        <v>87</v>
      </c>
    </row>
    <row r="20" spans="1:18">
      <c r="A20" s="10">
        <v>7</v>
      </c>
      <c r="B20" s="270">
        <v>1911007</v>
      </c>
      <c r="C20" s="271" t="s">
        <v>83</v>
      </c>
      <c r="D20" s="1">
        <v>71</v>
      </c>
      <c r="E20" s="1">
        <v>82</v>
      </c>
      <c r="F20" s="1">
        <v>89</v>
      </c>
      <c r="G20" s="1">
        <v>82</v>
      </c>
      <c r="H20" s="1">
        <v>87</v>
      </c>
      <c r="I20" s="136">
        <v>100</v>
      </c>
      <c r="J20" s="136">
        <v>100</v>
      </c>
      <c r="K20" s="136">
        <v>83.333333333333329</v>
      </c>
      <c r="L20" s="136">
        <v>75</v>
      </c>
      <c r="M20" s="136">
        <v>83.333333333333329</v>
      </c>
      <c r="N20" s="1">
        <f t="shared" si="1"/>
        <v>86</v>
      </c>
      <c r="O20" s="1">
        <f t="shared" si="0"/>
        <v>91</v>
      </c>
      <c r="P20" s="1">
        <f t="shared" si="0"/>
        <v>86</v>
      </c>
      <c r="Q20" s="1">
        <f t="shared" si="0"/>
        <v>79</v>
      </c>
      <c r="R20" s="1">
        <f t="shared" si="0"/>
        <v>85</v>
      </c>
    </row>
    <row r="21" spans="1:18">
      <c r="A21" s="10">
        <v>8</v>
      </c>
      <c r="B21" s="272">
        <v>1911008</v>
      </c>
      <c r="C21" s="273" t="s">
        <v>304</v>
      </c>
      <c r="D21" s="1">
        <v>62</v>
      </c>
      <c r="E21" s="1">
        <v>90</v>
      </c>
      <c r="F21" s="1">
        <v>94</v>
      </c>
      <c r="G21" s="1">
        <v>79</v>
      </c>
      <c r="H21" s="1">
        <v>88</v>
      </c>
      <c r="I21" s="136">
        <v>83.333333333333329</v>
      </c>
      <c r="J21" s="136">
        <v>91.666666666666671</v>
      </c>
      <c r="K21" s="136">
        <v>75</v>
      </c>
      <c r="L21" s="136">
        <v>75</v>
      </c>
      <c r="M21" s="136">
        <v>83.333333333333329</v>
      </c>
      <c r="N21" s="1">
        <f t="shared" si="1"/>
        <v>73</v>
      </c>
      <c r="O21" s="1">
        <f t="shared" si="0"/>
        <v>91</v>
      </c>
      <c r="P21" s="1">
        <f t="shared" si="0"/>
        <v>85</v>
      </c>
      <c r="Q21" s="1">
        <f t="shared" si="0"/>
        <v>77</v>
      </c>
      <c r="R21" s="1">
        <f t="shared" si="0"/>
        <v>86</v>
      </c>
    </row>
    <row r="22" spans="1:18">
      <c r="A22" s="10">
        <v>9</v>
      </c>
      <c r="B22" s="272">
        <v>1911009</v>
      </c>
      <c r="C22" s="273" t="s">
        <v>85</v>
      </c>
      <c r="D22" s="1">
        <v>66</v>
      </c>
      <c r="E22" s="1">
        <v>53</v>
      </c>
      <c r="F22" s="1">
        <v>87</v>
      </c>
      <c r="G22" s="1">
        <v>75</v>
      </c>
      <c r="H22" s="1">
        <v>82</v>
      </c>
      <c r="I22" s="136">
        <v>91.666666666666671</v>
      </c>
      <c r="J22" s="136">
        <v>75</v>
      </c>
      <c r="K22" s="136">
        <v>58.333333333333336</v>
      </c>
      <c r="L22" s="136">
        <v>83.333333333333329</v>
      </c>
      <c r="M22" s="136">
        <v>66.666666666666671</v>
      </c>
      <c r="N22" s="1">
        <f t="shared" si="1"/>
        <v>79</v>
      </c>
      <c r="O22" s="1">
        <f t="shared" si="0"/>
        <v>64</v>
      </c>
      <c r="P22" s="1">
        <f t="shared" si="0"/>
        <v>73</v>
      </c>
      <c r="Q22" s="1">
        <f t="shared" si="0"/>
        <v>79</v>
      </c>
      <c r="R22" s="1">
        <f t="shared" si="0"/>
        <v>74</v>
      </c>
    </row>
    <row r="23" spans="1:18">
      <c r="A23" s="10">
        <v>10</v>
      </c>
      <c r="B23" s="272">
        <v>1911010</v>
      </c>
      <c r="C23" s="273" t="s">
        <v>305</v>
      </c>
      <c r="D23" s="1">
        <v>62</v>
      </c>
      <c r="E23" s="1">
        <v>57</v>
      </c>
      <c r="F23" s="1">
        <v>85</v>
      </c>
      <c r="G23" s="1">
        <v>79</v>
      </c>
      <c r="H23" s="1">
        <v>87</v>
      </c>
      <c r="I23" s="136">
        <v>100</v>
      </c>
      <c r="J23" s="136">
        <v>58.333333333333336</v>
      </c>
      <c r="K23" s="136">
        <v>75</v>
      </c>
      <c r="L23" s="136">
        <v>75</v>
      </c>
      <c r="M23" s="136">
        <v>83.333333333333329</v>
      </c>
      <c r="N23" s="1">
        <f t="shared" si="1"/>
        <v>81</v>
      </c>
      <c r="O23" s="1">
        <f t="shared" si="0"/>
        <v>58</v>
      </c>
      <c r="P23" s="1">
        <f t="shared" si="0"/>
        <v>80</v>
      </c>
      <c r="Q23" s="1">
        <f t="shared" si="0"/>
        <v>77</v>
      </c>
      <c r="R23" s="1">
        <f t="shared" si="0"/>
        <v>85</v>
      </c>
    </row>
    <row r="24" spans="1:18">
      <c r="A24" s="10">
        <v>11</v>
      </c>
      <c r="B24" s="272">
        <v>1911011</v>
      </c>
      <c r="C24" s="273" t="s">
        <v>87</v>
      </c>
      <c r="D24" s="1">
        <v>49</v>
      </c>
      <c r="E24" s="1">
        <v>77</v>
      </c>
      <c r="F24" s="1">
        <v>69</v>
      </c>
      <c r="G24" s="1">
        <v>81</v>
      </c>
      <c r="H24" s="1">
        <v>67</v>
      </c>
      <c r="I24" s="136">
        <v>75</v>
      </c>
      <c r="J24" s="136">
        <v>83.333333333333329</v>
      </c>
      <c r="K24" s="136">
        <v>83.333333333333329</v>
      </c>
      <c r="L24" s="136">
        <v>66.666666666666671</v>
      </c>
      <c r="M24" s="136">
        <v>100</v>
      </c>
      <c r="N24" s="1">
        <f t="shared" si="1"/>
        <v>62</v>
      </c>
      <c r="O24" s="1">
        <f t="shared" si="0"/>
        <v>80</v>
      </c>
      <c r="P24" s="1">
        <f t="shared" si="0"/>
        <v>76</v>
      </c>
      <c r="Q24" s="1">
        <f t="shared" si="0"/>
        <v>74</v>
      </c>
      <c r="R24" s="1">
        <f t="shared" si="0"/>
        <v>84</v>
      </c>
    </row>
    <row r="25" spans="1:18">
      <c r="A25" s="10">
        <v>12</v>
      </c>
      <c r="B25" s="267">
        <v>1911012</v>
      </c>
      <c r="C25" s="268" t="s">
        <v>306</v>
      </c>
      <c r="D25" s="1">
        <v>86</v>
      </c>
      <c r="E25" s="1">
        <v>85</v>
      </c>
      <c r="F25" s="1">
        <v>91</v>
      </c>
      <c r="G25" s="1">
        <v>81</v>
      </c>
      <c r="H25" s="1">
        <v>87</v>
      </c>
      <c r="I25" s="136">
        <v>66.666666666666671</v>
      </c>
      <c r="J25" s="136">
        <v>75</v>
      </c>
      <c r="K25" s="136">
        <v>83.333333333333329</v>
      </c>
      <c r="L25" s="136">
        <v>50</v>
      </c>
      <c r="M25" s="136">
        <v>66.666666666666671</v>
      </c>
      <c r="N25" s="1">
        <f t="shared" si="1"/>
        <v>76</v>
      </c>
      <c r="O25" s="1">
        <f t="shared" si="0"/>
        <v>80</v>
      </c>
      <c r="P25" s="1">
        <f t="shared" si="0"/>
        <v>87</v>
      </c>
      <c r="Q25" s="1">
        <f t="shared" si="0"/>
        <v>66</v>
      </c>
      <c r="R25" s="1">
        <f t="shared" si="0"/>
        <v>77</v>
      </c>
    </row>
    <row r="26" spans="1:18">
      <c r="A26" s="10">
        <v>13</v>
      </c>
      <c r="B26" s="267">
        <v>1911013</v>
      </c>
      <c r="C26" s="268" t="s">
        <v>89</v>
      </c>
      <c r="D26" s="1">
        <v>82</v>
      </c>
      <c r="E26" s="1">
        <v>55</v>
      </c>
      <c r="F26" s="1">
        <v>86</v>
      </c>
      <c r="G26" s="1">
        <v>86</v>
      </c>
      <c r="H26" s="1">
        <v>80</v>
      </c>
      <c r="I26" s="136">
        <v>83.333333333333329</v>
      </c>
      <c r="J26" s="136">
        <v>83.333333333333329</v>
      </c>
      <c r="K26" s="136">
        <v>83.333333333333329</v>
      </c>
      <c r="L26" s="136">
        <v>91.666666666666671</v>
      </c>
      <c r="M26" s="136">
        <v>91.666666666666671</v>
      </c>
      <c r="N26" s="1">
        <f t="shared" si="1"/>
        <v>83</v>
      </c>
      <c r="O26" s="1">
        <f t="shared" si="0"/>
        <v>69</v>
      </c>
      <c r="P26" s="1">
        <f t="shared" si="0"/>
        <v>85</v>
      </c>
      <c r="Q26" s="1">
        <f t="shared" si="0"/>
        <v>89</v>
      </c>
      <c r="R26" s="1">
        <f t="shared" si="0"/>
        <v>86</v>
      </c>
    </row>
    <row r="27" spans="1:18">
      <c r="A27" s="10">
        <v>14</v>
      </c>
      <c r="B27" s="272">
        <v>1911014</v>
      </c>
      <c r="C27" s="273" t="s">
        <v>90</v>
      </c>
      <c r="D27" s="1">
        <v>63</v>
      </c>
      <c r="E27" s="1">
        <v>79</v>
      </c>
      <c r="F27" s="1">
        <v>79</v>
      </c>
      <c r="G27" s="1">
        <v>82</v>
      </c>
      <c r="H27" s="1">
        <v>92</v>
      </c>
      <c r="I27" s="136">
        <v>83.333333333333329</v>
      </c>
      <c r="J27" s="136">
        <v>75</v>
      </c>
      <c r="K27" s="136">
        <v>75</v>
      </c>
      <c r="L27" s="136">
        <v>66.666666666666671</v>
      </c>
      <c r="M27" s="136">
        <v>58.333333333333336</v>
      </c>
      <c r="N27" s="1">
        <f t="shared" si="1"/>
        <v>73</v>
      </c>
      <c r="O27" s="1">
        <f t="shared" si="0"/>
        <v>77</v>
      </c>
      <c r="P27" s="1">
        <f t="shared" si="0"/>
        <v>77</v>
      </c>
      <c r="Q27" s="1">
        <f t="shared" si="0"/>
        <v>74</v>
      </c>
      <c r="R27" s="1">
        <f t="shared" si="0"/>
        <v>75</v>
      </c>
    </row>
    <row r="28" spans="1:18">
      <c r="A28" s="10">
        <v>15</v>
      </c>
      <c r="B28" s="272">
        <v>1911015</v>
      </c>
      <c r="C28" s="273" t="s">
        <v>307</v>
      </c>
      <c r="D28" s="1">
        <v>66</v>
      </c>
      <c r="E28" s="1">
        <v>70</v>
      </c>
      <c r="F28" s="1">
        <v>86</v>
      </c>
      <c r="G28" s="1">
        <v>92</v>
      </c>
      <c r="H28" s="1">
        <v>87</v>
      </c>
      <c r="I28" s="136">
        <v>100</v>
      </c>
      <c r="J28" s="136">
        <v>83.333333333333329</v>
      </c>
      <c r="K28" s="136">
        <v>91.666666666666671</v>
      </c>
      <c r="L28" s="136">
        <v>91.666666666666671</v>
      </c>
      <c r="M28" s="136">
        <v>100</v>
      </c>
      <c r="N28" s="1">
        <f t="shared" si="1"/>
        <v>83</v>
      </c>
      <c r="O28" s="1">
        <f t="shared" si="0"/>
        <v>77</v>
      </c>
      <c r="P28" s="1">
        <f t="shared" si="0"/>
        <v>89</v>
      </c>
      <c r="Q28" s="1">
        <f t="shared" si="0"/>
        <v>92</v>
      </c>
      <c r="R28" s="1">
        <f t="shared" si="0"/>
        <v>94</v>
      </c>
    </row>
    <row r="29" spans="1:18">
      <c r="A29" s="10">
        <v>16</v>
      </c>
      <c r="B29" s="270">
        <v>1911016</v>
      </c>
      <c r="C29" s="271" t="s">
        <v>308</v>
      </c>
      <c r="D29" s="1">
        <v>63</v>
      </c>
      <c r="E29" s="1">
        <v>63</v>
      </c>
      <c r="F29" s="1">
        <v>80</v>
      </c>
      <c r="G29" s="1">
        <v>80</v>
      </c>
      <c r="H29" s="1">
        <v>62</v>
      </c>
      <c r="I29" s="136">
        <v>75</v>
      </c>
      <c r="J29" s="136">
        <v>66.666666666666671</v>
      </c>
      <c r="K29" s="136">
        <v>66.666666666666671</v>
      </c>
      <c r="L29" s="136">
        <v>83.333333333333329</v>
      </c>
      <c r="M29" s="136">
        <v>83.333333333333329</v>
      </c>
      <c r="N29" s="1">
        <f t="shared" si="1"/>
        <v>69</v>
      </c>
      <c r="O29" s="1">
        <f t="shared" si="0"/>
        <v>65</v>
      </c>
      <c r="P29" s="1">
        <f t="shared" si="0"/>
        <v>73</v>
      </c>
      <c r="Q29" s="1">
        <f t="shared" si="0"/>
        <v>82</v>
      </c>
      <c r="R29" s="1">
        <f t="shared" si="0"/>
        <v>73</v>
      </c>
    </row>
    <row r="30" spans="1:18">
      <c r="A30" s="10">
        <v>17</v>
      </c>
      <c r="B30" s="267">
        <v>1911017</v>
      </c>
      <c r="C30" s="268" t="s">
        <v>92</v>
      </c>
      <c r="D30" s="1">
        <v>57</v>
      </c>
      <c r="E30" s="1">
        <v>66</v>
      </c>
      <c r="F30" s="1">
        <v>73</v>
      </c>
      <c r="G30" s="1">
        <v>81</v>
      </c>
      <c r="H30" s="1">
        <v>69</v>
      </c>
      <c r="I30" s="136">
        <v>83.333333333333329</v>
      </c>
      <c r="J30" s="136">
        <v>83.333333333333329</v>
      </c>
      <c r="K30" s="136">
        <v>83.333333333333329</v>
      </c>
      <c r="L30" s="136">
        <v>75</v>
      </c>
      <c r="M30" s="136">
        <v>66.666666666666671</v>
      </c>
      <c r="N30" s="1">
        <f t="shared" si="1"/>
        <v>70</v>
      </c>
      <c r="O30" s="1">
        <f t="shared" si="0"/>
        <v>75</v>
      </c>
      <c r="P30" s="1">
        <f t="shared" si="0"/>
        <v>78</v>
      </c>
      <c r="Q30" s="1">
        <f t="shared" si="0"/>
        <v>78</v>
      </c>
      <c r="R30" s="1">
        <f t="shared" si="0"/>
        <v>68</v>
      </c>
    </row>
    <row r="31" spans="1:18">
      <c r="A31" s="10">
        <v>18</v>
      </c>
      <c r="B31" s="267">
        <v>1911018</v>
      </c>
      <c r="C31" s="268" t="s">
        <v>42</v>
      </c>
      <c r="D31" s="1">
        <v>83</v>
      </c>
      <c r="E31" s="1">
        <v>59</v>
      </c>
      <c r="F31" s="1">
        <v>85</v>
      </c>
      <c r="G31" s="1">
        <v>85</v>
      </c>
      <c r="H31" s="1">
        <v>80</v>
      </c>
      <c r="I31" s="136">
        <v>100</v>
      </c>
      <c r="J31" s="136">
        <v>75</v>
      </c>
      <c r="K31" s="136">
        <v>25</v>
      </c>
      <c r="L31" s="136">
        <v>75</v>
      </c>
      <c r="M31" s="136">
        <v>75</v>
      </c>
      <c r="N31" s="1">
        <f t="shared" si="1"/>
        <v>92</v>
      </c>
      <c r="O31" s="1">
        <f t="shared" si="0"/>
        <v>67</v>
      </c>
      <c r="P31" s="1">
        <f t="shared" si="0"/>
        <v>55</v>
      </c>
      <c r="Q31" s="1">
        <f t="shared" si="0"/>
        <v>80</v>
      </c>
      <c r="R31" s="1">
        <f t="shared" si="0"/>
        <v>78</v>
      </c>
    </row>
    <row r="32" spans="1:18">
      <c r="A32" s="10">
        <v>19</v>
      </c>
      <c r="B32" s="267">
        <v>1911019</v>
      </c>
      <c r="C32" s="268" t="s">
        <v>309</v>
      </c>
      <c r="D32" s="1">
        <v>68</v>
      </c>
      <c r="E32" s="1">
        <v>83</v>
      </c>
      <c r="F32" s="1">
        <v>84</v>
      </c>
      <c r="G32" s="1">
        <v>83</v>
      </c>
      <c r="H32" s="1">
        <v>83</v>
      </c>
      <c r="I32" s="136">
        <v>83.333333333333329</v>
      </c>
      <c r="J32" s="136">
        <v>83.333333333333329</v>
      </c>
      <c r="K32" s="136">
        <v>58.333333333333336</v>
      </c>
      <c r="L32" s="136">
        <v>75</v>
      </c>
      <c r="M32" s="136">
        <v>75</v>
      </c>
      <c r="N32" s="1">
        <f t="shared" si="1"/>
        <v>76</v>
      </c>
      <c r="O32" s="1">
        <f t="shared" si="0"/>
        <v>83</v>
      </c>
      <c r="P32" s="1">
        <f t="shared" si="0"/>
        <v>71</v>
      </c>
      <c r="Q32" s="1">
        <f t="shared" si="0"/>
        <v>79</v>
      </c>
      <c r="R32" s="1">
        <f t="shared" si="0"/>
        <v>79</v>
      </c>
    </row>
    <row r="33" spans="1:18">
      <c r="A33" s="10">
        <v>20</v>
      </c>
      <c r="B33" s="272">
        <v>1911020</v>
      </c>
      <c r="C33" s="273" t="s">
        <v>310</v>
      </c>
      <c r="D33" s="1">
        <v>82</v>
      </c>
      <c r="E33" s="1">
        <v>78</v>
      </c>
      <c r="F33" s="1">
        <v>66</v>
      </c>
      <c r="G33" s="1">
        <v>79</v>
      </c>
      <c r="H33" s="1">
        <v>83</v>
      </c>
      <c r="I33" s="136">
        <v>83.333333333333329</v>
      </c>
      <c r="J33" s="136">
        <v>75</v>
      </c>
      <c r="K33" s="136">
        <v>83.333333333333329</v>
      </c>
      <c r="L33" s="136">
        <v>83.333333333333329</v>
      </c>
      <c r="M33" s="136">
        <v>83.333333333333329</v>
      </c>
      <c r="N33" s="1">
        <f t="shared" si="1"/>
        <v>83</v>
      </c>
      <c r="O33" s="1">
        <f t="shared" si="0"/>
        <v>77</v>
      </c>
      <c r="P33" s="1">
        <f t="shared" si="0"/>
        <v>75</v>
      </c>
      <c r="Q33" s="1">
        <f t="shared" si="0"/>
        <v>81</v>
      </c>
      <c r="R33" s="1">
        <f t="shared" si="0"/>
        <v>83</v>
      </c>
    </row>
    <row r="34" spans="1:18">
      <c r="A34" s="10">
        <v>21</v>
      </c>
      <c r="B34" s="267">
        <v>1911021</v>
      </c>
      <c r="C34" s="268" t="s">
        <v>311</v>
      </c>
      <c r="D34" s="1">
        <v>83</v>
      </c>
      <c r="E34" s="1">
        <v>82</v>
      </c>
      <c r="F34" s="1">
        <v>79</v>
      </c>
      <c r="G34" s="1">
        <v>92</v>
      </c>
      <c r="H34" s="1">
        <v>84</v>
      </c>
      <c r="I34" s="136">
        <v>100</v>
      </c>
      <c r="J34" s="136">
        <v>83.333333333333329</v>
      </c>
      <c r="K34" s="136">
        <v>83.333333333333329</v>
      </c>
      <c r="L34" s="136">
        <v>83.333333333333329</v>
      </c>
      <c r="M34" s="136">
        <v>83.333333333333329</v>
      </c>
      <c r="N34" s="1">
        <f t="shared" si="1"/>
        <v>92</v>
      </c>
      <c r="O34" s="1">
        <f t="shared" si="0"/>
        <v>83</v>
      </c>
      <c r="P34" s="1">
        <f t="shared" si="0"/>
        <v>81</v>
      </c>
      <c r="Q34" s="1">
        <f t="shared" si="0"/>
        <v>88</v>
      </c>
      <c r="R34" s="1">
        <f t="shared" si="0"/>
        <v>84</v>
      </c>
    </row>
    <row r="35" spans="1:18">
      <c r="A35" s="10">
        <v>22</v>
      </c>
      <c r="B35" s="272">
        <v>1911022</v>
      </c>
      <c r="C35" s="273" t="s">
        <v>95</v>
      </c>
      <c r="D35" s="1">
        <v>77</v>
      </c>
      <c r="E35" s="1">
        <v>73</v>
      </c>
      <c r="F35" s="1">
        <v>90</v>
      </c>
      <c r="G35" s="1">
        <v>81</v>
      </c>
      <c r="H35" s="1">
        <v>91</v>
      </c>
      <c r="I35" s="136">
        <v>75</v>
      </c>
      <c r="J35" s="136">
        <v>75</v>
      </c>
      <c r="K35" s="136">
        <v>83.333333333333329</v>
      </c>
      <c r="L35" s="136">
        <v>83.333333333333329</v>
      </c>
      <c r="M35" s="136">
        <v>83.333333333333329</v>
      </c>
      <c r="N35" s="1">
        <f t="shared" si="1"/>
        <v>76</v>
      </c>
      <c r="O35" s="1">
        <f t="shared" si="0"/>
        <v>74</v>
      </c>
      <c r="P35" s="1">
        <f t="shared" si="0"/>
        <v>87</v>
      </c>
      <c r="Q35" s="1">
        <f t="shared" si="0"/>
        <v>82</v>
      </c>
      <c r="R35" s="1">
        <f t="shared" si="0"/>
        <v>87</v>
      </c>
    </row>
    <row r="36" spans="1:18">
      <c r="A36" s="10">
        <v>23</v>
      </c>
      <c r="B36" s="267">
        <v>1911023</v>
      </c>
      <c r="C36" s="268" t="s">
        <v>312</v>
      </c>
      <c r="D36" s="1">
        <v>58</v>
      </c>
      <c r="E36" s="1">
        <v>54</v>
      </c>
      <c r="F36" s="1">
        <v>56</v>
      </c>
      <c r="G36" s="1">
        <v>77</v>
      </c>
      <c r="H36" s="1">
        <v>80</v>
      </c>
      <c r="I36" s="136">
        <v>25</v>
      </c>
      <c r="J36" s="136">
        <v>83.333333333333329</v>
      </c>
      <c r="K36" s="136">
        <v>66.666666666666671</v>
      </c>
      <c r="L36" s="136">
        <v>83.333333333333329</v>
      </c>
      <c r="M36" s="136">
        <v>83.333333333333329</v>
      </c>
      <c r="N36" s="1">
        <f t="shared" si="1"/>
        <v>42</v>
      </c>
      <c r="O36" s="1">
        <f t="shared" si="0"/>
        <v>69</v>
      </c>
      <c r="P36" s="1">
        <f t="shared" si="0"/>
        <v>61</v>
      </c>
      <c r="Q36" s="1">
        <f t="shared" si="0"/>
        <v>80</v>
      </c>
      <c r="R36" s="1">
        <f t="shared" si="0"/>
        <v>82</v>
      </c>
    </row>
    <row r="37" spans="1:18">
      <c r="A37" s="10">
        <v>24</v>
      </c>
      <c r="B37" s="267">
        <v>1911024</v>
      </c>
      <c r="C37" s="268" t="s">
        <v>45</v>
      </c>
      <c r="D37" s="1">
        <v>72</v>
      </c>
      <c r="E37" s="1">
        <v>88</v>
      </c>
      <c r="F37" s="1">
        <v>91</v>
      </c>
      <c r="G37" s="1">
        <v>91</v>
      </c>
      <c r="H37" s="1">
        <v>85</v>
      </c>
      <c r="I37" s="136">
        <v>83.333333333333329</v>
      </c>
      <c r="J37" s="136">
        <v>83.333333333333329</v>
      </c>
      <c r="K37" s="136">
        <v>75</v>
      </c>
      <c r="L37" s="136">
        <v>75</v>
      </c>
      <c r="M37" s="136">
        <v>91.666666666666671</v>
      </c>
      <c r="N37" s="1">
        <f t="shared" si="1"/>
        <v>78</v>
      </c>
      <c r="O37" s="1">
        <f t="shared" si="0"/>
        <v>86</v>
      </c>
      <c r="P37" s="1">
        <f t="shared" si="0"/>
        <v>83</v>
      </c>
      <c r="Q37" s="1">
        <f t="shared" si="0"/>
        <v>83</v>
      </c>
      <c r="R37" s="1">
        <f t="shared" si="0"/>
        <v>88</v>
      </c>
    </row>
    <row r="38" spans="1:18">
      <c r="A38" s="10">
        <v>25</v>
      </c>
      <c r="B38" s="272">
        <v>1911025</v>
      </c>
      <c r="C38" s="273" t="s">
        <v>96</v>
      </c>
      <c r="D38" s="1">
        <v>61</v>
      </c>
      <c r="E38" s="1">
        <v>54</v>
      </c>
      <c r="F38" s="1">
        <v>79</v>
      </c>
      <c r="G38" s="1">
        <v>74</v>
      </c>
      <c r="H38" s="1">
        <v>85</v>
      </c>
      <c r="I38" s="136">
        <v>91.666666666666671</v>
      </c>
      <c r="J38" s="136">
        <v>100</v>
      </c>
      <c r="K38" s="136">
        <v>83.333333333333329</v>
      </c>
      <c r="L38" s="136">
        <v>83.333333333333329</v>
      </c>
      <c r="M38" s="136">
        <v>66.666666666666671</v>
      </c>
      <c r="N38" s="1">
        <f t="shared" si="1"/>
        <v>76</v>
      </c>
      <c r="O38" s="1">
        <f t="shared" si="0"/>
        <v>77</v>
      </c>
      <c r="P38" s="1">
        <f t="shared" si="0"/>
        <v>81</v>
      </c>
      <c r="Q38" s="1">
        <f t="shared" si="0"/>
        <v>79</v>
      </c>
      <c r="R38" s="1">
        <f t="shared" si="0"/>
        <v>76</v>
      </c>
    </row>
    <row r="39" spans="1:18">
      <c r="A39" s="10">
        <v>26</v>
      </c>
      <c r="B39" s="272">
        <v>1911026</v>
      </c>
      <c r="C39" s="273" t="s">
        <v>313</v>
      </c>
      <c r="D39" s="1">
        <v>81</v>
      </c>
      <c r="E39" s="1">
        <v>85</v>
      </c>
      <c r="F39" s="1">
        <v>84</v>
      </c>
      <c r="G39" s="1">
        <v>77</v>
      </c>
      <c r="H39" s="1">
        <v>91</v>
      </c>
      <c r="I39" s="136">
        <v>100</v>
      </c>
      <c r="J39" s="136">
        <v>83.333333333333329</v>
      </c>
      <c r="K39" s="136">
        <v>83.333333333333329</v>
      </c>
      <c r="L39" s="136">
        <v>83.333333333333329</v>
      </c>
      <c r="M39" s="136">
        <v>100</v>
      </c>
      <c r="N39" s="1">
        <f t="shared" si="1"/>
        <v>91</v>
      </c>
      <c r="O39" s="1">
        <f t="shared" si="0"/>
        <v>84</v>
      </c>
      <c r="P39" s="1">
        <f t="shared" si="0"/>
        <v>84</v>
      </c>
      <c r="Q39" s="1">
        <f t="shared" si="0"/>
        <v>80</v>
      </c>
      <c r="R39" s="1">
        <f t="shared" si="0"/>
        <v>96</v>
      </c>
    </row>
    <row r="40" spans="1:18">
      <c r="A40" s="10">
        <v>27</v>
      </c>
      <c r="B40" s="272">
        <v>1911027</v>
      </c>
      <c r="C40" s="273" t="s">
        <v>314</v>
      </c>
      <c r="D40" s="1">
        <v>70</v>
      </c>
      <c r="E40" s="1">
        <v>65</v>
      </c>
      <c r="F40" s="1">
        <v>73</v>
      </c>
      <c r="G40" s="1">
        <v>72</v>
      </c>
      <c r="H40" s="1">
        <v>90</v>
      </c>
      <c r="I40" s="136">
        <v>91.666666666666671</v>
      </c>
      <c r="J40" s="136">
        <v>83.333333333333329</v>
      </c>
      <c r="K40" s="136">
        <v>75</v>
      </c>
      <c r="L40" s="136">
        <v>83.333333333333329</v>
      </c>
      <c r="M40" s="136">
        <v>83.333333333333329</v>
      </c>
      <c r="N40" s="1">
        <f t="shared" si="1"/>
        <v>81</v>
      </c>
      <c r="O40" s="1">
        <f t="shared" si="0"/>
        <v>74</v>
      </c>
      <c r="P40" s="1">
        <f t="shared" si="0"/>
        <v>74</v>
      </c>
      <c r="Q40" s="1">
        <f t="shared" si="0"/>
        <v>78</v>
      </c>
      <c r="R40" s="1">
        <f t="shared" si="0"/>
        <v>87</v>
      </c>
    </row>
    <row r="41" spans="1:18">
      <c r="A41" s="10">
        <v>28</v>
      </c>
      <c r="B41" s="270">
        <v>1911028</v>
      </c>
      <c r="C41" s="271" t="s">
        <v>315</v>
      </c>
      <c r="D41" s="1">
        <v>69</v>
      </c>
      <c r="E41" s="1">
        <v>84</v>
      </c>
      <c r="F41" s="1">
        <v>84</v>
      </c>
      <c r="G41" s="1">
        <v>84</v>
      </c>
      <c r="H41" s="1">
        <v>88</v>
      </c>
      <c r="I41" s="136">
        <v>91.666666666666671</v>
      </c>
      <c r="J41" s="136">
        <v>58.333333333333336</v>
      </c>
      <c r="K41" s="136">
        <v>83.333333333333329</v>
      </c>
      <c r="L41" s="136">
        <v>83.333333333333329</v>
      </c>
      <c r="M41" s="136">
        <v>83.333333333333329</v>
      </c>
      <c r="N41" s="1">
        <f t="shared" si="1"/>
        <v>80</v>
      </c>
      <c r="O41" s="1">
        <f t="shared" si="0"/>
        <v>71</v>
      </c>
      <c r="P41" s="1">
        <f t="shared" si="0"/>
        <v>84</v>
      </c>
      <c r="Q41" s="1">
        <f t="shared" si="0"/>
        <v>84</v>
      </c>
      <c r="R41" s="1">
        <f t="shared" si="0"/>
        <v>86</v>
      </c>
    </row>
    <row r="42" spans="1:18">
      <c r="A42" s="10">
        <v>29</v>
      </c>
      <c r="B42" s="272">
        <v>1911029</v>
      </c>
      <c r="C42" s="273" t="s">
        <v>316</v>
      </c>
      <c r="D42" s="1">
        <v>74</v>
      </c>
      <c r="E42" s="1">
        <v>78</v>
      </c>
      <c r="F42" s="1">
        <v>90</v>
      </c>
      <c r="G42" s="1">
        <v>84</v>
      </c>
      <c r="H42" s="1">
        <v>84</v>
      </c>
      <c r="I42" s="136">
        <v>83.333333333333329</v>
      </c>
      <c r="J42" s="136">
        <v>83.333333333333329</v>
      </c>
      <c r="K42" s="136">
        <v>83.333333333333329</v>
      </c>
      <c r="L42" s="136">
        <v>83.333333333333329</v>
      </c>
      <c r="M42" s="136">
        <v>100</v>
      </c>
      <c r="N42" s="1">
        <f t="shared" si="1"/>
        <v>79</v>
      </c>
      <c r="O42" s="1">
        <f t="shared" si="0"/>
        <v>81</v>
      </c>
      <c r="P42" s="1">
        <f t="shared" si="0"/>
        <v>87</v>
      </c>
      <c r="Q42" s="1">
        <f t="shared" si="0"/>
        <v>84</v>
      </c>
      <c r="R42" s="1">
        <f t="shared" si="0"/>
        <v>92</v>
      </c>
    </row>
    <row r="43" spans="1:18">
      <c r="A43" s="10">
        <v>30</v>
      </c>
      <c r="B43" s="270">
        <v>1911030</v>
      </c>
      <c r="C43" s="271" t="s">
        <v>100</v>
      </c>
      <c r="D43" s="1">
        <v>57</v>
      </c>
      <c r="E43" s="1">
        <v>70</v>
      </c>
      <c r="F43" s="1">
        <v>84</v>
      </c>
      <c r="G43" s="1">
        <v>84</v>
      </c>
      <c r="H43" s="1">
        <v>79</v>
      </c>
      <c r="I43" s="136">
        <v>83.333333333333329</v>
      </c>
      <c r="J43" s="136">
        <v>83.333333333333329</v>
      </c>
      <c r="K43" s="136">
        <v>75</v>
      </c>
      <c r="L43" s="136">
        <v>83.333333333333329</v>
      </c>
      <c r="M43" s="136">
        <v>66.666666666666671</v>
      </c>
      <c r="N43" s="1">
        <f t="shared" si="1"/>
        <v>70</v>
      </c>
      <c r="O43" s="1">
        <f t="shared" si="0"/>
        <v>77</v>
      </c>
      <c r="P43" s="1">
        <f t="shared" si="0"/>
        <v>80</v>
      </c>
      <c r="Q43" s="1">
        <f t="shared" si="0"/>
        <v>84</v>
      </c>
      <c r="R43" s="1">
        <f t="shared" si="0"/>
        <v>73</v>
      </c>
    </row>
    <row r="44" spans="1:18">
      <c r="A44" s="10">
        <v>31</v>
      </c>
      <c r="B44" s="267">
        <v>1911031</v>
      </c>
      <c r="C44" s="268" t="s">
        <v>317</v>
      </c>
      <c r="D44" s="1">
        <v>83</v>
      </c>
      <c r="E44" s="1">
        <v>63</v>
      </c>
      <c r="F44" s="1">
        <v>87</v>
      </c>
      <c r="G44" s="1">
        <v>77</v>
      </c>
      <c r="H44" s="1">
        <v>82</v>
      </c>
      <c r="I44" s="136">
        <v>25</v>
      </c>
      <c r="J44" s="136">
        <v>83.333333333333329</v>
      </c>
      <c r="K44" s="136">
        <v>75</v>
      </c>
      <c r="L44" s="136">
        <v>83.333333333333329</v>
      </c>
      <c r="M44" s="136">
        <v>91.666666666666671</v>
      </c>
      <c r="N44" s="1">
        <f t="shared" si="1"/>
        <v>54</v>
      </c>
      <c r="O44" s="1">
        <f t="shared" si="0"/>
        <v>73</v>
      </c>
      <c r="P44" s="1">
        <f t="shared" si="0"/>
        <v>81</v>
      </c>
      <c r="Q44" s="1">
        <f t="shared" si="0"/>
        <v>80</v>
      </c>
      <c r="R44" s="1">
        <f t="shared" si="0"/>
        <v>87</v>
      </c>
    </row>
    <row r="45" spans="1:18">
      <c r="A45" s="10">
        <v>32</v>
      </c>
      <c r="B45" s="272">
        <v>1911032</v>
      </c>
      <c r="C45" s="273" t="s">
        <v>102</v>
      </c>
      <c r="D45" s="1">
        <v>76</v>
      </c>
      <c r="E45" s="1">
        <v>75</v>
      </c>
      <c r="F45" s="1">
        <v>90</v>
      </c>
      <c r="G45" s="1">
        <v>73</v>
      </c>
      <c r="H45" s="1">
        <v>85</v>
      </c>
      <c r="I45" s="136">
        <v>83.333333333333329</v>
      </c>
      <c r="J45" s="136">
        <v>83.333333333333329</v>
      </c>
      <c r="K45" s="136">
        <v>75</v>
      </c>
      <c r="L45" s="136">
        <v>83.333333333333329</v>
      </c>
      <c r="M45" s="136">
        <v>75</v>
      </c>
      <c r="N45" s="1">
        <f t="shared" si="1"/>
        <v>80</v>
      </c>
      <c r="O45" s="1">
        <f t="shared" si="0"/>
        <v>79</v>
      </c>
      <c r="P45" s="1">
        <f t="shared" si="0"/>
        <v>83</v>
      </c>
      <c r="Q45" s="1">
        <f t="shared" si="0"/>
        <v>78</v>
      </c>
      <c r="R45" s="1">
        <f t="shared" si="0"/>
        <v>80</v>
      </c>
    </row>
    <row r="46" spans="1:18">
      <c r="A46" s="10">
        <v>33</v>
      </c>
      <c r="B46" s="272">
        <v>1911033</v>
      </c>
      <c r="C46" s="273" t="s">
        <v>61</v>
      </c>
      <c r="D46" s="1">
        <v>59</v>
      </c>
      <c r="E46" s="1">
        <v>63</v>
      </c>
      <c r="F46" s="1">
        <v>73</v>
      </c>
      <c r="G46" s="1">
        <v>69</v>
      </c>
      <c r="H46" s="1">
        <v>66</v>
      </c>
      <c r="I46" s="136">
        <v>91.666666666666671</v>
      </c>
      <c r="J46" s="136">
        <v>16.666666666666668</v>
      </c>
      <c r="K46" s="136">
        <v>66.666666666666671</v>
      </c>
      <c r="L46" s="136">
        <v>66.666666666666671</v>
      </c>
      <c r="M46" s="136">
        <v>75</v>
      </c>
      <c r="N46" s="1">
        <f t="shared" si="1"/>
        <v>75</v>
      </c>
      <c r="O46" s="1">
        <f t="shared" si="0"/>
        <v>40</v>
      </c>
      <c r="P46" s="1">
        <f t="shared" si="0"/>
        <v>70</v>
      </c>
      <c r="Q46" s="1">
        <f t="shared" si="0"/>
        <v>68</v>
      </c>
      <c r="R46" s="1">
        <f t="shared" si="0"/>
        <v>71</v>
      </c>
    </row>
    <row r="47" spans="1:18">
      <c r="A47" s="10">
        <v>34</v>
      </c>
      <c r="B47" s="270">
        <v>1911034</v>
      </c>
      <c r="C47" s="271" t="s">
        <v>318</v>
      </c>
      <c r="D47" s="1">
        <v>80</v>
      </c>
      <c r="E47" s="1">
        <v>71</v>
      </c>
      <c r="F47" s="1">
        <v>90</v>
      </c>
      <c r="G47" s="1">
        <v>77</v>
      </c>
      <c r="H47" s="1">
        <v>85</v>
      </c>
      <c r="I47" s="136">
        <v>91.666666666666671</v>
      </c>
      <c r="J47" s="136">
        <v>75</v>
      </c>
      <c r="K47" s="136">
        <v>83.333333333333329</v>
      </c>
      <c r="L47" s="136">
        <v>83.333333333333329</v>
      </c>
      <c r="M47" s="136">
        <v>91.666666666666671</v>
      </c>
      <c r="N47" s="1">
        <f t="shared" si="1"/>
        <v>86</v>
      </c>
      <c r="O47" s="1">
        <f t="shared" si="0"/>
        <v>73</v>
      </c>
      <c r="P47" s="1">
        <f t="shared" si="0"/>
        <v>87</v>
      </c>
      <c r="Q47" s="1">
        <f t="shared" si="0"/>
        <v>80</v>
      </c>
      <c r="R47" s="1">
        <f t="shared" si="0"/>
        <v>88</v>
      </c>
    </row>
    <row r="48" spans="1:18">
      <c r="A48" s="10">
        <v>35</v>
      </c>
      <c r="B48" s="267">
        <v>1911035</v>
      </c>
      <c r="C48" s="268" t="s">
        <v>47</v>
      </c>
      <c r="D48" s="1">
        <v>80</v>
      </c>
      <c r="E48" s="1">
        <v>79</v>
      </c>
      <c r="F48" s="1">
        <v>85</v>
      </c>
      <c r="G48" s="1">
        <v>74</v>
      </c>
      <c r="H48" s="1">
        <v>85</v>
      </c>
      <c r="I48" s="136">
        <v>91.666666666666671</v>
      </c>
      <c r="J48" s="136">
        <v>83.333333333333329</v>
      </c>
      <c r="K48" s="136">
        <v>75</v>
      </c>
      <c r="L48" s="136">
        <v>33.333333333333336</v>
      </c>
      <c r="M48" s="136">
        <v>91.666666666666671</v>
      </c>
      <c r="N48" s="1">
        <f t="shared" si="1"/>
        <v>86</v>
      </c>
      <c r="O48" s="1">
        <f t="shared" si="0"/>
        <v>81</v>
      </c>
      <c r="P48" s="1">
        <f t="shared" si="0"/>
        <v>80</v>
      </c>
      <c r="Q48" s="1">
        <f t="shared" si="0"/>
        <v>54</v>
      </c>
      <c r="R48" s="1">
        <f t="shared" si="0"/>
        <v>88</v>
      </c>
    </row>
    <row r="49" spans="1:18">
      <c r="A49" s="10">
        <v>36</v>
      </c>
      <c r="B49" s="272">
        <v>1911036</v>
      </c>
      <c r="C49" s="273" t="s">
        <v>319</v>
      </c>
      <c r="D49" s="1">
        <v>74</v>
      </c>
      <c r="E49" s="1">
        <v>84</v>
      </c>
      <c r="F49" s="1">
        <v>88</v>
      </c>
      <c r="G49" s="1">
        <v>88</v>
      </c>
      <c r="H49" s="1">
        <v>87</v>
      </c>
      <c r="I49" s="136">
        <v>66.666666666666671</v>
      </c>
      <c r="J49" s="136">
        <v>75</v>
      </c>
      <c r="K49" s="136">
        <v>83.333333333333329</v>
      </c>
      <c r="L49" s="136">
        <v>83.333333333333329</v>
      </c>
      <c r="M49" s="136">
        <v>83.333333333333329</v>
      </c>
      <c r="N49" s="1">
        <f t="shared" si="1"/>
        <v>70</v>
      </c>
      <c r="O49" s="1">
        <f t="shared" si="0"/>
        <v>80</v>
      </c>
      <c r="P49" s="1">
        <f t="shared" si="0"/>
        <v>86</v>
      </c>
      <c r="Q49" s="1">
        <f t="shared" si="0"/>
        <v>86</v>
      </c>
      <c r="R49" s="1">
        <f t="shared" si="0"/>
        <v>85</v>
      </c>
    </row>
    <row r="50" spans="1:18">
      <c r="A50" s="10">
        <v>37</v>
      </c>
      <c r="B50" s="270">
        <v>1911037</v>
      </c>
      <c r="C50" s="271" t="s">
        <v>320</v>
      </c>
      <c r="D50" s="1">
        <v>57</v>
      </c>
      <c r="E50" s="1">
        <v>76</v>
      </c>
      <c r="F50" s="1">
        <v>79</v>
      </c>
      <c r="G50" s="1">
        <v>79</v>
      </c>
      <c r="H50" s="1">
        <v>86</v>
      </c>
      <c r="I50" s="136">
        <v>83.333333333333329</v>
      </c>
      <c r="J50" s="136">
        <v>58.333333333333336</v>
      </c>
      <c r="K50" s="136">
        <v>66.666666666666671</v>
      </c>
      <c r="L50" s="136">
        <v>66.666666666666671</v>
      </c>
      <c r="M50" s="136">
        <v>75</v>
      </c>
      <c r="N50" s="1">
        <f t="shared" si="1"/>
        <v>70</v>
      </c>
      <c r="O50" s="1">
        <f t="shared" si="0"/>
        <v>67</v>
      </c>
      <c r="P50" s="1">
        <f t="shared" si="0"/>
        <v>73</v>
      </c>
      <c r="Q50" s="1">
        <f t="shared" si="0"/>
        <v>73</v>
      </c>
      <c r="R50" s="1">
        <f t="shared" si="0"/>
        <v>81</v>
      </c>
    </row>
    <row r="51" spans="1:18">
      <c r="A51" s="10">
        <v>38</v>
      </c>
      <c r="B51" s="270">
        <v>1911038</v>
      </c>
      <c r="C51" s="271" t="s">
        <v>48</v>
      </c>
      <c r="D51" s="1">
        <v>70</v>
      </c>
      <c r="E51" s="1">
        <v>52</v>
      </c>
      <c r="F51" s="1">
        <v>85</v>
      </c>
      <c r="G51" s="1">
        <v>80</v>
      </c>
      <c r="H51" s="1">
        <v>82</v>
      </c>
      <c r="I51" s="136">
        <v>83.333333333333329</v>
      </c>
      <c r="J51" s="136">
        <v>41.666666666666664</v>
      </c>
      <c r="K51" s="136">
        <v>75</v>
      </c>
      <c r="L51" s="136">
        <v>75</v>
      </c>
      <c r="M51" s="136">
        <v>83.333333333333329</v>
      </c>
      <c r="N51" s="1">
        <f t="shared" si="1"/>
        <v>77</v>
      </c>
      <c r="O51" s="1">
        <f t="shared" si="0"/>
        <v>47</v>
      </c>
      <c r="P51" s="1">
        <f t="shared" si="0"/>
        <v>80</v>
      </c>
      <c r="Q51" s="1">
        <f t="shared" si="0"/>
        <v>78</v>
      </c>
      <c r="R51" s="1">
        <f t="shared" si="0"/>
        <v>83</v>
      </c>
    </row>
    <row r="52" spans="1:18">
      <c r="A52" s="10">
        <v>39</v>
      </c>
      <c r="B52" s="267">
        <v>1911039</v>
      </c>
      <c r="C52" s="268" t="s">
        <v>321</v>
      </c>
      <c r="D52" s="1">
        <v>53</v>
      </c>
      <c r="E52" s="1">
        <v>52</v>
      </c>
      <c r="F52" s="1">
        <v>76</v>
      </c>
      <c r="G52" s="1">
        <v>78</v>
      </c>
      <c r="H52" s="1">
        <v>55</v>
      </c>
      <c r="I52" s="136">
        <v>25</v>
      </c>
      <c r="J52" s="136">
        <v>83.333333333333329</v>
      </c>
      <c r="K52" s="136">
        <v>66.666666666666671</v>
      </c>
      <c r="L52" s="136">
        <v>83.333333333333329</v>
      </c>
      <c r="M52" s="136">
        <v>100</v>
      </c>
      <c r="N52" s="1">
        <f t="shared" si="1"/>
        <v>39</v>
      </c>
      <c r="O52" s="1">
        <f t="shared" si="0"/>
        <v>68</v>
      </c>
      <c r="P52" s="1">
        <f t="shared" si="0"/>
        <v>71</v>
      </c>
      <c r="Q52" s="1">
        <f t="shared" si="0"/>
        <v>81</v>
      </c>
      <c r="R52" s="1">
        <f t="shared" si="0"/>
        <v>78</v>
      </c>
    </row>
    <row r="53" spans="1:18">
      <c r="A53" s="10">
        <v>40</v>
      </c>
      <c r="B53" s="272">
        <v>1911040</v>
      </c>
      <c r="C53" s="273" t="s">
        <v>106</v>
      </c>
      <c r="D53" s="1">
        <v>84</v>
      </c>
      <c r="E53" s="1">
        <v>86</v>
      </c>
      <c r="F53" s="1">
        <v>86</v>
      </c>
      <c r="G53" s="1">
        <v>86</v>
      </c>
      <c r="H53" s="1">
        <v>90</v>
      </c>
      <c r="I53" s="136">
        <v>75</v>
      </c>
      <c r="J53" s="136">
        <v>100</v>
      </c>
      <c r="K53" s="136">
        <v>83.333333333333329</v>
      </c>
      <c r="L53" s="136">
        <v>66.666666666666671</v>
      </c>
      <c r="M53" s="136">
        <v>91.666666666666671</v>
      </c>
      <c r="N53" s="1">
        <f t="shared" si="1"/>
        <v>80</v>
      </c>
      <c r="O53" s="1">
        <f t="shared" si="0"/>
        <v>93</v>
      </c>
      <c r="P53" s="1">
        <f t="shared" si="0"/>
        <v>85</v>
      </c>
      <c r="Q53" s="1">
        <f t="shared" si="0"/>
        <v>76</v>
      </c>
      <c r="R53" s="1">
        <f t="shared" si="0"/>
        <v>91</v>
      </c>
    </row>
    <row r="54" spans="1:18">
      <c r="A54" s="10">
        <v>41</v>
      </c>
      <c r="B54" s="272">
        <v>1911041</v>
      </c>
      <c r="C54" s="273" t="s">
        <v>63</v>
      </c>
      <c r="D54" s="1">
        <v>69</v>
      </c>
      <c r="E54" s="1">
        <v>68</v>
      </c>
      <c r="F54" s="1">
        <v>86</v>
      </c>
      <c r="G54" s="1">
        <v>86</v>
      </c>
      <c r="H54" s="1">
        <v>86</v>
      </c>
      <c r="I54" s="136">
        <v>100</v>
      </c>
      <c r="J54" s="136">
        <v>91.666666666666671</v>
      </c>
      <c r="K54" s="136">
        <v>83.333333333333329</v>
      </c>
      <c r="L54" s="136">
        <v>91.666666666666671</v>
      </c>
      <c r="M54" s="136">
        <v>83.333333333333329</v>
      </c>
      <c r="N54" s="1">
        <f t="shared" si="1"/>
        <v>85</v>
      </c>
      <c r="O54" s="1">
        <f t="shared" si="0"/>
        <v>80</v>
      </c>
      <c r="P54" s="1">
        <f t="shared" si="0"/>
        <v>85</v>
      </c>
      <c r="Q54" s="1">
        <f t="shared" si="0"/>
        <v>89</v>
      </c>
      <c r="R54" s="1">
        <f t="shared" si="0"/>
        <v>85</v>
      </c>
    </row>
    <row r="55" spans="1:18">
      <c r="A55" s="10">
        <v>42</v>
      </c>
      <c r="B55" s="272">
        <v>1911042</v>
      </c>
      <c r="C55" s="273" t="s">
        <v>322</v>
      </c>
      <c r="D55" s="1">
        <v>62</v>
      </c>
      <c r="E55" s="1">
        <v>77</v>
      </c>
      <c r="F55" s="1">
        <v>90</v>
      </c>
      <c r="G55" s="1">
        <v>79</v>
      </c>
      <c r="H55" s="1">
        <v>79</v>
      </c>
      <c r="I55" s="136">
        <v>66.666666666666671</v>
      </c>
      <c r="J55" s="136">
        <v>41.666666666666664</v>
      </c>
      <c r="K55" s="136">
        <v>66.666666666666671</v>
      </c>
      <c r="L55" s="136">
        <v>83.333333333333329</v>
      </c>
      <c r="M55" s="136">
        <v>91.666666666666671</v>
      </c>
      <c r="N55" s="1">
        <f t="shared" si="1"/>
        <v>64</v>
      </c>
      <c r="O55" s="1">
        <f t="shared" si="0"/>
        <v>59</v>
      </c>
      <c r="P55" s="1">
        <f t="shared" si="0"/>
        <v>78</v>
      </c>
      <c r="Q55" s="1">
        <f t="shared" si="0"/>
        <v>81</v>
      </c>
      <c r="R55" s="1">
        <f t="shared" si="0"/>
        <v>85</v>
      </c>
    </row>
    <row r="56" spans="1:18">
      <c r="A56" s="10">
        <v>43</v>
      </c>
      <c r="B56" s="272">
        <v>1911043</v>
      </c>
      <c r="C56" s="273" t="s">
        <v>323</v>
      </c>
      <c r="D56" s="1">
        <v>53</v>
      </c>
      <c r="E56" s="1">
        <v>55</v>
      </c>
      <c r="F56" s="1">
        <v>73</v>
      </c>
      <c r="G56" s="1">
        <v>86</v>
      </c>
      <c r="H56" s="1">
        <v>55</v>
      </c>
      <c r="I56" s="136">
        <v>91.666666666666671</v>
      </c>
      <c r="J56" s="136">
        <v>100</v>
      </c>
      <c r="K56" s="136">
        <v>75</v>
      </c>
      <c r="L56" s="136">
        <v>75</v>
      </c>
      <c r="M56" s="136">
        <v>66.666666666666671</v>
      </c>
      <c r="N56" s="1">
        <f t="shared" si="1"/>
        <v>72</v>
      </c>
      <c r="O56" s="1">
        <f t="shared" si="0"/>
        <v>78</v>
      </c>
      <c r="P56" s="1">
        <f t="shared" si="0"/>
        <v>74</v>
      </c>
      <c r="Q56" s="1">
        <f t="shared" si="0"/>
        <v>81</v>
      </c>
      <c r="R56" s="1">
        <f t="shared" si="0"/>
        <v>61</v>
      </c>
    </row>
    <row r="57" spans="1:18">
      <c r="A57" s="10">
        <v>44</v>
      </c>
      <c r="B57" s="270">
        <v>1911044</v>
      </c>
      <c r="C57" s="271" t="s">
        <v>324</v>
      </c>
      <c r="D57" s="1">
        <v>59</v>
      </c>
      <c r="E57" s="1">
        <v>79</v>
      </c>
      <c r="F57" s="1">
        <v>90</v>
      </c>
      <c r="G57" s="1">
        <v>90</v>
      </c>
      <c r="H57" s="1">
        <v>83</v>
      </c>
      <c r="I57" s="136">
        <v>83.333333333333329</v>
      </c>
      <c r="J57" s="136">
        <v>83.333333333333329</v>
      </c>
      <c r="K57" s="136">
        <v>66.666666666666671</v>
      </c>
      <c r="L57" s="136">
        <v>100</v>
      </c>
      <c r="M57" s="136">
        <v>66.666666666666671</v>
      </c>
      <c r="N57" s="1">
        <f t="shared" si="1"/>
        <v>71</v>
      </c>
      <c r="O57" s="1">
        <f t="shared" si="0"/>
        <v>81</v>
      </c>
      <c r="P57" s="1">
        <f t="shared" si="0"/>
        <v>78</v>
      </c>
      <c r="Q57" s="1">
        <f t="shared" si="0"/>
        <v>95</v>
      </c>
      <c r="R57" s="1">
        <f t="shared" si="0"/>
        <v>75</v>
      </c>
    </row>
    <row r="58" spans="1:18">
      <c r="A58" s="10">
        <v>45</v>
      </c>
      <c r="B58" s="272">
        <v>1911045</v>
      </c>
      <c r="C58" s="273" t="s">
        <v>109</v>
      </c>
      <c r="D58" s="1">
        <v>67</v>
      </c>
      <c r="E58" s="1">
        <v>52</v>
      </c>
      <c r="F58" s="1">
        <v>78</v>
      </c>
      <c r="G58" s="1">
        <v>79</v>
      </c>
      <c r="H58" s="1">
        <v>87</v>
      </c>
      <c r="I58" s="136">
        <v>33.333333333333336</v>
      </c>
      <c r="J58" s="136">
        <v>83.333333333333329</v>
      </c>
      <c r="K58" s="136">
        <v>83.333333333333329</v>
      </c>
      <c r="L58" s="136">
        <v>83.333333333333329</v>
      </c>
      <c r="M58" s="136">
        <v>75</v>
      </c>
      <c r="N58" s="1">
        <f t="shared" si="1"/>
        <v>50</v>
      </c>
      <c r="O58" s="1">
        <f t="shared" si="0"/>
        <v>68</v>
      </c>
      <c r="P58" s="1">
        <f t="shared" si="0"/>
        <v>81</v>
      </c>
      <c r="Q58" s="1">
        <f t="shared" si="0"/>
        <v>81</v>
      </c>
      <c r="R58" s="1">
        <f t="shared" si="0"/>
        <v>81</v>
      </c>
    </row>
    <row r="59" spans="1:18">
      <c r="A59" s="10">
        <v>46</v>
      </c>
      <c r="B59" s="272">
        <v>1911046</v>
      </c>
      <c r="C59" s="273" t="s">
        <v>325</v>
      </c>
      <c r="D59" s="1">
        <v>81</v>
      </c>
      <c r="E59" s="1">
        <v>89</v>
      </c>
      <c r="F59" s="1">
        <v>84</v>
      </c>
      <c r="G59" s="1">
        <v>86</v>
      </c>
      <c r="H59" s="1">
        <v>86</v>
      </c>
      <c r="I59" s="136">
        <v>83.333333333333329</v>
      </c>
      <c r="J59" s="136">
        <v>75</v>
      </c>
      <c r="K59" s="136">
        <v>83.333333333333329</v>
      </c>
      <c r="L59" s="136">
        <v>83.333333333333329</v>
      </c>
      <c r="M59" s="136">
        <v>100</v>
      </c>
      <c r="N59" s="1">
        <f t="shared" si="1"/>
        <v>82</v>
      </c>
      <c r="O59" s="1">
        <f t="shared" si="0"/>
        <v>82</v>
      </c>
      <c r="P59" s="1">
        <f t="shared" si="0"/>
        <v>84</v>
      </c>
      <c r="Q59" s="1">
        <f t="shared" si="0"/>
        <v>85</v>
      </c>
      <c r="R59" s="1">
        <f t="shared" si="0"/>
        <v>93</v>
      </c>
    </row>
    <row r="60" spans="1:18">
      <c r="A60" s="10">
        <v>47</v>
      </c>
      <c r="B60" s="267">
        <v>1911047</v>
      </c>
      <c r="C60" s="268" t="s">
        <v>111</v>
      </c>
      <c r="D60" s="1">
        <v>71</v>
      </c>
      <c r="E60" s="1">
        <v>64</v>
      </c>
      <c r="F60" s="1">
        <v>80</v>
      </c>
      <c r="G60" s="1">
        <v>92</v>
      </c>
      <c r="H60" s="1">
        <v>90</v>
      </c>
      <c r="I60" s="136">
        <v>83.333333333333329</v>
      </c>
      <c r="J60" s="136">
        <v>83.333333333333329</v>
      </c>
      <c r="K60" s="136">
        <v>83.333333333333329</v>
      </c>
      <c r="L60" s="136">
        <v>58.333333333333336</v>
      </c>
      <c r="M60" s="136">
        <v>75</v>
      </c>
      <c r="N60" s="1">
        <f t="shared" si="1"/>
        <v>77</v>
      </c>
      <c r="O60" s="1">
        <f t="shared" si="0"/>
        <v>74</v>
      </c>
      <c r="P60" s="1">
        <f t="shared" si="0"/>
        <v>82</v>
      </c>
      <c r="Q60" s="1">
        <f t="shared" si="0"/>
        <v>75</v>
      </c>
      <c r="R60" s="1">
        <f t="shared" si="0"/>
        <v>83</v>
      </c>
    </row>
    <row r="61" spans="1:18">
      <c r="A61" s="10">
        <v>48</v>
      </c>
      <c r="B61" s="272">
        <v>1911048</v>
      </c>
      <c r="C61" s="273" t="s">
        <v>64</v>
      </c>
      <c r="D61" s="1">
        <v>59</v>
      </c>
      <c r="E61" s="1">
        <v>77</v>
      </c>
      <c r="F61" s="1">
        <v>79</v>
      </c>
      <c r="G61" s="1">
        <v>76</v>
      </c>
      <c r="H61" s="1">
        <v>87</v>
      </c>
      <c r="I61" s="136">
        <v>66.666666666666671</v>
      </c>
      <c r="J61" s="136">
        <v>83.333333333333329</v>
      </c>
      <c r="K61" s="136">
        <v>75</v>
      </c>
      <c r="L61" s="136">
        <v>91.666666666666671</v>
      </c>
      <c r="M61" s="136">
        <v>100</v>
      </c>
      <c r="N61" s="1">
        <f t="shared" si="1"/>
        <v>63</v>
      </c>
      <c r="O61" s="1">
        <f t="shared" si="0"/>
        <v>80</v>
      </c>
      <c r="P61" s="1">
        <f t="shared" si="0"/>
        <v>77</v>
      </c>
      <c r="Q61" s="1">
        <f t="shared" si="0"/>
        <v>84</v>
      </c>
      <c r="R61" s="1">
        <f t="shared" si="0"/>
        <v>94</v>
      </c>
    </row>
    <row r="62" spans="1:18">
      <c r="A62" s="10">
        <v>49</v>
      </c>
      <c r="B62" s="272">
        <v>1911049</v>
      </c>
      <c r="C62" s="273" t="s">
        <v>326</v>
      </c>
      <c r="D62" s="1">
        <v>75</v>
      </c>
      <c r="E62" s="1">
        <v>60</v>
      </c>
      <c r="F62" s="1">
        <v>84</v>
      </c>
      <c r="G62" s="1">
        <v>83</v>
      </c>
      <c r="H62" s="1">
        <v>83</v>
      </c>
      <c r="I62" s="136">
        <v>100</v>
      </c>
      <c r="J62" s="136">
        <v>75</v>
      </c>
      <c r="K62" s="136">
        <v>75</v>
      </c>
      <c r="L62" s="136">
        <v>91.666666666666671</v>
      </c>
      <c r="M62" s="136">
        <v>75</v>
      </c>
      <c r="N62" s="1">
        <f t="shared" si="1"/>
        <v>88</v>
      </c>
      <c r="O62" s="1">
        <f t="shared" si="0"/>
        <v>68</v>
      </c>
      <c r="P62" s="1">
        <f t="shared" si="0"/>
        <v>80</v>
      </c>
      <c r="Q62" s="1">
        <f t="shared" si="0"/>
        <v>87</v>
      </c>
      <c r="R62" s="1">
        <f t="shared" si="0"/>
        <v>79</v>
      </c>
    </row>
    <row r="63" spans="1:18">
      <c r="A63" s="10">
        <v>50</v>
      </c>
      <c r="B63" s="272">
        <v>1911050</v>
      </c>
      <c r="C63" s="273" t="s">
        <v>327</v>
      </c>
      <c r="D63" s="1">
        <v>55</v>
      </c>
      <c r="E63" s="1">
        <v>64</v>
      </c>
      <c r="F63" s="1">
        <v>76</v>
      </c>
      <c r="G63" s="1">
        <v>84</v>
      </c>
      <c r="H63" s="1">
        <v>85</v>
      </c>
      <c r="I63" s="136">
        <v>50</v>
      </c>
      <c r="J63" s="136">
        <v>83.333333333333329</v>
      </c>
      <c r="K63" s="136">
        <v>83.333333333333329</v>
      </c>
      <c r="L63" s="136">
        <v>91.666666666666671</v>
      </c>
      <c r="M63" s="136">
        <v>100</v>
      </c>
      <c r="N63" s="1">
        <f t="shared" si="1"/>
        <v>53</v>
      </c>
      <c r="O63" s="1">
        <f t="shared" si="0"/>
        <v>74</v>
      </c>
      <c r="P63" s="1">
        <f t="shared" si="0"/>
        <v>80</v>
      </c>
      <c r="Q63" s="1">
        <f t="shared" si="0"/>
        <v>88</v>
      </c>
      <c r="R63" s="1">
        <f t="shared" si="0"/>
        <v>93</v>
      </c>
    </row>
    <row r="64" spans="1:18">
      <c r="A64" s="10">
        <v>51</v>
      </c>
      <c r="B64" s="272">
        <v>1911051</v>
      </c>
      <c r="C64" s="273" t="s">
        <v>328</v>
      </c>
      <c r="D64" s="1">
        <v>64</v>
      </c>
      <c r="E64" s="1">
        <v>55</v>
      </c>
      <c r="F64" s="1">
        <v>78</v>
      </c>
      <c r="G64" s="1">
        <v>80</v>
      </c>
      <c r="H64" s="1">
        <v>84</v>
      </c>
      <c r="I64" s="136">
        <v>83.333333333333329</v>
      </c>
      <c r="J64" s="136">
        <v>91.666666666666671</v>
      </c>
      <c r="K64" s="136">
        <v>75</v>
      </c>
      <c r="L64" s="136">
        <v>83.333333333333329</v>
      </c>
      <c r="M64" s="136">
        <v>83.333333333333329</v>
      </c>
      <c r="N64" s="1">
        <f t="shared" si="1"/>
        <v>74</v>
      </c>
      <c r="O64" s="1">
        <f t="shared" si="0"/>
        <v>73</v>
      </c>
      <c r="P64" s="1">
        <f t="shared" si="0"/>
        <v>77</v>
      </c>
      <c r="Q64" s="1">
        <f t="shared" si="0"/>
        <v>82</v>
      </c>
      <c r="R64" s="1">
        <f t="shared" si="0"/>
        <v>84</v>
      </c>
    </row>
    <row r="65" spans="1:18">
      <c r="A65" s="10">
        <v>52</v>
      </c>
      <c r="B65" s="267">
        <v>1911052</v>
      </c>
      <c r="C65" s="268" t="s">
        <v>115</v>
      </c>
      <c r="D65" s="1">
        <v>53</v>
      </c>
      <c r="E65" s="1">
        <v>54</v>
      </c>
      <c r="F65" s="1">
        <v>80</v>
      </c>
      <c r="G65" s="1">
        <v>89</v>
      </c>
      <c r="H65" s="1">
        <v>82</v>
      </c>
      <c r="I65" s="136">
        <v>33.333333333333336</v>
      </c>
      <c r="J65" s="136">
        <v>91.666666666666671</v>
      </c>
      <c r="K65" s="136">
        <v>83.333333333333329</v>
      </c>
      <c r="L65" s="136">
        <v>75</v>
      </c>
      <c r="M65" s="136">
        <v>91.666666666666671</v>
      </c>
      <c r="N65" s="1">
        <f t="shared" si="1"/>
        <v>43</v>
      </c>
      <c r="O65" s="1">
        <f t="shared" si="0"/>
        <v>73</v>
      </c>
      <c r="P65" s="1">
        <f t="shared" si="0"/>
        <v>82</v>
      </c>
      <c r="Q65" s="1">
        <f t="shared" si="0"/>
        <v>82</v>
      </c>
      <c r="R65" s="1">
        <f t="shared" si="0"/>
        <v>87</v>
      </c>
    </row>
    <row r="66" spans="1:18">
      <c r="A66" s="10">
        <v>53</v>
      </c>
      <c r="B66" s="267">
        <v>1911053</v>
      </c>
      <c r="C66" s="268" t="s">
        <v>50</v>
      </c>
      <c r="D66" s="1">
        <v>73</v>
      </c>
      <c r="E66" s="1">
        <v>68</v>
      </c>
      <c r="F66" s="1">
        <v>85</v>
      </c>
      <c r="G66" s="1">
        <v>85</v>
      </c>
      <c r="H66" s="1">
        <v>81</v>
      </c>
      <c r="I66" s="136">
        <v>75</v>
      </c>
      <c r="J66" s="136">
        <v>83.333333333333329</v>
      </c>
      <c r="K66" s="136">
        <v>83.333333333333329</v>
      </c>
      <c r="L66" s="136">
        <v>83.333333333333329</v>
      </c>
      <c r="M66" s="136">
        <v>66.666666666666671</v>
      </c>
      <c r="N66" s="1">
        <f t="shared" si="1"/>
        <v>74</v>
      </c>
      <c r="O66" s="1">
        <f t="shared" si="0"/>
        <v>76</v>
      </c>
      <c r="P66" s="1">
        <f t="shared" si="0"/>
        <v>84</v>
      </c>
      <c r="Q66" s="1">
        <f t="shared" si="0"/>
        <v>84</v>
      </c>
      <c r="R66" s="1">
        <f t="shared" si="0"/>
        <v>74</v>
      </c>
    </row>
    <row r="67" spans="1:18">
      <c r="A67" s="10">
        <v>54</v>
      </c>
      <c r="B67" s="270">
        <v>1911054</v>
      </c>
      <c r="C67" s="271" t="s">
        <v>329</v>
      </c>
      <c r="D67" s="1">
        <v>65</v>
      </c>
      <c r="E67" s="1">
        <v>64</v>
      </c>
      <c r="F67" s="1">
        <v>80</v>
      </c>
      <c r="G67" s="1">
        <v>86</v>
      </c>
      <c r="H67" s="1">
        <v>69</v>
      </c>
      <c r="I67" s="136">
        <v>58.333333333333336</v>
      </c>
      <c r="J67" s="136">
        <v>50</v>
      </c>
      <c r="K67" s="136">
        <v>75</v>
      </c>
      <c r="L67" s="136">
        <v>91.666666666666671</v>
      </c>
      <c r="M67" s="136">
        <v>83.333333333333329</v>
      </c>
      <c r="N67" s="1">
        <f t="shared" si="1"/>
        <v>62</v>
      </c>
      <c r="O67" s="1">
        <f t="shared" si="0"/>
        <v>57</v>
      </c>
      <c r="P67" s="1">
        <f t="shared" si="0"/>
        <v>78</v>
      </c>
      <c r="Q67" s="1">
        <f t="shared" si="0"/>
        <v>89</v>
      </c>
      <c r="R67" s="1">
        <f t="shared" si="0"/>
        <v>76</v>
      </c>
    </row>
    <row r="68" spans="1:18">
      <c r="A68" s="10">
        <v>55</v>
      </c>
      <c r="B68" s="270">
        <v>1911055</v>
      </c>
      <c r="C68" s="271" t="s">
        <v>117</v>
      </c>
      <c r="D68" s="1">
        <v>59</v>
      </c>
      <c r="E68" s="1">
        <v>80</v>
      </c>
      <c r="F68" s="1">
        <v>79</v>
      </c>
      <c r="G68" s="1">
        <v>78</v>
      </c>
      <c r="H68" s="1">
        <v>86</v>
      </c>
      <c r="I68" s="136">
        <v>100</v>
      </c>
      <c r="J68" s="136">
        <v>91.666666666666671</v>
      </c>
      <c r="K68" s="136">
        <v>75</v>
      </c>
      <c r="L68" s="136">
        <v>66.666666666666671</v>
      </c>
      <c r="M68" s="136">
        <v>75</v>
      </c>
      <c r="N68" s="1">
        <f t="shared" si="1"/>
        <v>80</v>
      </c>
      <c r="O68" s="1">
        <f t="shared" si="0"/>
        <v>86</v>
      </c>
      <c r="P68" s="1">
        <f t="shared" si="0"/>
        <v>77</v>
      </c>
      <c r="Q68" s="1">
        <f t="shared" si="0"/>
        <v>72</v>
      </c>
      <c r="R68" s="1">
        <f t="shared" si="0"/>
        <v>81</v>
      </c>
    </row>
    <row r="69" spans="1:18">
      <c r="A69" s="10">
        <v>56</v>
      </c>
      <c r="B69" s="272">
        <v>1911056</v>
      </c>
      <c r="C69" s="273" t="s">
        <v>330</v>
      </c>
      <c r="D69" s="1">
        <v>93</v>
      </c>
      <c r="E69" s="1">
        <v>92</v>
      </c>
      <c r="F69" s="1">
        <v>90</v>
      </c>
      <c r="G69" s="1">
        <v>91</v>
      </c>
      <c r="H69" s="1">
        <v>85</v>
      </c>
      <c r="I69" s="136">
        <v>100</v>
      </c>
      <c r="J69" s="136">
        <v>75</v>
      </c>
      <c r="K69" s="136">
        <v>83.333333333333329</v>
      </c>
      <c r="L69" s="136">
        <v>100</v>
      </c>
      <c r="M69" s="136">
        <v>100</v>
      </c>
      <c r="N69" s="1">
        <f t="shared" si="1"/>
        <v>97</v>
      </c>
      <c r="O69" s="1">
        <f t="shared" si="0"/>
        <v>84</v>
      </c>
      <c r="P69" s="1">
        <f t="shared" si="0"/>
        <v>87</v>
      </c>
      <c r="Q69" s="1">
        <f t="shared" si="0"/>
        <v>96</v>
      </c>
      <c r="R69" s="1">
        <f t="shared" si="0"/>
        <v>93</v>
      </c>
    </row>
    <row r="70" spans="1:18">
      <c r="A70" s="10">
        <v>57</v>
      </c>
      <c r="B70" s="267">
        <v>1911057</v>
      </c>
      <c r="C70" s="268" t="s">
        <v>331</v>
      </c>
      <c r="D70" s="1">
        <v>71</v>
      </c>
      <c r="E70" s="1">
        <v>64</v>
      </c>
      <c r="F70" s="1">
        <v>85</v>
      </c>
      <c r="G70" s="1">
        <v>75</v>
      </c>
      <c r="H70" s="1">
        <v>85</v>
      </c>
      <c r="I70" s="136">
        <v>83.333333333333329</v>
      </c>
      <c r="J70" s="136">
        <v>100</v>
      </c>
      <c r="K70" s="136">
        <v>83.333333333333329</v>
      </c>
      <c r="L70" s="136">
        <v>75</v>
      </c>
      <c r="M70" s="136">
        <v>66.666666666666671</v>
      </c>
      <c r="N70" s="1">
        <f t="shared" si="1"/>
        <v>77</v>
      </c>
      <c r="O70" s="1">
        <f t="shared" si="0"/>
        <v>82</v>
      </c>
      <c r="P70" s="1">
        <f t="shared" si="0"/>
        <v>84</v>
      </c>
      <c r="Q70" s="1">
        <f t="shared" si="0"/>
        <v>75</v>
      </c>
      <c r="R70" s="1">
        <f t="shared" si="0"/>
        <v>76</v>
      </c>
    </row>
    <row r="71" spans="1:18">
      <c r="A71" s="10">
        <v>58</v>
      </c>
      <c r="B71" s="267">
        <v>1911058</v>
      </c>
      <c r="C71" s="268" t="s">
        <v>332</v>
      </c>
      <c r="D71" s="1">
        <v>82</v>
      </c>
      <c r="E71" s="1">
        <v>97</v>
      </c>
      <c r="F71" s="1">
        <v>89</v>
      </c>
      <c r="G71" s="1">
        <v>77</v>
      </c>
      <c r="H71" s="1">
        <v>79</v>
      </c>
      <c r="I71" s="136">
        <v>58.333333333333336</v>
      </c>
      <c r="J71" s="136">
        <v>91.666666666666671</v>
      </c>
      <c r="K71" s="136">
        <v>83.333333333333329</v>
      </c>
      <c r="L71" s="136">
        <v>8.3333333333333339</v>
      </c>
      <c r="M71" s="136">
        <v>83.333333333333329</v>
      </c>
      <c r="N71" s="1">
        <f t="shared" si="1"/>
        <v>70</v>
      </c>
      <c r="O71" s="1">
        <f t="shared" si="0"/>
        <v>94</v>
      </c>
      <c r="P71" s="1">
        <f t="shared" si="0"/>
        <v>86</v>
      </c>
      <c r="Q71" s="1">
        <f t="shared" si="0"/>
        <v>43</v>
      </c>
      <c r="R71" s="1">
        <f t="shared" si="0"/>
        <v>81</v>
      </c>
    </row>
    <row r="72" spans="1:18">
      <c r="A72" s="10">
        <v>59</v>
      </c>
      <c r="B72" s="272">
        <v>1911059</v>
      </c>
      <c r="C72" s="273" t="s">
        <v>65</v>
      </c>
      <c r="D72" s="1">
        <v>76</v>
      </c>
      <c r="E72" s="1">
        <v>90</v>
      </c>
      <c r="F72" s="1">
        <v>89</v>
      </c>
      <c r="G72" s="1">
        <v>79</v>
      </c>
      <c r="H72" s="1">
        <v>79</v>
      </c>
      <c r="I72" s="136">
        <v>83.333333333333329</v>
      </c>
      <c r="J72" s="136">
        <v>100</v>
      </c>
      <c r="K72" s="136">
        <v>75</v>
      </c>
      <c r="L72" s="136">
        <v>100</v>
      </c>
      <c r="M72" s="136">
        <v>75</v>
      </c>
      <c r="N72" s="1">
        <f t="shared" si="1"/>
        <v>80</v>
      </c>
      <c r="O72" s="1">
        <f t="shared" si="0"/>
        <v>95</v>
      </c>
      <c r="P72" s="1">
        <f t="shared" si="0"/>
        <v>82</v>
      </c>
      <c r="Q72" s="1">
        <f t="shared" si="0"/>
        <v>90</v>
      </c>
      <c r="R72" s="1">
        <f t="shared" si="0"/>
        <v>77</v>
      </c>
    </row>
    <row r="73" spans="1:18">
      <c r="A73" s="10">
        <v>60</v>
      </c>
      <c r="B73" s="272">
        <v>1911060</v>
      </c>
      <c r="C73" s="273" t="s">
        <v>121</v>
      </c>
      <c r="D73" s="1">
        <v>81</v>
      </c>
      <c r="E73" s="1">
        <v>80</v>
      </c>
      <c r="F73" s="1">
        <v>88</v>
      </c>
      <c r="G73" s="1">
        <v>82</v>
      </c>
      <c r="H73" s="1">
        <v>82</v>
      </c>
      <c r="I73" s="136">
        <v>66.666666666666671</v>
      </c>
      <c r="J73" s="136">
        <v>83.333333333333329</v>
      </c>
      <c r="K73" s="136">
        <v>83.333333333333329</v>
      </c>
      <c r="L73" s="136">
        <v>75</v>
      </c>
      <c r="M73" s="136">
        <v>58.333333333333336</v>
      </c>
      <c r="N73" s="1">
        <f t="shared" si="1"/>
        <v>74</v>
      </c>
      <c r="O73" s="1">
        <f t="shared" si="0"/>
        <v>82</v>
      </c>
      <c r="P73" s="1">
        <f t="shared" si="0"/>
        <v>86</v>
      </c>
      <c r="Q73" s="1">
        <f t="shared" si="0"/>
        <v>79</v>
      </c>
      <c r="R73" s="1">
        <f t="shared" si="0"/>
        <v>70</v>
      </c>
    </row>
    <row r="74" spans="1:18">
      <c r="A74" s="10">
        <v>61</v>
      </c>
      <c r="B74" s="275">
        <v>1911061</v>
      </c>
      <c r="C74" s="271" t="s">
        <v>122</v>
      </c>
      <c r="D74" s="1">
        <v>80</v>
      </c>
      <c r="E74" s="1">
        <v>86</v>
      </c>
      <c r="F74" s="1">
        <v>88</v>
      </c>
      <c r="G74" s="1">
        <v>75</v>
      </c>
      <c r="H74" s="1">
        <v>82</v>
      </c>
      <c r="I74" s="136">
        <v>83.333333333333329</v>
      </c>
      <c r="J74" s="136">
        <v>75</v>
      </c>
      <c r="K74" s="136">
        <v>75</v>
      </c>
      <c r="L74" s="136">
        <v>100</v>
      </c>
      <c r="M74" s="136">
        <v>83.333333333333329</v>
      </c>
      <c r="N74" s="1">
        <f t="shared" si="1"/>
        <v>82</v>
      </c>
      <c r="O74" s="1">
        <f t="shared" si="0"/>
        <v>81</v>
      </c>
      <c r="P74" s="1">
        <f t="shared" si="0"/>
        <v>82</v>
      </c>
      <c r="Q74" s="1">
        <f t="shared" si="0"/>
        <v>88</v>
      </c>
      <c r="R74" s="1">
        <f t="shared" si="0"/>
        <v>83</v>
      </c>
    </row>
    <row r="75" spans="1:18">
      <c r="A75" s="10">
        <v>62</v>
      </c>
      <c r="B75" s="275">
        <v>1911062</v>
      </c>
      <c r="C75" s="271" t="s">
        <v>333</v>
      </c>
      <c r="D75" s="1">
        <v>71</v>
      </c>
      <c r="E75" s="1">
        <v>79</v>
      </c>
      <c r="F75" s="1">
        <v>94</v>
      </c>
      <c r="G75" s="1">
        <v>77</v>
      </c>
      <c r="H75" s="1">
        <v>84</v>
      </c>
      <c r="I75" s="136">
        <v>66.666666666666671</v>
      </c>
      <c r="J75" s="136">
        <v>75</v>
      </c>
      <c r="K75" s="136">
        <v>83.333333333333329</v>
      </c>
      <c r="L75" s="136">
        <v>83.333333333333329</v>
      </c>
      <c r="M75" s="136">
        <v>75</v>
      </c>
      <c r="N75" s="1">
        <f t="shared" si="1"/>
        <v>69</v>
      </c>
      <c r="O75" s="1">
        <f t="shared" si="0"/>
        <v>77</v>
      </c>
      <c r="P75" s="1">
        <f t="shared" si="0"/>
        <v>89</v>
      </c>
      <c r="Q75" s="1">
        <f t="shared" si="0"/>
        <v>80</v>
      </c>
      <c r="R75" s="1">
        <f t="shared" si="0"/>
        <v>80</v>
      </c>
    </row>
    <row r="76" spans="1:18">
      <c r="A76" s="10">
        <v>63</v>
      </c>
      <c r="B76" s="275">
        <v>1911063</v>
      </c>
      <c r="C76" s="271" t="s">
        <v>51</v>
      </c>
      <c r="D76" s="1">
        <v>74</v>
      </c>
      <c r="E76" s="1">
        <v>77</v>
      </c>
      <c r="F76" s="1">
        <v>86</v>
      </c>
      <c r="G76" s="1">
        <v>79</v>
      </c>
      <c r="H76" s="1">
        <v>87</v>
      </c>
      <c r="I76" s="136">
        <v>91.666666666666671</v>
      </c>
      <c r="J76" s="136">
        <v>58.333333333333336</v>
      </c>
      <c r="K76" s="136">
        <v>75</v>
      </c>
      <c r="L76" s="136">
        <v>58.333333333333336</v>
      </c>
      <c r="M76" s="136">
        <v>91.666666666666671</v>
      </c>
      <c r="N76" s="1">
        <f t="shared" si="1"/>
        <v>83</v>
      </c>
      <c r="O76" s="1">
        <f t="shared" si="0"/>
        <v>68</v>
      </c>
      <c r="P76" s="1">
        <f t="shared" si="0"/>
        <v>81</v>
      </c>
      <c r="Q76" s="1">
        <f t="shared" si="0"/>
        <v>69</v>
      </c>
      <c r="R76" s="1">
        <f t="shared" si="0"/>
        <v>89</v>
      </c>
    </row>
    <row r="77" spans="1:18">
      <c r="A77" s="10">
        <v>64</v>
      </c>
      <c r="B77" s="276">
        <v>1911064</v>
      </c>
      <c r="C77" s="273" t="s">
        <v>124</v>
      </c>
      <c r="D77" s="1">
        <v>81</v>
      </c>
      <c r="E77" s="1">
        <v>77</v>
      </c>
      <c r="F77" s="1">
        <v>91</v>
      </c>
      <c r="G77" s="1">
        <v>86</v>
      </c>
      <c r="H77" s="1">
        <v>90</v>
      </c>
      <c r="I77" s="136">
        <v>83.333333333333329</v>
      </c>
      <c r="J77" s="136">
        <v>91.666666666666671</v>
      </c>
      <c r="K77" s="136">
        <v>83.333333333333329</v>
      </c>
      <c r="L77" s="136">
        <v>100</v>
      </c>
      <c r="M77" s="136">
        <v>91.666666666666671</v>
      </c>
      <c r="N77" s="1">
        <f t="shared" si="1"/>
        <v>82</v>
      </c>
      <c r="O77" s="1">
        <f t="shared" si="0"/>
        <v>84</v>
      </c>
      <c r="P77" s="1">
        <f t="shared" si="0"/>
        <v>87</v>
      </c>
      <c r="Q77" s="1">
        <f t="shared" si="0"/>
        <v>93</v>
      </c>
      <c r="R77" s="1">
        <f t="shared" ref="R77:R140" si="2">ROUND(H77*$H$12+M77*$M$12,0)</f>
        <v>91</v>
      </c>
    </row>
    <row r="78" spans="1:18">
      <c r="A78" s="10">
        <v>65</v>
      </c>
      <c r="B78" s="275">
        <v>1911065</v>
      </c>
      <c r="C78" s="271" t="s">
        <v>334</v>
      </c>
      <c r="D78" s="1">
        <v>58</v>
      </c>
      <c r="E78" s="1">
        <v>70</v>
      </c>
      <c r="F78" s="1">
        <v>94</v>
      </c>
      <c r="G78" s="1">
        <v>94</v>
      </c>
      <c r="H78" s="1">
        <v>80</v>
      </c>
      <c r="I78" s="136">
        <v>83.333333333333329</v>
      </c>
      <c r="J78" s="136">
        <v>100</v>
      </c>
      <c r="K78" s="136">
        <v>58.333333333333336</v>
      </c>
      <c r="L78" s="136">
        <v>66.666666666666671</v>
      </c>
      <c r="M78" s="136">
        <v>91.666666666666671</v>
      </c>
      <c r="N78" s="1">
        <f t="shared" si="1"/>
        <v>71</v>
      </c>
      <c r="O78" s="1">
        <f t="shared" si="1"/>
        <v>85</v>
      </c>
      <c r="P78" s="1">
        <f t="shared" si="1"/>
        <v>76</v>
      </c>
      <c r="Q78" s="1">
        <f t="shared" si="1"/>
        <v>80</v>
      </c>
      <c r="R78" s="1">
        <f t="shared" si="2"/>
        <v>86</v>
      </c>
    </row>
    <row r="79" spans="1:18">
      <c r="A79" s="10">
        <v>66</v>
      </c>
      <c r="B79" s="272">
        <v>1911066</v>
      </c>
      <c r="C79" s="273" t="s">
        <v>66</v>
      </c>
      <c r="D79" s="1">
        <v>64</v>
      </c>
      <c r="E79" s="1">
        <v>59</v>
      </c>
      <c r="F79" s="1">
        <v>89</v>
      </c>
      <c r="G79" s="1">
        <v>92</v>
      </c>
      <c r="H79" s="1">
        <v>90</v>
      </c>
      <c r="I79" s="136">
        <v>83.333333333333329</v>
      </c>
      <c r="J79" s="136">
        <v>91.666666666666671</v>
      </c>
      <c r="K79" s="136">
        <v>50</v>
      </c>
      <c r="L79" s="136">
        <v>91.666666666666671</v>
      </c>
      <c r="M79" s="136">
        <v>83.333333333333329</v>
      </c>
      <c r="N79" s="1">
        <f t="shared" ref="N79:Q122" si="3">ROUND(D79*$H$12+I79*$M$12,0)</f>
        <v>74</v>
      </c>
      <c r="O79" s="1">
        <f t="shared" si="3"/>
        <v>75</v>
      </c>
      <c r="P79" s="1">
        <f t="shared" si="3"/>
        <v>70</v>
      </c>
      <c r="Q79" s="1">
        <f t="shared" si="3"/>
        <v>92</v>
      </c>
      <c r="R79" s="1">
        <f t="shared" si="2"/>
        <v>87</v>
      </c>
    </row>
    <row r="80" spans="1:18">
      <c r="A80" s="10">
        <v>67</v>
      </c>
      <c r="B80" s="270">
        <v>1911067</v>
      </c>
      <c r="C80" s="271" t="s">
        <v>335</v>
      </c>
      <c r="D80" s="1">
        <v>85</v>
      </c>
      <c r="E80" s="1">
        <v>83</v>
      </c>
      <c r="F80" s="1">
        <v>94</v>
      </c>
      <c r="G80" s="1">
        <v>80</v>
      </c>
      <c r="H80" s="1">
        <v>88</v>
      </c>
      <c r="I80" s="136">
        <v>58.333333333333336</v>
      </c>
      <c r="J80" s="136">
        <v>83.333333333333329</v>
      </c>
      <c r="K80" s="136">
        <v>83.333333333333329</v>
      </c>
      <c r="L80" s="136">
        <v>83.333333333333329</v>
      </c>
      <c r="M80" s="136">
        <v>83.333333333333329</v>
      </c>
      <c r="N80" s="1">
        <f t="shared" si="3"/>
        <v>72</v>
      </c>
      <c r="O80" s="1">
        <f t="shared" si="3"/>
        <v>83</v>
      </c>
      <c r="P80" s="1">
        <f t="shared" si="3"/>
        <v>89</v>
      </c>
      <c r="Q80" s="1">
        <f t="shared" si="3"/>
        <v>82</v>
      </c>
      <c r="R80" s="1">
        <f t="shared" si="2"/>
        <v>86</v>
      </c>
    </row>
    <row r="81" spans="1:18">
      <c r="A81" s="10">
        <v>68</v>
      </c>
      <c r="B81" s="272">
        <v>1911068</v>
      </c>
      <c r="C81" s="273" t="s">
        <v>336</v>
      </c>
      <c r="D81" s="1">
        <v>73</v>
      </c>
      <c r="E81" s="1">
        <v>80</v>
      </c>
      <c r="F81" s="1">
        <v>79</v>
      </c>
      <c r="G81" s="1">
        <v>88</v>
      </c>
      <c r="H81" s="1">
        <v>85</v>
      </c>
      <c r="I81" s="136">
        <v>83.333333333333329</v>
      </c>
      <c r="J81" s="136">
        <v>100</v>
      </c>
      <c r="K81" s="136">
        <v>91.666666666666671</v>
      </c>
      <c r="L81" s="136">
        <v>91.666666666666671</v>
      </c>
      <c r="M81" s="136">
        <v>83.333333333333329</v>
      </c>
      <c r="N81" s="1">
        <f t="shared" si="3"/>
        <v>78</v>
      </c>
      <c r="O81" s="1">
        <f t="shared" si="3"/>
        <v>90</v>
      </c>
      <c r="P81" s="1">
        <f t="shared" si="3"/>
        <v>85</v>
      </c>
      <c r="Q81" s="1">
        <f t="shared" si="3"/>
        <v>90</v>
      </c>
      <c r="R81" s="1">
        <f t="shared" si="2"/>
        <v>84</v>
      </c>
    </row>
    <row r="82" spans="1:18">
      <c r="A82" s="10">
        <v>69</v>
      </c>
      <c r="B82" s="272">
        <v>1911069</v>
      </c>
      <c r="C82" s="273" t="s">
        <v>337</v>
      </c>
      <c r="D82" s="1">
        <v>50</v>
      </c>
      <c r="E82" s="1">
        <v>72</v>
      </c>
      <c r="F82" s="1">
        <v>77</v>
      </c>
      <c r="G82" s="1">
        <v>77</v>
      </c>
      <c r="H82" s="1">
        <v>85</v>
      </c>
      <c r="I82" s="136">
        <v>91.666666666666671</v>
      </c>
      <c r="J82" s="136">
        <v>66.666666666666671</v>
      </c>
      <c r="K82" s="136">
        <v>83.333333333333329</v>
      </c>
      <c r="L82" s="136">
        <v>58.333333333333336</v>
      </c>
      <c r="M82" s="136">
        <v>58.333333333333336</v>
      </c>
      <c r="N82" s="1">
        <f t="shared" si="3"/>
        <v>71</v>
      </c>
      <c r="O82" s="1">
        <f t="shared" si="3"/>
        <v>69</v>
      </c>
      <c r="P82" s="1">
        <f t="shared" si="3"/>
        <v>80</v>
      </c>
      <c r="Q82" s="1">
        <f t="shared" si="3"/>
        <v>68</v>
      </c>
      <c r="R82" s="1">
        <f t="shared" si="2"/>
        <v>72</v>
      </c>
    </row>
    <row r="83" spans="1:18">
      <c r="A83" s="10">
        <v>70</v>
      </c>
      <c r="B83" s="267">
        <v>1911070</v>
      </c>
      <c r="C83" s="268" t="s">
        <v>127</v>
      </c>
      <c r="D83" s="1">
        <v>64</v>
      </c>
      <c r="E83" s="1">
        <v>68</v>
      </c>
      <c r="F83" s="1">
        <v>86</v>
      </c>
      <c r="G83" s="1">
        <v>77</v>
      </c>
      <c r="H83" s="1">
        <v>79</v>
      </c>
      <c r="I83" s="136">
        <v>25</v>
      </c>
      <c r="J83" s="136">
        <v>83.333333333333329</v>
      </c>
      <c r="K83" s="136">
        <v>75</v>
      </c>
      <c r="L83" s="136">
        <v>58.333333333333336</v>
      </c>
      <c r="M83" s="136">
        <v>66.666666666666671</v>
      </c>
      <c r="N83" s="1">
        <f t="shared" si="3"/>
        <v>45</v>
      </c>
      <c r="O83" s="1">
        <f t="shared" si="3"/>
        <v>76</v>
      </c>
      <c r="P83" s="1">
        <f t="shared" si="3"/>
        <v>81</v>
      </c>
      <c r="Q83" s="1">
        <f t="shared" si="3"/>
        <v>68</v>
      </c>
      <c r="R83" s="1">
        <f t="shared" si="2"/>
        <v>73</v>
      </c>
    </row>
    <row r="84" spans="1:18">
      <c r="A84" s="10">
        <v>71</v>
      </c>
      <c r="B84" s="272">
        <v>1911071</v>
      </c>
      <c r="C84" s="273" t="s">
        <v>128</v>
      </c>
      <c r="D84" s="1">
        <v>62</v>
      </c>
      <c r="E84" s="1">
        <v>65</v>
      </c>
      <c r="F84" s="1">
        <v>85</v>
      </c>
      <c r="G84" s="1">
        <v>89</v>
      </c>
      <c r="H84" s="1">
        <v>86</v>
      </c>
      <c r="I84" s="136">
        <v>75</v>
      </c>
      <c r="J84" s="136">
        <v>83.333333333333329</v>
      </c>
      <c r="K84" s="136">
        <v>83.333333333333329</v>
      </c>
      <c r="L84" s="136">
        <v>75</v>
      </c>
      <c r="M84" s="136">
        <v>83.333333333333329</v>
      </c>
      <c r="N84" s="1">
        <f t="shared" si="3"/>
        <v>69</v>
      </c>
      <c r="O84" s="1">
        <f t="shared" si="3"/>
        <v>74</v>
      </c>
      <c r="P84" s="1">
        <f t="shared" si="3"/>
        <v>84</v>
      </c>
      <c r="Q84" s="1">
        <f t="shared" si="3"/>
        <v>82</v>
      </c>
      <c r="R84" s="1">
        <f t="shared" si="2"/>
        <v>85</v>
      </c>
    </row>
    <row r="85" spans="1:18">
      <c r="A85" s="10">
        <v>72</v>
      </c>
      <c r="B85" s="270">
        <v>1911072</v>
      </c>
      <c r="C85" s="271" t="s">
        <v>338</v>
      </c>
      <c r="D85" s="1">
        <v>56</v>
      </c>
      <c r="E85" s="1">
        <v>53</v>
      </c>
      <c r="F85" s="1">
        <v>58</v>
      </c>
      <c r="G85" s="1">
        <v>84</v>
      </c>
      <c r="H85" s="1">
        <v>79</v>
      </c>
      <c r="I85" s="136">
        <v>66.666666666666671</v>
      </c>
      <c r="J85" s="136">
        <v>25</v>
      </c>
      <c r="K85" s="136">
        <v>75</v>
      </c>
      <c r="L85" s="136">
        <v>66.666666666666671</v>
      </c>
      <c r="M85" s="136">
        <v>83.333333333333329</v>
      </c>
      <c r="N85" s="1">
        <f t="shared" si="3"/>
        <v>61</v>
      </c>
      <c r="O85" s="1">
        <f t="shared" si="3"/>
        <v>39</v>
      </c>
      <c r="P85" s="1">
        <f t="shared" si="3"/>
        <v>67</v>
      </c>
      <c r="Q85" s="1">
        <f t="shared" si="3"/>
        <v>75</v>
      </c>
      <c r="R85" s="1">
        <f t="shared" si="2"/>
        <v>81</v>
      </c>
    </row>
    <row r="86" spans="1:18">
      <c r="A86" s="10">
        <v>73</v>
      </c>
      <c r="B86" s="267">
        <v>1911073</v>
      </c>
      <c r="C86" s="268" t="s">
        <v>339</v>
      </c>
      <c r="D86" s="1">
        <v>82</v>
      </c>
      <c r="E86" s="1">
        <v>89</v>
      </c>
      <c r="F86" s="1">
        <v>89</v>
      </c>
      <c r="G86" s="1">
        <v>92</v>
      </c>
      <c r="H86" s="1">
        <v>92</v>
      </c>
      <c r="I86" s="136">
        <v>83.333333333333329</v>
      </c>
      <c r="J86" s="136">
        <v>100</v>
      </c>
      <c r="K86" s="136">
        <v>75</v>
      </c>
      <c r="L86" s="136">
        <v>91.666666666666671</v>
      </c>
      <c r="M86" s="136">
        <v>91.666666666666671</v>
      </c>
      <c r="N86" s="1">
        <f t="shared" si="3"/>
        <v>83</v>
      </c>
      <c r="O86" s="1">
        <f t="shared" si="3"/>
        <v>95</v>
      </c>
      <c r="P86" s="1">
        <f t="shared" si="3"/>
        <v>82</v>
      </c>
      <c r="Q86" s="1">
        <f t="shared" si="3"/>
        <v>92</v>
      </c>
      <c r="R86" s="1">
        <f t="shared" si="2"/>
        <v>92</v>
      </c>
    </row>
    <row r="87" spans="1:18">
      <c r="A87" s="10">
        <v>74</v>
      </c>
      <c r="B87" s="272">
        <v>1911074</v>
      </c>
      <c r="C87" s="273" t="s">
        <v>68</v>
      </c>
      <c r="D87" s="1">
        <v>83</v>
      </c>
      <c r="E87" s="1">
        <v>90</v>
      </c>
      <c r="F87" s="1">
        <v>84</v>
      </c>
      <c r="G87" s="1">
        <v>92</v>
      </c>
      <c r="H87" s="1">
        <v>95</v>
      </c>
      <c r="I87" s="136">
        <v>100</v>
      </c>
      <c r="J87" s="136">
        <v>83.333333333333329</v>
      </c>
      <c r="K87" s="136">
        <v>91.666666666666671</v>
      </c>
      <c r="L87" s="136">
        <v>91.666666666666671</v>
      </c>
      <c r="M87" s="136">
        <v>83.333333333333329</v>
      </c>
      <c r="N87" s="1">
        <f t="shared" si="3"/>
        <v>92</v>
      </c>
      <c r="O87" s="1">
        <f t="shared" si="3"/>
        <v>87</v>
      </c>
      <c r="P87" s="1">
        <f t="shared" si="3"/>
        <v>88</v>
      </c>
      <c r="Q87" s="1">
        <f t="shared" si="3"/>
        <v>92</v>
      </c>
      <c r="R87" s="1">
        <f t="shared" si="2"/>
        <v>89</v>
      </c>
    </row>
    <row r="88" spans="1:18">
      <c r="A88" s="10">
        <v>75</v>
      </c>
      <c r="B88" s="270">
        <v>1911075</v>
      </c>
      <c r="C88" s="271" t="s">
        <v>340</v>
      </c>
      <c r="D88" s="1">
        <v>50</v>
      </c>
      <c r="E88" s="1">
        <v>51</v>
      </c>
      <c r="F88" s="1">
        <v>71</v>
      </c>
      <c r="G88" s="1">
        <v>63</v>
      </c>
      <c r="H88" s="1">
        <v>81</v>
      </c>
      <c r="I88" s="136">
        <v>66.666666666666671</v>
      </c>
      <c r="J88" s="136">
        <v>50</v>
      </c>
      <c r="K88" s="136">
        <v>41.666666666666664</v>
      </c>
      <c r="L88" s="136">
        <v>50</v>
      </c>
      <c r="M88" s="136">
        <v>66.666666666666671</v>
      </c>
      <c r="N88" s="1">
        <f t="shared" si="3"/>
        <v>58</v>
      </c>
      <c r="O88" s="1">
        <f t="shared" si="3"/>
        <v>51</v>
      </c>
      <c r="P88" s="1">
        <f t="shared" si="3"/>
        <v>56</v>
      </c>
      <c r="Q88" s="1">
        <f t="shared" si="3"/>
        <v>57</v>
      </c>
      <c r="R88" s="1">
        <f t="shared" si="2"/>
        <v>74</v>
      </c>
    </row>
    <row r="89" spans="1:18">
      <c r="A89" s="10">
        <v>76</v>
      </c>
      <c r="B89" s="267">
        <v>1911076</v>
      </c>
      <c r="C89" s="268" t="s">
        <v>341</v>
      </c>
      <c r="D89" s="1">
        <v>64</v>
      </c>
      <c r="E89" s="1">
        <v>70</v>
      </c>
      <c r="F89" s="1">
        <v>85</v>
      </c>
      <c r="G89" s="1">
        <v>85</v>
      </c>
      <c r="H89" s="1">
        <v>80</v>
      </c>
      <c r="I89" s="136">
        <v>33.333333333333336</v>
      </c>
      <c r="J89" s="136">
        <v>83.333333333333329</v>
      </c>
      <c r="K89" s="136">
        <v>83.333333333333329</v>
      </c>
      <c r="L89" s="136">
        <v>75</v>
      </c>
      <c r="M89" s="136">
        <v>83.333333333333329</v>
      </c>
      <c r="N89" s="1">
        <f t="shared" si="3"/>
        <v>49</v>
      </c>
      <c r="O89" s="1">
        <f t="shared" si="3"/>
        <v>77</v>
      </c>
      <c r="P89" s="1">
        <f t="shared" si="3"/>
        <v>84</v>
      </c>
      <c r="Q89" s="1">
        <f t="shared" si="3"/>
        <v>80</v>
      </c>
      <c r="R89" s="1">
        <f t="shared" si="2"/>
        <v>82</v>
      </c>
    </row>
    <row r="90" spans="1:18">
      <c r="A90" s="10">
        <v>77</v>
      </c>
      <c r="B90" s="267">
        <v>1911077</v>
      </c>
      <c r="C90" s="268" t="s">
        <v>56</v>
      </c>
      <c r="D90" s="1">
        <v>79</v>
      </c>
      <c r="E90" s="1">
        <v>80</v>
      </c>
      <c r="F90" s="1">
        <v>94</v>
      </c>
      <c r="G90" s="1">
        <v>94</v>
      </c>
      <c r="H90" s="1">
        <v>86</v>
      </c>
      <c r="I90" s="136">
        <v>100</v>
      </c>
      <c r="J90" s="136">
        <v>83.333333333333329</v>
      </c>
      <c r="K90" s="136">
        <v>83.333333333333329</v>
      </c>
      <c r="L90" s="136">
        <v>100</v>
      </c>
      <c r="M90" s="136">
        <v>100</v>
      </c>
      <c r="N90" s="1">
        <f t="shared" si="3"/>
        <v>90</v>
      </c>
      <c r="O90" s="1">
        <f t="shared" si="3"/>
        <v>82</v>
      </c>
      <c r="P90" s="1">
        <f t="shared" si="3"/>
        <v>89</v>
      </c>
      <c r="Q90" s="1">
        <f t="shared" si="3"/>
        <v>97</v>
      </c>
      <c r="R90" s="1">
        <f t="shared" si="2"/>
        <v>93</v>
      </c>
    </row>
    <row r="91" spans="1:18">
      <c r="A91" s="10">
        <v>78</v>
      </c>
      <c r="B91" s="272">
        <v>1911078</v>
      </c>
      <c r="C91" s="273" t="s">
        <v>69</v>
      </c>
      <c r="D91" s="1">
        <v>80</v>
      </c>
      <c r="E91" s="1">
        <v>70</v>
      </c>
      <c r="F91" s="1">
        <v>86</v>
      </c>
      <c r="G91" s="1">
        <v>80</v>
      </c>
      <c r="H91" s="1">
        <v>77</v>
      </c>
      <c r="I91" s="136">
        <v>75</v>
      </c>
      <c r="J91" s="136">
        <v>83.333333333333329</v>
      </c>
      <c r="K91" s="136">
        <v>83.333333333333329</v>
      </c>
      <c r="L91" s="136">
        <v>91.666666666666671</v>
      </c>
      <c r="M91" s="136">
        <v>50</v>
      </c>
      <c r="N91" s="1">
        <f t="shared" si="3"/>
        <v>78</v>
      </c>
      <c r="O91" s="1">
        <f t="shared" si="3"/>
        <v>77</v>
      </c>
      <c r="P91" s="1">
        <f t="shared" si="3"/>
        <v>85</v>
      </c>
      <c r="Q91" s="1">
        <f t="shared" si="3"/>
        <v>86</v>
      </c>
      <c r="R91" s="1">
        <f t="shared" si="2"/>
        <v>64</v>
      </c>
    </row>
    <row r="92" spans="1:18">
      <c r="A92" s="10">
        <v>79</v>
      </c>
      <c r="B92" s="267">
        <v>1911079</v>
      </c>
      <c r="C92" s="268" t="s">
        <v>130</v>
      </c>
      <c r="D92" s="1">
        <v>58</v>
      </c>
      <c r="E92" s="1">
        <v>59</v>
      </c>
      <c r="F92" s="1">
        <v>70</v>
      </c>
      <c r="G92" s="1">
        <v>62</v>
      </c>
      <c r="H92" s="1">
        <v>85</v>
      </c>
      <c r="I92" s="136">
        <v>100</v>
      </c>
      <c r="J92" s="136">
        <v>83.333333333333329</v>
      </c>
      <c r="K92" s="136">
        <v>75</v>
      </c>
      <c r="L92" s="136">
        <v>66.666666666666671</v>
      </c>
      <c r="M92" s="136">
        <v>33.333333333333336</v>
      </c>
      <c r="N92" s="1">
        <f t="shared" si="3"/>
        <v>79</v>
      </c>
      <c r="O92" s="1">
        <f t="shared" si="3"/>
        <v>71</v>
      </c>
      <c r="P92" s="1">
        <f t="shared" si="3"/>
        <v>73</v>
      </c>
      <c r="Q92" s="1">
        <f t="shared" si="3"/>
        <v>64</v>
      </c>
      <c r="R92" s="1">
        <f t="shared" si="2"/>
        <v>59</v>
      </c>
    </row>
    <row r="93" spans="1:18">
      <c r="A93" s="10">
        <v>80</v>
      </c>
      <c r="B93" s="272">
        <v>1911080</v>
      </c>
      <c r="C93" s="273" t="s">
        <v>342</v>
      </c>
      <c r="D93" s="1">
        <v>59</v>
      </c>
      <c r="E93" s="1">
        <v>73</v>
      </c>
      <c r="F93" s="1">
        <v>70</v>
      </c>
      <c r="G93" s="1">
        <v>63</v>
      </c>
      <c r="H93" s="1">
        <v>62</v>
      </c>
      <c r="I93" s="136">
        <v>83.333333333333329</v>
      </c>
      <c r="J93" s="136">
        <v>33.333333333333336</v>
      </c>
      <c r="K93" s="136">
        <v>66.666666666666671</v>
      </c>
      <c r="L93" s="136">
        <v>75</v>
      </c>
      <c r="M93" s="136">
        <v>91.666666666666671</v>
      </c>
      <c r="N93" s="1">
        <f t="shared" si="3"/>
        <v>71</v>
      </c>
      <c r="O93" s="1">
        <f t="shared" si="3"/>
        <v>53</v>
      </c>
      <c r="P93" s="1">
        <f t="shared" si="3"/>
        <v>68</v>
      </c>
      <c r="Q93" s="1">
        <f t="shared" si="3"/>
        <v>69</v>
      </c>
      <c r="R93" s="1">
        <f t="shared" si="2"/>
        <v>77</v>
      </c>
    </row>
    <row r="94" spans="1:18">
      <c r="A94" s="10">
        <v>81</v>
      </c>
      <c r="B94" s="272">
        <v>1911081</v>
      </c>
      <c r="C94" s="273" t="s">
        <v>70</v>
      </c>
      <c r="D94" s="1">
        <v>77</v>
      </c>
      <c r="E94" s="1">
        <v>68</v>
      </c>
      <c r="F94" s="1">
        <v>70</v>
      </c>
      <c r="G94" s="1">
        <v>78</v>
      </c>
      <c r="H94" s="1">
        <v>84</v>
      </c>
      <c r="I94" s="136">
        <v>83.333333333333329</v>
      </c>
      <c r="J94" s="136">
        <v>91.666666666666671</v>
      </c>
      <c r="K94" s="136">
        <v>75</v>
      </c>
      <c r="L94" s="136">
        <v>91.666666666666671</v>
      </c>
      <c r="M94" s="136">
        <v>66.666666666666671</v>
      </c>
      <c r="N94" s="1">
        <f t="shared" si="3"/>
        <v>80</v>
      </c>
      <c r="O94" s="1">
        <f t="shared" si="3"/>
        <v>80</v>
      </c>
      <c r="P94" s="1">
        <f t="shared" si="3"/>
        <v>73</v>
      </c>
      <c r="Q94" s="1">
        <f t="shared" si="3"/>
        <v>85</v>
      </c>
      <c r="R94" s="1">
        <f t="shared" si="2"/>
        <v>75</v>
      </c>
    </row>
    <row r="95" spans="1:18">
      <c r="A95" s="10">
        <v>82</v>
      </c>
      <c r="B95" s="272">
        <v>1911082</v>
      </c>
      <c r="C95" s="273" t="s">
        <v>71</v>
      </c>
      <c r="D95" s="1">
        <v>79</v>
      </c>
      <c r="E95" s="1">
        <v>80</v>
      </c>
      <c r="F95" s="1">
        <v>85</v>
      </c>
      <c r="G95" s="1">
        <v>73</v>
      </c>
      <c r="H95" s="1">
        <v>73</v>
      </c>
      <c r="I95" s="136">
        <v>83.333333333333329</v>
      </c>
      <c r="J95" s="136">
        <v>100</v>
      </c>
      <c r="K95" s="136">
        <v>58.333333333333336</v>
      </c>
      <c r="L95" s="136">
        <v>83.333333333333329</v>
      </c>
      <c r="M95" s="136">
        <v>83.333333333333329</v>
      </c>
      <c r="N95" s="1">
        <f t="shared" si="3"/>
        <v>81</v>
      </c>
      <c r="O95" s="1">
        <f t="shared" si="3"/>
        <v>90</v>
      </c>
      <c r="P95" s="1">
        <f t="shared" si="3"/>
        <v>72</v>
      </c>
      <c r="Q95" s="1">
        <f t="shared" si="3"/>
        <v>78</v>
      </c>
      <c r="R95" s="1">
        <f t="shared" si="2"/>
        <v>78</v>
      </c>
    </row>
    <row r="96" spans="1:18">
      <c r="A96" s="10">
        <v>83</v>
      </c>
      <c r="B96" s="272">
        <v>1911083</v>
      </c>
      <c r="C96" s="273" t="s">
        <v>132</v>
      </c>
      <c r="D96" s="1">
        <v>86</v>
      </c>
      <c r="E96" s="1">
        <v>87</v>
      </c>
      <c r="F96" s="1">
        <v>86</v>
      </c>
      <c r="G96" s="1">
        <v>74</v>
      </c>
      <c r="H96" s="1">
        <v>87</v>
      </c>
      <c r="I96" s="136">
        <v>100</v>
      </c>
      <c r="J96" s="136">
        <v>91.666666666666671</v>
      </c>
      <c r="K96" s="136">
        <v>58.333333333333336</v>
      </c>
      <c r="L96" s="136">
        <v>75</v>
      </c>
      <c r="M96" s="136">
        <v>75</v>
      </c>
      <c r="N96" s="1">
        <f t="shared" si="3"/>
        <v>93</v>
      </c>
      <c r="O96" s="1">
        <f t="shared" si="3"/>
        <v>89</v>
      </c>
      <c r="P96" s="1">
        <f t="shared" si="3"/>
        <v>72</v>
      </c>
      <c r="Q96" s="1">
        <f t="shared" si="3"/>
        <v>75</v>
      </c>
      <c r="R96" s="1">
        <f t="shared" si="2"/>
        <v>81</v>
      </c>
    </row>
    <row r="97" spans="1:18">
      <c r="A97" s="10">
        <v>84</v>
      </c>
      <c r="B97" s="270">
        <v>1911084</v>
      </c>
      <c r="C97" s="271" t="s">
        <v>343</v>
      </c>
      <c r="D97" s="1">
        <v>72</v>
      </c>
      <c r="E97" s="1">
        <v>57</v>
      </c>
      <c r="F97" s="1">
        <v>54</v>
      </c>
      <c r="G97" s="1">
        <v>77</v>
      </c>
      <c r="H97" s="1">
        <v>53</v>
      </c>
      <c r="I97" s="136">
        <v>100</v>
      </c>
      <c r="J97" s="136">
        <v>91.666666666666671</v>
      </c>
      <c r="K97" s="136">
        <v>66.666666666666671</v>
      </c>
      <c r="L97" s="136">
        <v>83.333333333333329</v>
      </c>
      <c r="M97" s="136">
        <v>75</v>
      </c>
      <c r="N97" s="1">
        <f t="shared" si="3"/>
        <v>86</v>
      </c>
      <c r="O97" s="1">
        <f t="shared" si="3"/>
        <v>74</v>
      </c>
      <c r="P97" s="1">
        <f t="shared" si="3"/>
        <v>60</v>
      </c>
      <c r="Q97" s="1">
        <f t="shared" si="3"/>
        <v>80</v>
      </c>
      <c r="R97" s="1">
        <f t="shared" si="2"/>
        <v>64</v>
      </c>
    </row>
    <row r="98" spans="1:18">
      <c r="A98" s="10">
        <v>85</v>
      </c>
      <c r="B98" s="267">
        <v>1911085</v>
      </c>
      <c r="C98" s="268" t="s">
        <v>344</v>
      </c>
      <c r="D98" s="1">
        <v>60</v>
      </c>
      <c r="E98" s="1">
        <v>67</v>
      </c>
      <c r="F98" s="1">
        <v>83</v>
      </c>
      <c r="G98" s="1">
        <v>83</v>
      </c>
      <c r="H98" s="1">
        <v>77</v>
      </c>
      <c r="I98" s="136">
        <v>100</v>
      </c>
      <c r="J98" s="136">
        <v>100</v>
      </c>
      <c r="K98" s="136">
        <v>25</v>
      </c>
      <c r="L98" s="136">
        <v>83.333333333333329</v>
      </c>
      <c r="M98" s="136">
        <v>83.333333333333329</v>
      </c>
      <c r="N98" s="1">
        <f t="shared" si="3"/>
        <v>80</v>
      </c>
      <c r="O98" s="1">
        <f t="shared" si="3"/>
        <v>84</v>
      </c>
      <c r="P98" s="1">
        <f t="shared" si="3"/>
        <v>54</v>
      </c>
      <c r="Q98" s="1">
        <f t="shared" si="3"/>
        <v>83</v>
      </c>
      <c r="R98" s="1">
        <f t="shared" si="2"/>
        <v>80</v>
      </c>
    </row>
    <row r="99" spans="1:18">
      <c r="A99" s="10">
        <v>86</v>
      </c>
      <c r="B99" s="270">
        <v>1911086</v>
      </c>
      <c r="C99" s="31" t="s">
        <v>345</v>
      </c>
      <c r="D99" s="1">
        <v>71</v>
      </c>
      <c r="E99" s="1">
        <v>57</v>
      </c>
      <c r="F99" s="1">
        <v>83</v>
      </c>
      <c r="G99" s="1">
        <v>76</v>
      </c>
      <c r="H99" s="1">
        <v>79</v>
      </c>
      <c r="I99" s="136">
        <v>91.666666666666671</v>
      </c>
      <c r="J99" s="136">
        <v>75</v>
      </c>
      <c r="K99" s="136">
        <v>75</v>
      </c>
      <c r="L99" s="136">
        <v>50</v>
      </c>
      <c r="M99" s="136">
        <v>33.333333333333336</v>
      </c>
      <c r="N99" s="1">
        <f t="shared" si="3"/>
        <v>81</v>
      </c>
      <c r="O99" s="1">
        <f t="shared" si="3"/>
        <v>66</v>
      </c>
      <c r="P99" s="1">
        <f t="shared" si="3"/>
        <v>79</v>
      </c>
      <c r="Q99" s="1">
        <f t="shared" si="3"/>
        <v>63</v>
      </c>
      <c r="R99" s="1">
        <f t="shared" si="2"/>
        <v>56</v>
      </c>
    </row>
    <row r="100" spans="1:18">
      <c r="A100" s="10">
        <v>87</v>
      </c>
      <c r="B100" s="270">
        <v>1911087</v>
      </c>
      <c r="C100" s="271" t="s">
        <v>136</v>
      </c>
      <c r="D100" s="1">
        <v>78</v>
      </c>
      <c r="E100" s="1">
        <v>90</v>
      </c>
      <c r="F100" s="1">
        <v>84</v>
      </c>
      <c r="G100" s="1">
        <v>77</v>
      </c>
      <c r="H100" s="1">
        <v>85</v>
      </c>
      <c r="I100" s="136">
        <v>75</v>
      </c>
      <c r="J100" s="136">
        <v>91.666666666666671</v>
      </c>
      <c r="K100" s="136">
        <v>91.666666666666671</v>
      </c>
      <c r="L100" s="136">
        <v>83.333333333333329</v>
      </c>
      <c r="M100" s="136">
        <v>75</v>
      </c>
      <c r="N100" s="1">
        <f t="shared" si="3"/>
        <v>77</v>
      </c>
      <c r="O100" s="1">
        <f t="shared" si="3"/>
        <v>91</v>
      </c>
      <c r="P100" s="1">
        <f t="shared" si="3"/>
        <v>88</v>
      </c>
      <c r="Q100" s="1">
        <f t="shared" si="3"/>
        <v>80</v>
      </c>
      <c r="R100" s="1">
        <f t="shared" si="2"/>
        <v>80</v>
      </c>
    </row>
    <row r="101" spans="1:18">
      <c r="A101" s="10">
        <v>88</v>
      </c>
      <c r="B101" s="76">
        <v>1911088</v>
      </c>
      <c r="C101" s="271" t="s">
        <v>346</v>
      </c>
      <c r="D101" s="1">
        <v>68</v>
      </c>
      <c r="E101" s="1">
        <v>79</v>
      </c>
      <c r="F101" s="1">
        <v>81</v>
      </c>
      <c r="G101" s="1">
        <v>82</v>
      </c>
      <c r="H101" s="1">
        <v>83</v>
      </c>
      <c r="I101" s="136">
        <v>83.333333333333329</v>
      </c>
      <c r="J101" s="136">
        <v>58.333333333333336</v>
      </c>
      <c r="K101" s="136">
        <v>83.333333333333329</v>
      </c>
      <c r="L101" s="136">
        <v>83.333333333333329</v>
      </c>
      <c r="M101" s="136">
        <v>83.333333333333329</v>
      </c>
      <c r="N101" s="1">
        <f t="shared" si="3"/>
        <v>76</v>
      </c>
      <c r="O101" s="1">
        <f t="shared" si="3"/>
        <v>69</v>
      </c>
      <c r="P101" s="1">
        <f t="shared" si="3"/>
        <v>82</v>
      </c>
      <c r="Q101" s="1">
        <f t="shared" si="3"/>
        <v>83</v>
      </c>
      <c r="R101" s="1">
        <f t="shared" si="2"/>
        <v>83</v>
      </c>
    </row>
    <row r="102" spans="1:18">
      <c r="A102" s="10">
        <v>89</v>
      </c>
      <c r="B102" s="272">
        <v>1911089</v>
      </c>
      <c r="C102" s="273" t="s">
        <v>137</v>
      </c>
      <c r="D102" s="1">
        <v>82</v>
      </c>
      <c r="E102" s="1">
        <v>76</v>
      </c>
      <c r="F102" s="1">
        <v>86</v>
      </c>
      <c r="G102" s="1">
        <v>84</v>
      </c>
      <c r="H102" s="1">
        <v>86</v>
      </c>
      <c r="I102" s="136">
        <v>100</v>
      </c>
      <c r="J102" s="136">
        <v>83.333333333333329</v>
      </c>
      <c r="K102" s="136">
        <v>83.333333333333329</v>
      </c>
      <c r="L102" s="136">
        <v>100</v>
      </c>
      <c r="M102" s="136">
        <v>75</v>
      </c>
      <c r="N102" s="1">
        <f t="shared" si="3"/>
        <v>91</v>
      </c>
      <c r="O102" s="1">
        <f t="shared" si="3"/>
        <v>80</v>
      </c>
      <c r="P102" s="1">
        <f t="shared" si="3"/>
        <v>85</v>
      </c>
      <c r="Q102" s="1">
        <f t="shared" si="3"/>
        <v>92</v>
      </c>
      <c r="R102" s="1">
        <f t="shared" si="2"/>
        <v>81</v>
      </c>
    </row>
    <row r="103" spans="1:18">
      <c r="A103" s="10">
        <v>90</v>
      </c>
      <c r="B103" s="76">
        <v>1911090</v>
      </c>
      <c r="C103" s="271" t="s">
        <v>138</v>
      </c>
      <c r="D103" s="1">
        <v>79</v>
      </c>
      <c r="E103" s="1">
        <v>82</v>
      </c>
      <c r="F103" s="1">
        <v>79</v>
      </c>
      <c r="G103" s="1">
        <v>92</v>
      </c>
      <c r="H103" s="1">
        <v>84</v>
      </c>
      <c r="I103" s="136">
        <v>100</v>
      </c>
      <c r="J103" s="136">
        <v>83.333333333333329</v>
      </c>
      <c r="K103" s="136">
        <v>75</v>
      </c>
      <c r="L103" s="136">
        <v>83.333333333333329</v>
      </c>
      <c r="M103" s="136">
        <v>91.666666666666671</v>
      </c>
      <c r="N103" s="1">
        <f t="shared" si="3"/>
        <v>90</v>
      </c>
      <c r="O103" s="1">
        <f t="shared" si="3"/>
        <v>83</v>
      </c>
      <c r="P103" s="1">
        <f t="shared" si="3"/>
        <v>77</v>
      </c>
      <c r="Q103" s="1">
        <f t="shared" si="3"/>
        <v>88</v>
      </c>
      <c r="R103" s="1">
        <f t="shared" si="2"/>
        <v>88</v>
      </c>
    </row>
    <row r="104" spans="1:18">
      <c r="A104" s="10">
        <v>91</v>
      </c>
      <c r="B104" s="272">
        <v>1911091</v>
      </c>
      <c r="C104" s="273" t="s">
        <v>139</v>
      </c>
      <c r="D104" s="1">
        <v>74</v>
      </c>
      <c r="E104" s="1">
        <v>78</v>
      </c>
      <c r="F104" s="1">
        <v>84</v>
      </c>
      <c r="G104" s="1">
        <v>73</v>
      </c>
      <c r="H104" s="1">
        <v>73</v>
      </c>
      <c r="I104" s="136">
        <v>83.333333333333329</v>
      </c>
      <c r="J104" s="136">
        <v>83.333333333333329</v>
      </c>
      <c r="K104" s="136">
        <v>66.666666666666671</v>
      </c>
      <c r="L104" s="136">
        <v>83.333333333333329</v>
      </c>
      <c r="M104" s="136">
        <v>91.666666666666671</v>
      </c>
      <c r="N104" s="1">
        <f t="shared" si="3"/>
        <v>79</v>
      </c>
      <c r="O104" s="1">
        <f t="shared" si="3"/>
        <v>81</v>
      </c>
      <c r="P104" s="1">
        <f t="shared" si="3"/>
        <v>75</v>
      </c>
      <c r="Q104" s="1">
        <f t="shared" si="3"/>
        <v>78</v>
      </c>
      <c r="R104" s="1">
        <f t="shared" si="2"/>
        <v>82</v>
      </c>
    </row>
    <row r="105" spans="1:18">
      <c r="A105" s="10">
        <v>92</v>
      </c>
      <c r="B105" s="272">
        <v>1911092</v>
      </c>
      <c r="C105" s="273" t="s">
        <v>140</v>
      </c>
      <c r="D105" s="1">
        <v>77</v>
      </c>
      <c r="E105" s="1">
        <v>90</v>
      </c>
      <c r="F105" s="1">
        <v>87</v>
      </c>
      <c r="G105" s="1">
        <v>80</v>
      </c>
      <c r="H105" s="1">
        <v>79</v>
      </c>
      <c r="I105" s="136">
        <v>83.333333333333329</v>
      </c>
      <c r="J105" s="136">
        <v>41.666666666666664</v>
      </c>
      <c r="K105" s="136">
        <v>83.333333333333329</v>
      </c>
      <c r="L105" s="136">
        <v>66.666666666666671</v>
      </c>
      <c r="M105" s="136">
        <v>75</v>
      </c>
      <c r="N105" s="1">
        <f t="shared" si="3"/>
        <v>80</v>
      </c>
      <c r="O105" s="1">
        <f t="shared" si="3"/>
        <v>66</v>
      </c>
      <c r="P105" s="1">
        <f t="shared" si="3"/>
        <v>85</v>
      </c>
      <c r="Q105" s="1">
        <f t="shared" si="3"/>
        <v>73</v>
      </c>
      <c r="R105" s="1">
        <f t="shared" si="2"/>
        <v>77</v>
      </c>
    </row>
    <row r="106" spans="1:18">
      <c r="A106" s="10">
        <v>93</v>
      </c>
      <c r="B106" s="272">
        <v>1911093</v>
      </c>
      <c r="C106" s="273" t="s">
        <v>141</v>
      </c>
      <c r="D106" s="1">
        <v>70</v>
      </c>
      <c r="E106" s="1">
        <v>79</v>
      </c>
      <c r="F106" s="1">
        <v>91</v>
      </c>
      <c r="G106" s="1">
        <v>71</v>
      </c>
      <c r="H106" s="1">
        <v>82</v>
      </c>
      <c r="I106" s="136">
        <v>91.666666666666671</v>
      </c>
      <c r="J106" s="136">
        <v>91.666666666666671</v>
      </c>
      <c r="K106" s="136">
        <v>83.333333333333329</v>
      </c>
      <c r="L106" s="136">
        <v>91.666666666666671</v>
      </c>
      <c r="M106" s="136">
        <v>50</v>
      </c>
      <c r="N106" s="1">
        <f t="shared" si="3"/>
        <v>81</v>
      </c>
      <c r="O106" s="1">
        <f t="shared" si="3"/>
        <v>85</v>
      </c>
      <c r="P106" s="1">
        <f t="shared" si="3"/>
        <v>87</v>
      </c>
      <c r="Q106" s="1">
        <f t="shared" si="3"/>
        <v>81</v>
      </c>
      <c r="R106" s="1">
        <f t="shared" si="2"/>
        <v>66</v>
      </c>
    </row>
    <row r="107" spans="1:18">
      <c r="A107" s="10">
        <v>94</v>
      </c>
      <c r="B107" s="267">
        <v>1911094</v>
      </c>
      <c r="C107" s="268" t="s">
        <v>58</v>
      </c>
      <c r="D107" s="1">
        <v>92</v>
      </c>
      <c r="E107" s="1">
        <v>86</v>
      </c>
      <c r="F107" s="1">
        <v>85</v>
      </c>
      <c r="G107" s="1">
        <v>86</v>
      </c>
      <c r="H107" s="1">
        <v>83</v>
      </c>
      <c r="I107" s="136">
        <v>83.333333333333329</v>
      </c>
      <c r="J107" s="136">
        <v>75</v>
      </c>
      <c r="K107" s="136">
        <v>100</v>
      </c>
      <c r="L107" s="136">
        <v>83.333333333333329</v>
      </c>
      <c r="M107" s="136">
        <v>91.666666666666671</v>
      </c>
      <c r="N107" s="1">
        <f t="shared" si="3"/>
        <v>88</v>
      </c>
      <c r="O107" s="1">
        <f t="shared" si="3"/>
        <v>81</v>
      </c>
      <c r="P107" s="1">
        <f t="shared" si="3"/>
        <v>93</v>
      </c>
      <c r="Q107" s="1">
        <f t="shared" si="3"/>
        <v>85</v>
      </c>
      <c r="R107" s="1">
        <f t="shared" si="2"/>
        <v>87</v>
      </c>
    </row>
    <row r="108" spans="1:18">
      <c r="A108" s="10">
        <v>95</v>
      </c>
      <c r="B108" s="76">
        <v>1911095</v>
      </c>
      <c r="C108" s="271" t="s">
        <v>142</v>
      </c>
      <c r="D108" s="1">
        <v>60</v>
      </c>
      <c r="E108" s="1">
        <v>54</v>
      </c>
      <c r="F108" s="1">
        <v>80</v>
      </c>
      <c r="G108" s="1">
        <v>65</v>
      </c>
      <c r="H108" s="1">
        <v>59</v>
      </c>
      <c r="I108" s="136">
        <v>91.666666666666671</v>
      </c>
      <c r="J108" s="136">
        <v>83.333333333333329</v>
      </c>
      <c r="K108" s="136">
        <v>75</v>
      </c>
      <c r="L108" s="136">
        <v>33.333333333333336</v>
      </c>
      <c r="M108" s="136">
        <v>75</v>
      </c>
      <c r="N108" s="1">
        <f t="shared" si="3"/>
        <v>76</v>
      </c>
      <c r="O108" s="1">
        <f t="shared" si="3"/>
        <v>69</v>
      </c>
      <c r="P108" s="1">
        <f t="shared" si="3"/>
        <v>78</v>
      </c>
      <c r="Q108" s="1">
        <f t="shared" si="3"/>
        <v>49</v>
      </c>
      <c r="R108" s="1">
        <f t="shared" si="2"/>
        <v>67</v>
      </c>
    </row>
    <row r="109" spans="1:18">
      <c r="A109" s="10">
        <v>96</v>
      </c>
      <c r="B109" s="272">
        <v>1911096</v>
      </c>
      <c r="C109" s="273" t="s">
        <v>143</v>
      </c>
      <c r="D109" s="1">
        <v>82</v>
      </c>
      <c r="E109" s="1">
        <v>89</v>
      </c>
      <c r="F109" s="1">
        <v>87</v>
      </c>
      <c r="G109" s="1">
        <v>77</v>
      </c>
      <c r="H109" s="1">
        <v>80</v>
      </c>
      <c r="I109" s="136">
        <v>100</v>
      </c>
      <c r="J109" s="136">
        <v>91.666666666666671</v>
      </c>
      <c r="K109" s="136">
        <v>83.333333333333329</v>
      </c>
      <c r="L109" s="136">
        <v>83.333333333333329</v>
      </c>
      <c r="M109" s="136">
        <v>83.333333333333329</v>
      </c>
      <c r="N109" s="1">
        <f t="shared" si="3"/>
        <v>91</v>
      </c>
      <c r="O109" s="1">
        <f t="shared" si="3"/>
        <v>90</v>
      </c>
      <c r="P109" s="1">
        <f t="shared" si="3"/>
        <v>85</v>
      </c>
      <c r="Q109" s="1">
        <f t="shared" si="3"/>
        <v>80</v>
      </c>
      <c r="R109" s="1">
        <f t="shared" si="2"/>
        <v>82</v>
      </c>
    </row>
    <row r="110" spans="1:18">
      <c r="A110" s="10">
        <v>97</v>
      </c>
      <c r="B110" s="272">
        <v>1911097</v>
      </c>
      <c r="C110" s="273" t="s">
        <v>347</v>
      </c>
      <c r="D110" s="1">
        <v>57</v>
      </c>
      <c r="E110" s="1">
        <v>70</v>
      </c>
      <c r="F110" s="1">
        <v>90</v>
      </c>
      <c r="G110" s="1">
        <v>80</v>
      </c>
      <c r="H110" s="1">
        <v>80</v>
      </c>
      <c r="I110" s="136">
        <v>91.666666666666671</v>
      </c>
      <c r="J110" s="136">
        <v>33.333333333333336</v>
      </c>
      <c r="K110" s="136">
        <v>83.333333333333329</v>
      </c>
      <c r="L110" s="136">
        <v>83.333333333333329</v>
      </c>
      <c r="M110" s="136">
        <v>50</v>
      </c>
      <c r="N110" s="1">
        <f t="shared" si="3"/>
        <v>74</v>
      </c>
      <c r="O110" s="1">
        <f t="shared" si="3"/>
        <v>52</v>
      </c>
      <c r="P110" s="1">
        <f t="shared" si="3"/>
        <v>87</v>
      </c>
      <c r="Q110" s="1">
        <f t="shared" si="3"/>
        <v>82</v>
      </c>
      <c r="R110" s="1">
        <f t="shared" si="2"/>
        <v>65</v>
      </c>
    </row>
    <row r="111" spans="1:18">
      <c r="A111" s="10">
        <v>98</v>
      </c>
      <c r="B111" s="272">
        <v>1911098</v>
      </c>
      <c r="C111" s="273" t="s">
        <v>145</v>
      </c>
      <c r="D111" s="1">
        <v>81</v>
      </c>
      <c r="E111" s="1">
        <v>76</v>
      </c>
      <c r="F111" s="1">
        <v>89</v>
      </c>
      <c r="G111" s="1">
        <v>81</v>
      </c>
      <c r="H111" s="1">
        <v>82</v>
      </c>
      <c r="I111" s="136">
        <v>100</v>
      </c>
      <c r="J111" s="136">
        <v>91.666666666666671</v>
      </c>
      <c r="K111" s="136">
        <v>75</v>
      </c>
      <c r="L111" s="136">
        <v>100</v>
      </c>
      <c r="M111" s="136">
        <v>66.666666666666671</v>
      </c>
      <c r="N111" s="1">
        <f t="shared" si="3"/>
        <v>91</v>
      </c>
      <c r="O111" s="1">
        <f t="shared" si="3"/>
        <v>84</v>
      </c>
      <c r="P111" s="1">
        <f t="shared" si="3"/>
        <v>82</v>
      </c>
      <c r="Q111" s="1">
        <f t="shared" si="3"/>
        <v>91</v>
      </c>
      <c r="R111" s="1">
        <f t="shared" si="2"/>
        <v>74</v>
      </c>
    </row>
    <row r="112" spans="1:18">
      <c r="A112" s="10">
        <v>99</v>
      </c>
      <c r="B112" s="76">
        <v>1911099</v>
      </c>
      <c r="C112" s="271" t="s">
        <v>146</v>
      </c>
      <c r="D112" s="1">
        <v>62</v>
      </c>
      <c r="E112" s="1">
        <v>62</v>
      </c>
      <c r="F112" s="1">
        <v>82</v>
      </c>
      <c r="G112" s="1">
        <v>78</v>
      </c>
      <c r="H112" s="1">
        <v>71</v>
      </c>
      <c r="I112" s="136">
        <v>25</v>
      </c>
      <c r="J112" s="136">
        <v>58.333333333333336</v>
      </c>
      <c r="K112" s="136">
        <v>66.666666666666671</v>
      </c>
      <c r="L112" s="136">
        <v>83.333333333333329</v>
      </c>
      <c r="M112" s="136">
        <v>66.666666666666671</v>
      </c>
      <c r="N112" s="1">
        <f t="shared" si="3"/>
        <v>44</v>
      </c>
      <c r="O112" s="1">
        <f t="shared" si="3"/>
        <v>60</v>
      </c>
      <c r="P112" s="1">
        <f t="shared" si="3"/>
        <v>74</v>
      </c>
      <c r="Q112" s="1">
        <f t="shared" si="3"/>
        <v>81</v>
      </c>
      <c r="R112" s="1">
        <f t="shared" si="2"/>
        <v>69</v>
      </c>
    </row>
    <row r="113" spans="1:18">
      <c r="A113" s="10">
        <v>100</v>
      </c>
      <c r="B113" s="272">
        <v>1911100</v>
      </c>
      <c r="C113" s="273" t="s">
        <v>147</v>
      </c>
      <c r="D113" s="1">
        <v>53</v>
      </c>
      <c r="E113" s="1">
        <v>88</v>
      </c>
      <c r="F113" s="1">
        <v>86</v>
      </c>
      <c r="G113" s="1">
        <v>85</v>
      </c>
      <c r="H113" s="1">
        <v>86</v>
      </c>
      <c r="I113" s="136">
        <v>75</v>
      </c>
      <c r="J113" s="136">
        <v>75</v>
      </c>
      <c r="K113" s="136">
        <v>83.333333333333329</v>
      </c>
      <c r="L113" s="136">
        <v>100</v>
      </c>
      <c r="M113" s="136">
        <v>75</v>
      </c>
      <c r="N113" s="1">
        <f t="shared" si="3"/>
        <v>64</v>
      </c>
      <c r="O113" s="1">
        <f t="shared" si="3"/>
        <v>82</v>
      </c>
      <c r="P113" s="1">
        <f t="shared" si="3"/>
        <v>85</v>
      </c>
      <c r="Q113" s="1">
        <f t="shared" si="3"/>
        <v>93</v>
      </c>
      <c r="R113" s="1">
        <f t="shared" si="2"/>
        <v>81</v>
      </c>
    </row>
    <row r="114" spans="1:18">
      <c r="A114" s="10">
        <v>101</v>
      </c>
      <c r="B114" s="272">
        <v>1911101</v>
      </c>
      <c r="C114" s="273" t="s">
        <v>348</v>
      </c>
      <c r="D114" s="1">
        <v>89</v>
      </c>
      <c r="E114" s="1">
        <v>90</v>
      </c>
      <c r="F114" s="1">
        <v>95</v>
      </c>
      <c r="G114" s="1">
        <v>86</v>
      </c>
      <c r="H114" s="1">
        <v>82</v>
      </c>
      <c r="I114" s="136">
        <v>91.666666666666671</v>
      </c>
      <c r="J114" s="136">
        <v>83.333333333333329</v>
      </c>
      <c r="K114" s="136">
        <v>83.333333333333329</v>
      </c>
      <c r="L114" s="136">
        <v>83.333333333333329</v>
      </c>
      <c r="M114" s="136">
        <v>83.333333333333329</v>
      </c>
      <c r="N114" s="1">
        <f t="shared" si="3"/>
        <v>90</v>
      </c>
      <c r="O114" s="1">
        <f t="shared" si="3"/>
        <v>87</v>
      </c>
      <c r="P114" s="1">
        <f t="shared" si="3"/>
        <v>89</v>
      </c>
      <c r="Q114" s="1">
        <f t="shared" si="3"/>
        <v>85</v>
      </c>
      <c r="R114" s="1">
        <f t="shared" si="2"/>
        <v>83</v>
      </c>
    </row>
    <row r="115" spans="1:18">
      <c r="A115" s="10">
        <v>102</v>
      </c>
      <c r="B115" s="272">
        <v>1911102</v>
      </c>
      <c r="C115" s="273" t="s">
        <v>349</v>
      </c>
      <c r="D115" s="1">
        <v>82</v>
      </c>
      <c r="E115" s="1">
        <v>81</v>
      </c>
      <c r="F115" s="1">
        <v>78</v>
      </c>
      <c r="G115" s="1">
        <v>79</v>
      </c>
      <c r="H115" s="1">
        <v>85</v>
      </c>
      <c r="I115" s="136">
        <v>83.333333333333329</v>
      </c>
      <c r="J115" s="136">
        <v>75</v>
      </c>
      <c r="K115" s="136">
        <v>83.333333333333329</v>
      </c>
      <c r="L115" s="136">
        <v>83.333333333333329</v>
      </c>
      <c r="M115" s="136">
        <v>33.333333333333336</v>
      </c>
      <c r="N115" s="1">
        <f t="shared" si="3"/>
        <v>83</v>
      </c>
      <c r="O115" s="1">
        <f t="shared" si="3"/>
        <v>78</v>
      </c>
      <c r="P115" s="1">
        <f t="shared" si="3"/>
        <v>81</v>
      </c>
      <c r="Q115" s="1">
        <f t="shared" si="3"/>
        <v>81</v>
      </c>
      <c r="R115" s="1">
        <f t="shared" si="2"/>
        <v>59</v>
      </c>
    </row>
    <row r="116" spans="1:18">
      <c r="A116" s="10">
        <v>103</v>
      </c>
      <c r="B116" s="272">
        <v>1911103</v>
      </c>
      <c r="C116" s="273" t="s">
        <v>350</v>
      </c>
      <c r="D116" s="1">
        <v>89</v>
      </c>
      <c r="E116" s="1">
        <v>82</v>
      </c>
      <c r="F116" s="1">
        <v>81</v>
      </c>
      <c r="G116" s="1">
        <v>82</v>
      </c>
      <c r="H116" s="1">
        <v>84</v>
      </c>
      <c r="I116" s="136">
        <v>91.666666666666671</v>
      </c>
      <c r="J116" s="136">
        <v>75</v>
      </c>
      <c r="K116" s="136">
        <v>75</v>
      </c>
      <c r="L116" s="136">
        <v>91.666666666666671</v>
      </c>
      <c r="M116" s="136">
        <v>75</v>
      </c>
      <c r="N116" s="1">
        <f t="shared" si="3"/>
        <v>90</v>
      </c>
      <c r="O116" s="1">
        <f t="shared" si="3"/>
        <v>79</v>
      </c>
      <c r="P116" s="1">
        <f t="shared" si="3"/>
        <v>78</v>
      </c>
      <c r="Q116" s="1">
        <f t="shared" si="3"/>
        <v>87</v>
      </c>
      <c r="R116" s="1">
        <f t="shared" si="2"/>
        <v>80</v>
      </c>
    </row>
    <row r="117" spans="1:18">
      <c r="A117" s="10">
        <v>104</v>
      </c>
      <c r="B117" s="267">
        <v>1911104</v>
      </c>
      <c r="C117" s="268" t="s">
        <v>351</v>
      </c>
      <c r="D117" s="1">
        <v>79</v>
      </c>
      <c r="E117" s="1">
        <v>82</v>
      </c>
      <c r="F117" s="1">
        <v>82</v>
      </c>
      <c r="G117" s="1">
        <v>84</v>
      </c>
      <c r="H117" s="1">
        <v>79</v>
      </c>
      <c r="I117" s="136">
        <v>58.333333333333336</v>
      </c>
      <c r="J117" s="136">
        <v>75</v>
      </c>
      <c r="K117" s="136">
        <v>75</v>
      </c>
      <c r="L117" s="136">
        <v>83.333333333333329</v>
      </c>
      <c r="M117" s="136">
        <v>50</v>
      </c>
      <c r="N117" s="1">
        <f t="shared" si="3"/>
        <v>69</v>
      </c>
      <c r="O117" s="1">
        <f t="shared" si="3"/>
        <v>79</v>
      </c>
      <c r="P117" s="1">
        <f t="shared" si="3"/>
        <v>79</v>
      </c>
      <c r="Q117" s="1">
        <f t="shared" si="3"/>
        <v>84</v>
      </c>
      <c r="R117" s="1">
        <f t="shared" si="2"/>
        <v>65</v>
      </c>
    </row>
    <row r="118" spans="1:18">
      <c r="A118" s="10">
        <v>105</v>
      </c>
      <c r="B118" s="267">
        <v>1911105</v>
      </c>
      <c r="C118" s="268" t="s">
        <v>60</v>
      </c>
      <c r="D118" s="1">
        <v>79</v>
      </c>
      <c r="E118" s="1">
        <v>82</v>
      </c>
      <c r="F118" s="1">
        <v>85</v>
      </c>
      <c r="G118" s="1">
        <v>84</v>
      </c>
      <c r="H118" s="1">
        <v>81</v>
      </c>
      <c r="I118" s="136">
        <v>83.333333333333329</v>
      </c>
      <c r="J118" s="136">
        <v>66.666666666666671</v>
      </c>
      <c r="K118" s="136">
        <v>75</v>
      </c>
      <c r="L118" s="136">
        <v>83.333333333333329</v>
      </c>
      <c r="M118" s="136">
        <v>50</v>
      </c>
      <c r="N118" s="1">
        <f t="shared" si="3"/>
        <v>81</v>
      </c>
      <c r="O118" s="1">
        <f t="shared" si="3"/>
        <v>74</v>
      </c>
      <c r="P118" s="1">
        <f t="shared" si="3"/>
        <v>80</v>
      </c>
      <c r="Q118" s="1">
        <f t="shared" si="3"/>
        <v>84</v>
      </c>
      <c r="R118" s="1">
        <f t="shared" si="2"/>
        <v>66</v>
      </c>
    </row>
    <row r="119" spans="1:18">
      <c r="A119" s="10">
        <v>106</v>
      </c>
      <c r="B119" s="76">
        <v>1911106</v>
      </c>
      <c r="C119" s="271" t="s">
        <v>352</v>
      </c>
      <c r="D119" s="1">
        <v>82</v>
      </c>
      <c r="E119" s="1">
        <v>80</v>
      </c>
      <c r="F119" s="1">
        <v>82</v>
      </c>
      <c r="G119" s="1">
        <v>89</v>
      </c>
      <c r="H119" s="1">
        <v>95</v>
      </c>
      <c r="I119" s="136">
        <v>91.666666666666671</v>
      </c>
      <c r="J119" s="136">
        <v>83.333333333333329</v>
      </c>
      <c r="K119" s="136">
        <v>83.333333333333329</v>
      </c>
      <c r="L119" s="136">
        <v>83.333333333333329</v>
      </c>
      <c r="M119" s="136">
        <v>91.666666666666671</v>
      </c>
      <c r="N119" s="1">
        <f t="shared" si="3"/>
        <v>87</v>
      </c>
      <c r="O119" s="1">
        <f t="shared" si="3"/>
        <v>82</v>
      </c>
      <c r="P119" s="1">
        <f t="shared" si="3"/>
        <v>83</v>
      </c>
      <c r="Q119" s="1">
        <f t="shared" si="3"/>
        <v>86</v>
      </c>
      <c r="R119" s="1">
        <f t="shared" si="2"/>
        <v>93</v>
      </c>
    </row>
    <row r="120" spans="1:18">
      <c r="A120" s="10">
        <v>107</v>
      </c>
      <c r="B120" s="272">
        <v>1911107</v>
      </c>
      <c r="C120" s="273" t="s">
        <v>353</v>
      </c>
      <c r="D120" s="1">
        <v>59</v>
      </c>
      <c r="E120" s="1">
        <v>59</v>
      </c>
      <c r="F120" s="1">
        <v>80</v>
      </c>
      <c r="G120" s="1">
        <v>92</v>
      </c>
      <c r="H120" s="1">
        <v>87</v>
      </c>
      <c r="I120" s="136">
        <v>100</v>
      </c>
      <c r="J120" s="136">
        <v>83.333333333333329</v>
      </c>
      <c r="K120" s="136">
        <v>91.666666666666671</v>
      </c>
      <c r="L120" s="136">
        <v>100</v>
      </c>
      <c r="M120" s="136">
        <v>83.333333333333329</v>
      </c>
      <c r="N120" s="1">
        <f t="shared" si="3"/>
        <v>80</v>
      </c>
      <c r="O120" s="1">
        <f t="shared" si="3"/>
        <v>71</v>
      </c>
      <c r="P120" s="1">
        <f t="shared" si="3"/>
        <v>86</v>
      </c>
      <c r="Q120" s="1">
        <f t="shared" si="3"/>
        <v>96</v>
      </c>
      <c r="R120" s="1">
        <f t="shared" si="2"/>
        <v>85</v>
      </c>
    </row>
    <row r="121" spans="1:18">
      <c r="A121" s="10">
        <v>108</v>
      </c>
      <c r="B121" s="272">
        <v>1911108</v>
      </c>
      <c r="C121" s="273" t="s">
        <v>152</v>
      </c>
      <c r="D121" s="1">
        <v>74</v>
      </c>
      <c r="E121" s="1">
        <v>84</v>
      </c>
      <c r="F121" s="1">
        <v>70</v>
      </c>
      <c r="G121" s="1">
        <v>81</v>
      </c>
      <c r="H121" s="1">
        <v>81</v>
      </c>
      <c r="I121" s="136">
        <v>100</v>
      </c>
      <c r="J121" s="136">
        <v>100</v>
      </c>
      <c r="K121" s="136">
        <v>58.333333333333336</v>
      </c>
      <c r="L121" s="136">
        <v>75</v>
      </c>
      <c r="M121" s="136">
        <v>66.666666666666671</v>
      </c>
      <c r="N121" s="1">
        <f t="shared" si="3"/>
        <v>87</v>
      </c>
      <c r="O121" s="1">
        <f t="shared" si="3"/>
        <v>92</v>
      </c>
      <c r="P121" s="1">
        <f t="shared" si="3"/>
        <v>64</v>
      </c>
      <c r="Q121" s="1">
        <f t="shared" si="3"/>
        <v>78</v>
      </c>
      <c r="R121" s="1">
        <f t="shared" si="2"/>
        <v>74</v>
      </c>
    </row>
    <row r="122" spans="1:18">
      <c r="A122" s="10">
        <v>109</v>
      </c>
      <c r="B122" s="267">
        <v>1911109</v>
      </c>
      <c r="C122" s="268" t="s">
        <v>153</v>
      </c>
      <c r="D122" s="1">
        <v>53</v>
      </c>
      <c r="E122" s="1">
        <v>51</v>
      </c>
      <c r="F122" s="1">
        <v>78</v>
      </c>
      <c r="G122" s="1">
        <v>92</v>
      </c>
      <c r="H122" s="1">
        <v>85</v>
      </c>
      <c r="I122" s="136">
        <v>75</v>
      </c>
      <c r="J122" s="136">
        <v>75</v>
      </c>
      <c r="K122" s="136">
        <v>75</v>
      </c>
      <c r="L122" s="136">
        <v>83.333333333333329</v>
      </c>
      <c r="M122" s="136">
        <v>75</v>
      </c>
      <c r="N122" s="1">
        <f t="shared" si="3"/>
        <v>64</v>
      </c>
      <c r="O122" s="1">
        <f t="shared" si="3"/>
        <v>63</v>
      </c>
      <c r="P122" s="1">
        <f t="shared" si="3"/>
        <v>77</v>
      </c>
      <c r="Q122" s="1">
        <f t="shared" si="3"/>
        <v>88</v>
      </c>
      <c r="R122" s="1">
        <f t="shared" si="2"/>
        <v>80</v>
      </c>
    </row>
    <row r="123" spans="1:18">
      <c r="A123" s="10">
        <v>110</v>
      </c>
      <c r="B123" s="272">
        <v>1911110</v>
      </c>
      <c r="C123" s="273" t="s">
        <v>154</v>
      </c>
      <c r="D123" s="1">
        <v>80</v>
      </c>
      <c r="E123" s="1">
        <v>61</v>
      </c>
      <c r="F123" s="1">
        <v>78</v>
      </c>
      <c r="G123" s="1">
        <v>85</v>
      </c>
      <c r="H123" s="1">
        <v>82</v>
      </c>
      <c r="I123" s="136">
        <v>100</v>
      </c>
      <c r="J123" s="136">
        <v>91.666666666666671</v>
      </c>
      <c r="K123" s="136">
        <v>83.333333333333329</v>
      </c>
      <c r="L123" s="136">
        <v>100</v>
      </c>
      <c r="M123" s="136">
        <v>83.333333333333329</v>
      </c>
      <c r="N123" s="1">
        <f t="shared" ref="N123:Q138" si="4">ROUND(D123*$H$12+I123*$M$12,0)</f>
        <v>90</v>
      </c>
      <c r="O123" s="1">
        <f t="shared" si="4"/>
        <v>76</v>
      </c>
      <c r="P123" s="1">
        <f t="shared" si="4"/>
        <v>81</v>
      </c>
      <c r="Q123" s="1">
        <f t="shared" si="4"/>
        <v>93</v>
      </c>
      <c r="R123" s="1">
        <f t="shared" si="2"/>
        <v>83</v>
      </c>
    </row>
    <row r="124" spans="1:18">
      <c r="A124" s="10">
        <v>111</v>
      </c>
      <c r="B124" s="272">
        <v>1911111</v>
      </c>
      <c r="C124" s="273" t="s">
        <v>354</v>
      </c>
      <c r="D124" s="1">
        <v>71</v>
      </c>
      <c r="E124" s="1">
        <v>78</v>
      </c>
      <c r="F124" s="1">
        <v>78</v>
      </c>
      <c r="G124" s="1">
        <v>89</v>
      </c>
      <c r="H124" s="1">
        <v>87</v>
      </c>
      <c r="I124" s="136">
        <v>75</v>
      </c>
      <c r="J124" s="136">
        <v>91.666666666666671</v>
      </c>
      <c r="K124" s="136">
        <v>83.333333333333329</v>
      </c>
      <c r="L124" s="136">
        <v>75</v>
      </c>
      <c r="M124" s="136">
        <v>91.666666666666671</v>
      </c>
      <c r="N124" s="1">
        <f t="shared" si="4"/>
        <v>73</v>
      </c>
      <c r="O124" s="1">
        <f t="shared" si="4"/>
        <v>85</v>
      </c>
      <c r="P124" s="1">
        <f t="shared" si="4"/>
        <v>81</v>
      </c>
      <c r="Q124" s="1">
        <f t="shared" si="4"/>
        <v>82</v>
      </c>
      <c r="R124" s="1">
        <f t="shared" si="2"/>
        <v>89</v>
      </c>
    </row>
    <row r="125" spans="1:18">
      <c r="A125" s="10">
        <v>112</v>
      </c>
      <c r="B125" s="272">
        <v>1911112</v>
      </c>
      <c r="C125" s="273" t="s">
        <v>155</v>
      </c>
      <c r="D125" s="1">
        <v>61</v>
      </c>
      <c r="E125" s="1">
        <v>62</v>
      </c>
      <c r="F125" s="1">
        <v>60</v>
      </c>
      <c r="G125" s="1">
        <v>77</v>
      </c>
      <c r="H125" s="1">
        <v>59</v>
      </c>
      <c r="I125" s="136">
        <v>75</v>
      </c>
      <c r="J125" s="136">
        <v>91.666666666666671</v>
      </c>
      <c r="K125" s="136">
        <v>75</v>
      </c>
      <c r="L125" s="136">
        <v>75</v>
      </c>
      <c r="M125" s="136">
        <v>58.333333333333336</v>
      </c>
      <c r="N125" s="1">
        <f t="shared" si="4"/>
        <v>68</v>
      </c>
      <c r="O125" s="1">
        <f t="shared" si="4"/>
        <v>77</v>
      </c>
      <c r="P125" s="1">
        <f t="shared" si="4"/>
        <v>68</v>
      </c>
      <c r="Q125" s="1">
        <f t="shared" si="4"/>
        <v>76</v>
      </c>
      <c r="R125" s="1">
        <f t="shared" si="2"/>
        <v>59</v>
      </c>
    </row>
    <row r="126" spans="1:18">
      <c r="A126" s="10">
        <v>113</v>
      </c>
      <c r="B126" s="272">
        <v>1911113</v>
      </c>
      <c r="C126" s="273" t="s">
        <v>156</v>
      </c>
      <c r="D126" s="1">
        <v>64</v>
      </c>
      <c r="E126" s="1">
        <v>63</v>
      </c>
      <c r="F126" s="1">
        <v>84</v>
      </c>
      <c r="G126" s="1">
        <v>84</v>
      </c>
      <c r="H126" s="1">
        <v>83</v>
      </c>
      <c r="I126" s="136">
        <v>83.333333333333329</v>
      </c>
      <c r="J126" s="136">
        <v>33.333333333333336</v>
      </c>
      <c r="K126" s="136">
        <v>83.333333333333329</v>
      </c>
      <c r="L126" s="136">
        <v>83.333333333333329</v>
      </c>
      <c r="M126" s="136">
        <v>91.666666666666671</v>
      </c>
      <c r="N126" s="1">
        <f t="shared" si="4"/>
        <v>74</v>
      </c>
      <c r="O126" s="1">
        <f t="shared" si="4"/>
        <v>48</v>
      </c>
      <c r="P126" s="1">
        <f t="shared" si="4"/>
        <v>84</v>
      </c>
      <c r="Q126" s="1">
        <f t="shared" si="4"/>
        <v>84</v>
      </c>
      <c r="R126" s="1">
        <f t="shared" si="2"/>
        <v>87</v>
      </c>
    </row>
    <row r="127" spans="1:18">
      <c r="A127" s="10">
        <v>114</v>
      </c>
      <c r="B127" s="272">
        <v>1911114</v>
      </c>
      <c r="C127" s="273" t="s">
        <v>157</v>
      </c>
      <c r="D127" s="1">
        <v>67</v>
      </c>
      <c r="E127" s="1">
        <v>65</v>
      </c>
      <c r="F127" s="1">
        <v>82</v>
      </c>
      <c r="G127" s="1">
        <v>79</v>
      </c>
      <c r="H127" s="1">
        <v>79</v>
      </c>
      <c r="I127" s="136">
        <v>83.333333333333329</v>
      </c>
      <c r="J127" s="136">
        <v>91.666666666666671</v>
      </c>
      <c r="K127" s="136">
        <v>83.333333333333329</v>
      </c>
      <c r="L127" s="136">
        <v>83.333333333333329</v>
      </c>
      <c r="M127" s="136">
        <v>91.666666666666671</v>
      </c>
      <c r="N127" s="1">
        <f t="shared" si="4"/>
        <v>75</v>
      </c>
      <c r="O127" s="1">
        <f t="shared" si="4"/>
        <v>78</v>
      </c>
      <c r="P127" s="1">
        <f t="shared" si="4"/>
        <v>83</v>
      </c>
      <c r="Q127" s="1">
        <f t="shared" si="4"/>
        <v>81</v>
      </c>
      <c r="R127" s="1">
        <f t="shared" si="2"/>
        <v>85</v>
      </c>
    </row>
    <row r="128" spans="1:18">
      <c r="A128" s="10">
        <v>115</v>
      </c>
      <c r="B128" s="272">
        <v>1911115</v>
      </c>
      <c r="C128" s="273" t="s">
        <v>74</v>
      </c>
      <c r="D128" s="1">
        <v>73</v>
      </c>
      <c r="E128" s="1">
        <v>83</v>
      </c>
      <c r="F128" s="1">
        <v>80</v>
      </c>
      <c r="G128" s="1">
        <v>78</v>
      </c>
      <c r="H128" s="1">
        <v>80</v>
      </c>
      <c r="I128" s="136">
        <v>75</v>
      </c>
      <c r="J128" s="136">
        <v>83.333333333333329</v>
      </c>
      <c r="K128" s="136">
        <v>75</v>
      </c>
      <c r="L128" s="136">
        <v>83.333333333333329</v>
      </c>
      <c r="M128" s="136">
        <v>83.333333333333329</v>
      </c>
      <c r="N128" s="1">
        <f t="shared" si="4"/>
        <v>74</v>
      </c>
      <c r="O128" s="1">
        <f t="shared" si="4"/>
        <v>83</v>
      </c>
      <c r="P128" s="1">
        <f t="shared" si="4"/>
        <v>78</v>
      </c>
      <c r="Q128" s="1">
        <f t="shared" si="4"/>
        <v>81</v>
      </c>
      <c r="R128" s="1">
        <f t="shared" si="2"/>
        <v>82</v>
      </c>
    </row>
    <row r="129" spans="1:18">
      <c r="A129" s="10">
        <v>116</v>
      </c>
      <c r="B129" s="267">
        <v>1911116</v>
      </c>
      <c r="C129" s="268" t="s">
        <v>355</v>
      </c>
      <c r="D129" s="1">
        <v>50</v>
      </c>
      <c r="E129" s="1">
        <v>52</v>
      </c>
      <c r="F129" s="1">
        <v>72</v>
      </c>
      <c r="G129" s="1">
        <v>72</v>
      </c>
      <c r="H129" s="1">
        <v>56</v>
      </c>
      <c r="I129" s="136">
        <v>25</v>
      </c>
      <c r="J129" s="136">
        <v>33.333333333333336</v>
      </c>
      <c r="K129" s="136">
        <v>100</v>
      </c>
      <c r="L129" s="136">
        <v>100</v>
      </c>
      <c r="M129" s="136">
        <v>91.666666666666671</v>
      </c>
      <c r="N129" s="1">
        <f t="shared" si="4"/>
        <v>38</v>
      </c>
      <c r="O129" s="1">
        <f t="shared" si="4"/>
        <v>43</v>
      </c>
      <c r="P129" s="1">
        <f t="shared" si="4"/>
        <v>86</v>
      </c>
      <c r="Q129" s="1">
        <f t="shared" si="4"/>
        <v>86</v>
      </c>
      <c r="R129" s="1">
        <f t="shared" si="2"/>
        <v>74</v>
      </c>
    </row>
    <row r="130" spans="1:18">
      <c r="A130" s="10">
        <v>117</v>
      </c>
      <c r="B130" s="272">
        <v>1911117</v>
      </c>
      <c r="C130" s="273" t="s">
        <v>356</v>
      </c>
      <c r="D130" s="1">
        <v>75</v>
      </c>
      <c r="E130" s="1">
        <v>76</v>
      </c>
      <c r="F130" s="1">
        <v>84</v>
      </c>
      <c r="G130" s="1">
        <v>75</v>
      </c>
      <c r="H130" s="1">
        <v>64</v>
      </c>
      <c r="I130" s="136">
        <v>91.666666666666671</v>
      </c>
      <c r="J130" s="136">
        <v>75</v>
      </c>
      <c r="K130" s="136">
        <v>66.666666666666671</v>
      </c>
      <c r="L130" s="136">
        <v>75</v>
      </c>
      <c r="M130" s="136">
        <v>75</v>
      </c>
      <c r="N130" s="1">
        <f t="shared" si="4"/>
        <v>83</v>
      </c>
      <c r="O130" s="1">
        <f t="shared" si="4"/>
        <v>76</v>
      </c>
      <c r="P130" s="1">
        <f t="shared" si="4"/>
        <v>75</v>
      </c>
      <c r="Q130" s="1">
        <f t="shared" si="4"/>
        <v>75</v>
      </c>
      <c r="R130" s="1">
        <f t="shared" si="2"/>
        <v>70</v>
      </c>
    </row>
    <row r="131" spans="1:18">
      <c r="A131" s="10">
        <v>118</v>
      </c>
      <c r="B131" s="76">
        <v>1911118</v>
      </c>
      <c r="C131" s="271" t="s">
        <v>357</v>
      </c>
      <c r="D131" s="1">
        <v>58</v>
      </c>
      <c r="E131" s="1">
        <v>80</v>
      </c>
      <c r="F131" s="1">
        <v>78</v>
      </c>
      <c r="G131" s="1">
        <v>78</v>
      </c>
      <c r="H131" s="1">
        <v>74</v>
      </c>
      <c r="I131" s="136">
        <v>33.333333333333336</v>
      </c>
      <c r="J131" s="136">
        <v>33.333333333333336</v>
      </c>
      <c r="K131" s="136">
        <v>91.666666666666671</v>
      </c>
      <c r="L131" s="136">
        <v>66.666666666666671</v>
      </c>
      <c r="M131" s="136">
        <v>100</v>
      </c>
      <c r="N131" s="1">
        <f t="shared" si="4"/>
        <v>46</v>
      </c>
      <c r="O131" s="1">
        <f t="shared" si="4"/>
        <v>57</v>
      </c>
      <c r="P131" s="1">
        <f t="shared" si="4"/>
        <v>85</v>
      </c>
      <c r="Q131" s="1">
        <f t="shared" si="4"/>
        <v>72</v>
      </c>
      <c r="R131" s="1">
        <f t="shared" si="2"/>
        <v>87</v>
      </c>
    </row>
    <row r="132" spans="1:18">
      <c r="A132" s="10">
        <v>119</v>
      </c>
      <c r="B132" s="267">
        <v>1911119</v>
      </c>
      <c r="C132" s="268" t="s">
        <v>358</v>
      </c>
      <c r="D132" s="1">
        <v>67</v>
      </c>
      <c r="E132" s="1">
        <v>88</v>
      </c>
      <c r="F132" s="1">
        <v>85</v>
      </c>
      <c r="G132" s="1">
        <v>73</v>
      </c>
      <c r="H132" s="1">
        <v>77</v>
      </c>
      <c r="I132" s="136">
        <v>91.666666666666671</v>
      </c>
      <c r="J132" s="136">
        <v>33.333333333333336</v>
      </c>
      <c r="K132" s="136">
        <v>83.333333333333329</v>
      </c>
      <c r="L132" s="136">
        <v>83.333333333333329</v>
      </c>
      <c r="M132" s="136">
        <v>83.333333333333329</v>
      </c>
      <c r="N132" s="1">
        <f t="shared" si="4"/>
        <v>79</v>
      </c>
      <c r="O132" s="1">
        <f t="shared" si="4"/>
        <v>61</v>
      </c>
      <c r="P132" s="1">
        <f t="shared" si="4"/>
        <v>84</v>
      </c>
      <c r="Q132" s="1">
        <f t="shared" si="4"/>
        <v>78</v>
      </c>
      <c r="R132" s="1">
        <f t="shared" si="2"/>
        <v>80</v>
      </c>
    </row>
    <row r="133" spans="1:18">
      <c r="A133" s="10">
        <v>120</v>
      </c>
      <c r="B133" s="272">
        <v>1911120</v>
      </c>
      <c r="C133" s="273" t="s">
        <v>359</v>
      </c>
      <c r="D133" s="1">
        <v>69</v>
      </c>
      <c r="E133" s="1">
        <v>80</v>
      </c>
      <c r="F133" s="1">
        <v>85</v>
      </c>
      <c r="G133" s="1">
        <v>80</v>
      </c>
      <c r="H133" s="1">
        <v>80</v>
      </c>
      <c r="I133" s="136">
        <v>91.666666666666671</v>
      </c>
      <c r="J133" s="136">
        <v>83.333333333333329</v>
      </c>
      <c r="K133" s="136">
        <v>66.666666666666671</v>
      </c>
      <c r="L133" s="136">
        <v>75</v>
      </c>
      <c r="M133" s="136">
        <v>75</v>
      </c>
      <c r="N133" s="1">
        <f t="shared" si="4"/>
        <v>80</v>
      </c>
      <c r="O133" s="1">
        <f t="shared" si="4"/>
        <v>82</v>
      </c>
      <c r="P133" s="1">
        <f t="shared" si="4"/>
        <v>76</v>
      </c>
      <c r="Q133" s="1">
        <f t="shared" si="4"/>
        <v>78</v>
      </c>
      <c r="R133" s="1">
        <f t="shared" si="2"/>
        <v>78</v>
      </c>
    </row>
    <row r="134" spans="1:18">
      <c r="A134" s="10">
        <v>121</v>
      </c>
      <c r="B134" s="76">
        <v>1911401</v>
      </c>
      <c r="C134" s="271" t="s">
        <v>360</v>
      </c>
      <c r="D134" s="1">
        <v>51</v>
      </c>
      <c r="E134" s="1">
        <v>76</v>
      </c>
      <c r="F134" s="1">
        <v>71</v>
      </c>
      <c r="G134" s="1">
        <v>80</v>
      </c>
      <c r="H134" s="1">
        <v>77</v>
      </c>
      <c r="I134" s="136">
        <v>91.666666666666671</v>
      </c>
      <c r="J134" s="136">
        <v>83.333333333333329</v>
      </c>
      <c r="K134" s="136">
        <v>83.333333333333329</v>
      </c>
      <c r="L134" s="136">
        <v>58.333333333333336</v>
      </c>
      <c r="M134" s="136">
        <v>8.3333333333333339</v>
      </c>
      <c r="N134" s="1">
        <f t="shared" si="4"/>
        <v>71</v>
      </c>
      <c r="O134" s="1">
        <f t="shared" si="4"/>
        <v>80</v>
      </c>
      <c r="P134" s="1">
        <f t="shared" si="4"/>
        <v>77</v>
      </c>
      <c r="Q134" s="1">
        <f t="shared" si="4"/>
        <v>69</v>
      </c>
      <c r="R134" s="1">
        <f t="shared" si="2"/>
        <v>43</v>
      </c>
    </row>
    <row r="135" spans="1:18">
      <c r="A135" s="10">
        <v>122</v>
      </c>
      <c r="B135" s="76">
        <v>1911402</v>
      </c>
      <c r="C135" s="271" t="s">
        <v>361</v>
      </c>
      <c r="D135" s="1">
        <v>65</v>
      </c>
      <c r="E135" s="1">
        <v>70</v>
      </c>
      <c r="F135" s="1">
        <v>79</v>
      </c>
      <c r="G135" s="1">
        <v>79</v>
      </c>
      <c r="H135" s="1">
        <v>80</v>
      </c>
      <c r="I135" s="136">
        <v>83.333333333333329</v>
      </c>
      <c r="J135" s="136">
        <v>91.666666666666671</v>
      </c>
      <c r="K135" s="136">
        <v>58.333333333333336</v>
      </c>
      <c r="L135" s="136">
        <v>41.666666666666664</v>
      </c>
      <c r="M135" s="136">
        <v>58.333333333333336</v>
      </c>
      <c r="N135" s="1">
        <f t="shared" si="4"/>
        <v>74</v>
      </c>
      <c r="O135" s="1">
        <f t="shared" si="4"/>
        <v>81</v>
      </c>
      <c r="P135" s="1">
        <f t="shared" si="4"/>
        <v>69</v>
      </c>
      <c r="Q135" s="1">
        <f t="shared" si="4"/>
        <v>60</v>
      </c>
      <c r="R135" s="1">
        <f t="shared" si="2"/>
        <v>69</v>
      </c>
    </row>
    <row r="136" spans="1:18">
      <c r="A136" s="10">
        <v>123</v>
      </c>
      <c r="B136" s="272">
        <v>1911403</v>
      </c>
      <c r="C136" s="273" t="s">
        <v>362</v>
      </c>
      <c r="D136" s="1">
        <v>51</v>
      </c>
      <c r="E136" s="1">
        <v>76</v>
      </c>
      <c r="F136" s="1">
        <v>73</v>
      </c>
      <c r="G136" s="1">
        <v>71</v>
      </c>
      <c r="H136" s="1">
        <v>71</v>
      </c>
      <c r="I136" s="136">
        <v>50</v>
      </c>
      <c r="J136" s="136">
        <v>50</v>
      </c>
      <c r="K136" s="136">
        <v>16.666666666666668</v>
      </c>
      <c r="L136" s="136">
        <v>25</v>
      </c>
      <c r="M136" s="136">
        <v>16.666666666666668</v>
      </c>
      <c r="N136" s="1">
        <f t="shared" si="4"/>
        <v>51</v>
      </c>
      <c r="O136" s="1">
        <f t="shared" si="4"/>
        <v>63</v>
      </c>
      <c r="P136" s="1">
        <f t="shared" si="4"/>
        <v>45</v>
      </c>
      <c r="Q136" s="1">
        <f t="shared" si="4"/>
        <v>48</v>
      </c>
      <c r="R136" s="1">
        <f t="shared" si="2"/>
        <v>44</v>
      </c>
    </row>
    <row r="137" spans="1:18">
      <c r="A137" s="10">
        <v>124</v>
      </c>
      <c r="B137" s="272">
        <v>1911404</v>
      </c>
      <c r="C137" s="273" t="s">
        <v>363</v>
      </c>
      <c r="D137" s="1">
        <v>63</v>
      </c>
      <c r="E137" s="1">
        <v>61</v>
      </c>
      <c r="F137" s="1">
        <v>68</v>
      </c>
      <c r="G137" s="1">
        <v>86</v>
      </c>
      <c r="H137" s="1">
        <v>92</v>
      </c>
      <c r="I137" s="136">
        <v>100</v>
      </c>
      <c r="J137" s="136">
        <v>91.666666666666671</v>
      </c>
      <c r="K137" s="136">
        <v>58.333333333333336</v>
      </c>
      <c r="L137" s="136">
        <v>91.666666666666671</v>
      </c>
      <c r="M137" s="136">
        <v>83.333333333333329</v>
      </c>
      <c r="N137" s="1">
        <f t="shared" si="4"/>
        <v>82</v>
      </c>
      <c r="O137" s="1">
        <f t="shared" si="4"/>
        <v>76</v>
      </c>
      <c r="P137" s="1">
        <f t="shared" si="4"/>
        <v>63</v>
      </c>
      <c r="Q137" s="1">
        <f t="shared" si="4"/>
        <v>89</v>
      </c>
      <c r="R137" s="1">
        <f t="shared" si="2"/>
        <v>88</v>
      </c>
    </row>
    <row r="138" spans="1:18">
      <c r="A138" s="10">
        <v>125</v>
      </c>
      <c r="B138" s="267">
        <v>1911405</v>
      </c>
      <c r="C138" s="268" t="s">
        <v>364</v>
      </c>
      <c r="D138" s="1">
        <v>59</v>
      </c>
      <c r="E138" s="1">
        <v>70</v>
      </c>
      <c r="F138" s="1">
        <v>67</v>
      </c>
      <c r="G138" s="1">
        <v>78</v>
      </c>
      <c r="H138" s="1">
        <v>61</v>
      </c>
      <c r="I138" s="136">
        <v>33.333333333333336</v>
      </c>
      <c r="J138" s="136">
        <v>83.333333333333329</v>
      </c>
      <c r="K138" s="136">
        <v>75</v>
      </c>
      <c r="L138" s="136">
        <v>83.333333333333329</v>
      </c>
      <c r="M138" s="136">
        <v>66.666666666666671</v>
      </c>
      <c r="N138" s="1">
        <f t="shared" si="4"/>
        <v>46</v>
      </c>
      <c r="O138" s="1">
        <f t="shared" si="4"/>
        <v>77</v>
      </c>
      <c r="P138" s="1">
        <f t="shared" si="4"/>
        <v>71</v>
      </c>
      <c r="Q138" s="1">
        <f t="shared" si="4"/>
        <v>81</v>
      </c>
      <c r="R138" s="1">
        <f t="shared" si="2"/>
        <v>64</v>
      </c>
    </row>
    <row r="139" spans="1:18">
      <c r="A139" s="10">
        <v>126</v>
      </c>
      <c r="B139" s="31">
        <v>1911406</v>
      </c>
      <c r="C139" s="273" t="s">
        <v>365</v>
      </c>
      <c r="D139" s="1">
        <v>52</v>
      </c>
      <c r="E139" s="1">
        <v>52</v>
      </c>
      <c r="F139" s="1">
        <v>64</v>
      </c>
      <c r="G139" s="1">
        <v>69</v>
      </c>
      <c r="H139" s="1">
        <v>78</v>
      </c>
      <c r="I139" s="136">
        <v>75</v>
      </c>
      <c r="J139" s="136">
        <v>25</v>
      </c>
      <c r="K139" s="136">
        <v>58.333333333333336</v>
      </c>
      <c r="L139" s="136">
        <v>83.333333333333329</v>
      </c>
      <c r="M139" s="136">
        <v>83.333333333333329</v>
      </c>
      <c r="N139" s="1">
        <f t="shared" ref="N139:R142" si="5">ROUND(D139*$H$12+I139*$M$12,0)</f>
        <v>64</v>
      </c>
      <c r="O139" s="1">
        <f t="shared" si="5"/>
        <v>39</v>
      </c>
      <c r="P139" s="1">
        <f t="shared" si="5"/>
        <v>61</v>
      </c>
      <c r="Q139" s="1">
        <f t="shared" si="5"/>
        <v>76</v>
      </c>
      <c r="R139" s="1">
        <f t="shared" si="2"/>
        <v>81</v>
      </c>
    </row>
    <row r="140" spans="1:18">
      <c r="A140" s="10">
        <v>127</v>
      </c>
      <c r="B140" s="76">
        <v>1911407</v>
      </c>
      <c r="C140" s="271" t="s">
        <v>366</v>
      </c>
      <c r="D140" s="1">
        <v>65</v>
      </c>
      <c r="E140" s="1">
        <v>73</v>
      </c>
      <c r="F140" s="1">
        <v>68</v>
      </c>
      <c r="G140" s="1">
        <v>83</v>
      </c>
      <c r="H140" s="1">
        <v>61</v>
      </c>
      <c r="I140" s="136">
        <v>91.666666666666671</v>
      </c>
      <c r="J140" s="136">
        <v>91.666666666666671</v>
      </c>
      <c r="K140" s="136">
        <v>66.666666666666671</v>
      </c>
      <c r="L140" s="136">
        <v>33.333333333333336</v>
      </c>
      <c r="M140" s="136">
        <v>100</v>
      </c>
      <c r="N140" s="1">
        <f t="shared" si="5"/>
        <v>78</v>
      </c>
      <c r="O140" s="1">
        <f t="shared" si="5"/>
        <v>82</v>
      </c>
      <c r="P140" s="1">
        <f t="shared" si="5"/>
        <v>67</v>
      </c>
      <c r="Q140" s="1">
        <f t="shared" si="5"/>
        <v>58</v>
      </c>
      <c r="R140" s="1">
        <f t="shared" si="2"/>
        <v>81</v>
      </c>
    </row>
    <row r="141" spans="1:18">
      <c r="A141" s="10">
        <v>128</v>
      </c>
      <c r="B141" s="277">
        <v>1911410</v>
      </c>
      <c r="C141" s="271" t="s">
        <v>367</v>
      </c>
      <c r="D141" s="1">
        <v>57</v>
      </c>
      <c r="E141" s="1">
        <v>78</v>
      </c>
      <c r="F141" s="1">
        <v>79</v>
      </c>
      <c r="G141" s="1">
        <v>78</v>
      </c>
      <c r="H141" s="1">
        <v>71</v>
      </c>
      <c r="I141" s="136">
        <v>66.666666666666671</v>
      </c>
      <c r="J141" s="136">
        <v>83.333333333333329</v>
      </c>
      <c r="K141" s="136">
        <v>75</v>
      </c>
      <c r="L141" s="136">
        <v>75</v>
      </c>
      <c r="M141" s="136">
        <v>41.666666666666664</v>
      </c>
      <c r="N141" s="1">
        <f t="shared" si="5"/>
        <v>62</v>
      </c>
      <c r="O141" s="1">
        <f t="shared" si="5"/>
        <v>81</v>
      </c>
      <c r="P141" s="1">
        <f t="shared" si="5"/>
        <v>77</v>
      </c>
      <c r="Q141" s="1">
        <f t="shared" si="5"/>
        <v>77</v>
      </c>
      <c r="R141" s="1">
        <f t="shared" si="5"/>
        <v>56</v>
      </c>
    </row>
    <row r="142" spans="1:18">
      <c r="A142" s="10">
        <v>129</v>
      </c>
      <c r="B142" s="31">
        <v>1911411</v>
      </c>
      <c r="C142" s="31" t="s">
        <v>368</v>
      </c>
      <c r="D142" s="1">
        <v>51</v>
      </c>
      <c r="E142" s="1">
        <v>69</v>
      </c>
      <c r="F142" s="1">
        <v>56</v>
      </c>
      <c r="G142" s="1">
        <v>78</v>
      </c>
      <c r="H142" s="1">
        <v>61</v>
      </c>
      <c r="I142" s="136">
        <v>58.333333333333336</v>
      </c>
      <c r="J142" s="136">
        <v>25</v>
      </c>
      <c r="K142" s="136">
        <v>41.666666666666664</v>
      </c>
      <c r="L142" s="136">
        <v>50</v>
      </c>
      <c r="M142" s="136">
        <v>58.333333333333336</v>
      </c>
      <c r="N142" s="1">
        <f t="shared" si="5"/>
        <v>55</v>
      </c>
      <c r="O142" s="1">
        <f t="shared" si="5"/>
        <v>47</v>
      </c>
      <c r="P142" s="1">
        <f t="shared" si="5"/>
        <v>49</v>
      </c>
      <c r="Q142" s="1">
        <f t="shared" si="5"/>
        <v>64</v>
      </c>
      <c r="R142" s="1">
        <f t="shared" si="5"/>
        <v>60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75</v>
      </c>
      <c r="E146" s="2">
        <v>70</v>
      </c>
      <c r="F146" s="2">
        <v>70</v>
      </c>
      <c r="G146" s="2">
        <v>70</v>
      </c>
      <c r="H146" s="2">
        <v>70</v>
      </c>
    </row>
    <row r="147" spans="3:19">
      <c r="C147" s="261" t="s">
        <v>28</v>
      </c>
      <c r="D147" s="278">
        <v>0.8</v>
      </c>
      <c r="E147" s="278">
        <v>0.8</v>
      </c>
      <c r="F147" s="278">
        <v>0.8</v>
      </c>
      <c r="G147" s="278">
        <v>0.8</v>
      </c>
      <c r="H147" s="278">
        <v>0.8</v>
      </c>
      <c r="J147" s="558" t="s">
        <v>377</v>
      </c>
      <c r="K147" s="558"/>
      <c r="L147" s="558"/>
      <c r="M147" s="553"/>
      <c r="N147" s="2">
        <v>129</v>
      </c>
    </row>
    <row r="148" spans="3:19">
      <c r="C148" s="261" t="s">
        <v>187</v>
      </c>
      <c r="D148" s="1">
        <f>COUNTIF(N14:N142,"&gt;="&amp;D146)</f>
        <v>74</v>
      </c>
      <c r="E148" s="1">
        <f>COUNTIF(O14:O142,"&gt;="&amp;E146)</f>
        <v>95</v>
      </c>
      <c r="F148" s="1">
        <f>COUNTIF(P14:P142,"&gt;="&amp;F146)</f>
        <v>114</v>
      </c>
      <c r="G148" s="1">
        <f>COUNTIF(Q14:Q142,"&gt;="&amp;G146)</f>
        <v>112</v>
      </c>
      <c r="H148" s="1">
        <f>COUNTIF(R14:R142,"&gt;="&amp;H146)</f>
        <v>108</v>
      </c>
    </row>
    <row r="149" spans="3:19">
      <c r="C149" s="261" t="s">
        <v>29</v>
      </c>
      <c r="D149" s="280">
        <f>D148/$N$147</f>
        <v>0.5736434108527132</v>
      </c>
      <c r="E149" s="280">
        <f>E148/$N$147</f>
        <v>0.73643410852713176</v>
      </c>
      <c r="F149" s="280">
        <f>F148/$N$147</f>
        <v>0.88372093023255816</v>
      </c>
      <c r="G149" s="280">
        <f>G148/$N$147</f>
        <v>0.86821705426356588</v>
      </c>
      <c r="H149" s="280">
        <f>H148/$N$147</f>
        <v>0.83720930232558144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11">
        <v>3</v>
      </c>
      <c r="E158" s="12">
        <v>3</v>
      </c>
      <c r="F158" s="12">
        <v>3</v>
      </c>
      <c r="G158" s="12">
        <v>1</v>
      </c>
      <c r="H158" s="12"/>
      <c r="I158" s="12">
        <v>1</v>
      </c>
      <c r="J158" s="12"/>
      <c r="K158" s="12"/>
      <c r="L158" s="12">
        <v>2</v>
      </c>
      <c r="M158" s="12">
        <v>2</v>
      </c>
      <c r="N158" s="12">
        <v>1</v>
      </c>
      <c r="O158" s="12">
        <v>1</v>
      </c>
      <c r="P158" s="12">
        <v>1</v>
      </c>
      <c r="Q158" s="316"/>
      <c r="R158" s="2"/>
      <c r="S158" s="9">
        <f>D149</f>
        <v>0.5736434108527132</v>
      </c>
    </row>
    <row r="159" spans="3:19" ht="15" thickBot="1">
      <c r="C159" s="261" t="s">
        <v>6</v>
      </c>
      <c r="D159" s="13">
        <v>3</v>
      </c>
      <c r="E159" s="14">
        <v>3</v>
      </c>
      <c r="F159" s="14">
        <v>3</v>
      </c>
      <c r="G159" s="14">
        <v>1</v>
      </c>
      <c r="H159" s="14"/>
      <c r="I159" s="14">
        <v>1</v>
      </c>
      <c r="J159" s="14"/>
      <c r="K159" s="14"/>
      <c r="L159" s="14">
        <v>2</v>
      </c>
      <c r="M159" s="14">
        <v>2</v>
      </c>
      <c r="N159" s="12">
        <v>1</v>
      </c>
      <c r="O159" s="12">
        <v>1</v>
      </c>
      <c r="P159" s="14">
        <v>2</v>
      </c>
      <c r="Q159" s="14"/>
      <c r="R159" s="2"/>
      <c r="S159" s="9">
        <f>E149</f>
        <v>0.73643410852713176</v>
      </c>
    </row>
    <row r="160" spans="3:19" ht="15" thickBot="1">
      <c r="C160" s="261" t="s">
        <v>7</v>
      </c>
      <c r="D160" s="13">
        <v>3</v>
      </c>
      <c r="E160" s="14">
        <v>3</v>
      </c>
      <c r="F160" s="14"/>
      <c r="G160" s="14"/>
      <c r="H160" s="14"/>
      <c r="I160" s="14">
        <v>1</v>
      </c>
      <c r="J160" s="14"/>
      <c r="K160" s="14"/>
      <c r="L160" s="14">
        <v>2</v>
      </c>
      <c r="M160" s="14">
        <v>2</v>
      </c>
      <c r="N160" s="12">
        <v>1</v>
      </c>
      <c r="O160" s="12">
        <v>1</v>
      </c>
      <c r="P160" s="14">
        <v>1</v>
      </c>
      <c r="Q160" s="14"/>
      <c r="R160" s="2"/>
      <c r="S160" s="9">
        <f>F149</f>
        <v>0.88372093023255816</v>
      </c>
    </row>
    <row r="161" spans="3:19" ht="15" thickBot="1">
      <c r="C161" s="261" t="s">
        <v>8</v>
      </c>
      <c r="D161" s="13">
        <v>3</v>
      </c>
      <c r="E161" s="14">
        <v>3</v>
      </c>
      <c r="F161" s="14"/>
      <c r="G161" s="14"/>
      <c r="H161" s="14"/>
      <c r="I161" s="14">
        <v>1</v>
      </c>
      <c r="J161" s="14"/>
      <c r="K161" s="14"/>
      <c r="L161" s="14">
        <v>2</v>
      </c>
      <c r="M161" s="14">
        <v>2</v>
      </c>
      <c r="N161" s="12">
        <v>1</v>
      </c>
      <c r="O161" s="12">
        <v>1</v>
      </c>
      <c r="P161" s="14">
        <v>1</v>
      </c>
      <c r="Q161" s="14"/>
      <c r="R161" s="2"/>
      <c r="S161" s="9">
        <f>G149</f>
        <v>0.86821705426356588</v>
      </c>
    </row>
    <row r="162" spans="3:19" ht="15" thickBot="1">
      <c r="C162" s="261" t="s">
        <v>9</v>
      </c>
      <c r="D162" s="13">
        <v>3</v>
      </c>
      <c r="E162" s="14">
        <v>3</v>
      </c>
      <c r="F162" s="14">
        <v>2</v>
      </c>
      <c r="G162" s="14">
        <v>1</v>
      </c>
      <c r="H162" s="14"/>
      <c r="I162" s="14">
        <v>1</v>
      </c>
      <c r="J162" s="14"/>
      <c r="K162" s="14"/>
      <c r="L162" s="14">
        <v>2</v>
      </c>
      <c r="M162" s="14">
        <v>2</v>
      </c>
      <c r="N162" s="12">
        <v>1</v>
      </c>
      <c r="O162" s="12">
        <v>1</v>
      </c>
      <c r="P162" s="14">
        <v>2</v>
      </c>
      <c r="Q162" s="14"/>
      <c r="R162" s="2"/>
      <c r="S162" s="9">
        <f>H149</f>
        <v>0.83720930232558144</v>
      </c>
    </row>
    <row r="163" spans="3:19">
      <c r="C163" s="261" t="s">
        <v>30</v>
      </c>
      <c r="D163" s="1">
        <f t="shared" ref="D163:R163" si="6">COUNTIF(D158:D162,"=3")</f>
        <v>5</v>
      </c>
      <c r="E163" s="1">
        <f t="shared" si="6"/>
        <v>5</v>
      </c>
      <c r="F163" s="1">
        <f t="shared" si="6"/>
        <v>2</v>
      </c>
      <c r="G163" s="1">
        <f t="shared" si="6"/>
        <v>0</v>
      </c>
      <c r="H163" s="1">
        <f t="shared" si="6"/>
        <v>0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0</v>
      </c>
      <c r="M163" s="1">
        <f t="shared" si="6"/>
        <v>0</v>
      </c>
      <c r="N163" s="1">
        <f t="shared" si="6"/>
        <v>0</v>
      </c>
      <c r="O163" s="1">
        <f t="shared" si="6"/>
        <v>0</v>
      </c>
      <c r="P163" s="1">
        <f t="shared" si="6"/>
        <v>0</v>
      </c>
      <c r="Q163" s="1">
        <f t="shared" si="6"/>
        <v>0</v>
      </c>
      <c r="R163" s="1">
        <f t="shared" si="6"/>
        <v>0</v>
      </c>
    </row>
    <row r="164" spans="3:19">
      <c r="C164" s="261" t="s">
        <v>31</v>
      </c>
      <c r="D164" s="1">
        <f t="shared" ref="D164:R164" si="7">COUNTIF(D158:D162,"=2")</f>
        <v>0</v>
      </c>
      <c r="E164" s="1">
        <f t="shared" si="7"/>
        <v>0</v>
      </c>
      <c r="F164" s="1">
        <f t="shared" si="7"/>
        <v>1</v>
      </c>
      <c r="G164" s="1">
        <f t="shared" si="7"/>
        <v>0</v>
      </c>
      <c r="H164" s="1">
        <f t="shared" si="7"/>
        <v>0</v>
      </c>
      <c r="I164" s="1">
        <f t="shared" si="7"/>
        <v>0</v>
      </c>
      <c r="J164" s="1">
        <f t="shared" si="7"/>
        <v>0</v>
      </c>
      <c r="K164" s="1">
        <f t="shared" si="7"/>
        <v>0</v>
      </c>
      <c r="L164" s="1">
        <f t="shared" si="7"/>
        <v>5</v>
      </c>
      <c r="M164" s="1">
        <f t="shared" si="7"/>
        <v>5</v>
      </c>
      <c r="N164" s="1">
        <f t="shared" si="7"/>
        <v>0</v>
      </c>
      <c r="O164" s="1">
        <f t="shared" si="7"/>
        <v>0</v>
      </c>
      <c r="P164" s="1">
        <f t="shared" si="7"/>
        <v>2</v>
      </c>
      <c r="Q164" s="1">
        <f t="shared" si="7"/>
        <v>0</v>
      </c>
      <c r="R164" s="1">
        <f t="shared" si="7"/>
        <v>0</v>
      </c>
    </row>
    <row r="165" spans="3:19">
      <c r="C165" s="261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0</v>
      </c>
      <c r="G165" s="1">
        <f t="shared" si="8"/>
        <v>3</v>
      </c>
      <c r="H165" s="1">
        <f t="shared" si="8"/>
        <v>0</v>
      </c>
      <c r="I165" s="1">
        <f t="shared" si="8"/>
        <v>5</v>
      </c>
      <c r="J165" s="1">
        <f t="shared" si="8"/>
        <v>0</v>
      </c>
      <c r="K165" s="1">
        <f t="shared" si="8"/>
        <v>0</v>
      </c>
      <c r="L165" s="1">
        <f t="shared" si="8"/>
        <v>0</v>
      </c>
      <c r="M165" s="1">
        <f t="shared" si="8"/>
        <v>0</v>
      </c>
      <c r="N165" s="1">
        <f t="shared" si="8"/>
        <v>5</v>
      </c>
      <c r="O165" s="1">
        <f t="shared" si="8"/>
        <v>5</v>
      </c>
      <c r="P165" s="1">
        <f t="shared" si="8"/>
        <v>3</v>
      </c>
      <c r="Q165" s="1">
        <f t="shared" si="8"/>
        <v>0</v>
      </c>
      <c r="R165" s="1">
        <f t="shared" si="8"/>
        <v>0</v>
      </c>
    </row>
    <row r="166" spans="3:19">
      <c r="C166" s="261" t="s">
        <v>34</v>
      </c>
      <c r="D166" s="6">
        <f t="shared" ref="D166:R166" si="9">3*IF(D163=0,0,(ROUND(SUMIF(D158:D162,"=3",$S$158:$S$162),2)))</f>
        <v>11.7</v>
      </c>
      <c r="E166" s="6">
        <f t="shared" si="9"/>
        <v>11.7</v>
      </c>
      <c r="F166" s="6">
        <f t="shared" si="9"/>
        <v>3.93</v>
      </c>
      <c r="G166" s="6">
        <f t="shared" si="9"/>
        <v>0</v>
      </c>
      <c r="H166" s="6">
        <f t="shared" si="9"/>
        <v>0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0</v>
      </c>
      <c r="M166" s="6">
        <f t="shared" si="9"/>
        <v>0</v>
      </c>
      <c r="N166" s="6">
        <f t="shared" si="9"/>
        <v>0</v>
      </c>
      <c r="O166" s="6">
        <f t="shared" si="9"/>
        <v>0</v>
      </c>
      <c r="P166" s="6">
        <f t="shared" si="9"/>
        <v>0</v>
      </c>
      <c r="Q166" s="6">
        <f t="shared" si="9"/>
        <v>0</v>
      </c>
      <c r="R166" s="6">
        <f t="shared" si="9"/>
        <v>0</v>
      </c>
    </row>
    <row r="167" spans="3:19">
      <c r="C167" s="261" t="s">
        <v>35</v>
      </c>
      <c r="D167" s="6">
        <f t="shared" ref="D167:R167" si="10">2*IF(D164=0,0,(ROUND(SUMIF(D158:D162,"=2",$S$158:$S$162),2)))</f>
        <v>0</v>
      </c>
      <c r="E167" s="6">
        <f t="shared" si="10"/>
        <v>0</v>
      </c>
      <c r="F167" s="6">
        <f t="shared" si="10"/>
        <v>1.68</v>
      </c>
      <c r="G167" s="6">
        <f t="shared" si="10"/>
        <v>0</v>
      </c>
      <c r="H167" s="6">
        <f t="shared" si="10"/>
        <v>0</v>
      </c>
      <c r="I167" s="6">
        <f t="shared" si="10"/>
        <v>0</v>
      </c>
      <c r="J167" s="6">
        <f t="shared" si="10"/>
        <v>0</v>
      </c>
      <c r="K167" s="6">
        <f t="shared" si="10"/>
        <v>0</v>
      </c>
      <c r="L167" s="6">
        <f t="shared" si="10"/>
        <v>7.8</v>
      </c>
      <c r="M167" s="6">
        <f t="shared" si="10"/>
        <v>7.8</v>
      </c>
      <c r="N167" s="6">
        <f t="shared" si="10"/>
        <v>0</v>
      </c>
      <c r="O167" s="6">
        <f t="shared" si="10"/>
        <v>0</v>
      </c>
      <c r="P167" s="6">
        <f t="shared" si="10"/>
        <v>3.14</v>
      </c>
      <c r="Q167" s="6">
        <f t="shared" si="10"/>
        <v>0</v>
      </c>
      <c r="R167" s="6">
        <f t="shared" si="10"/>
        <v>0</v>
      </c>
    </row>
    <row r="168" spans="3:19">
      <c r="C168" s="261" t="s">
        <v>36</v>
      </c>
      <c r="D168" s="6">
        <f t="shared" ref="D168:R168" si="11">1*IF(D165=0,0,(ROUND(SUMIF(D158:D162,"=1",$S$158:$S$162),2)))</f>
        <v>0</v>
      </c>
      <c r="E168" s="6">
        <f t="shared" si="11"/>
        <v>0</v>
      </c>
      <c r="F168" s="6">
        <f t="shared" si="11"/>
        <v>0</v>
      </c>
      <c r="G168" s="6">
        <f t="shared" si="11"/>
        <v>2.15</v>
      </c>
      <c r="H168" s="6">
        <f t="shared" si="11"/>
        <v>0</v>
      </c>
      <c r="I168" s="6">
        <f t="shared" si="11"/>
        <v>3.9</v>
      </c>
      <c r="J168" s="6">
        <f t="shared" si="11"/>
        <v>0</v>
      </c>
      <c r="K168" s="6">
        <f t="shared" si="11"/>
        <v>0</v>
      </c>
      <c r="L168" s="6">
        <f t="shared" si="11"/>
        <v>0</v>
      </c>
      <c r="M168" s="6">
        <f t="shared" si="11"/>
        <v>0</v>
      </c>
      <c r="N168" s="6">
        <f t="shared" si="11"/>
        <v>3.9</v>
      </c>
      <c r="O168" s="6">
        <f t="shared" si="11"/>
        <v>3.9</v>
      </c>
      <c r="P168" s="6">
        <f t="shared" si="11"/>
        <v>2.33</v>
      </c>
      <c r="Q168" s="6">
        <f t="shared" si="11"/>
        <v>0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2.34</v>
      </c>
      <c r="E171" s="8">
        <f t="shared" si="12"/>
        <v>2.34</v>
      </c>
      <c r="F171" s="8">
        <f t="shared" si="12"/>
        <v>2.1037500000000002</v>
      </c>
      <c r="G171" s="8">
        <f t="shared" si="12"/>
        <v>2.15</v>
      </c>
      <c r="H171" s="8">
        <f t="shared" si="12"/>
        <v>0</v>
      </c>
      <c r="I171" s="8">
        <f t="shared" si="12"/>
        <v>2.34</v>
      </c>
      <c r="J171" s="8">
        <f t="shared" si="12"/>
        <v>0</v>
      </c>
      <c r="K171" s="8">
        <f t="shared" si="12"/>
        <v>0</v>
      </c>
      <c r="L171" s="8">
        <f t="shared" si="12"/>
        <v>2.34</v>
      </c>
      <c r="M171" s="8">
        <f t="shared" si="12"/>
        <v>2.34</v>
      </c>
      <c r="N171" s="8">
        <f t="shared" si="12"/>
        <v>2.34</v>
      </c>
      <c r="O171" s="8">
        <f t="shared" si="12"/>
        <v>2.34</v>
      </c>
      <c r="P171" s="8">
        <f t="shared" si="12"/>
        <v>2.3442857142857143</v>
      </c>
      <c r="Q171" s="8">
        <f t="shared" si="12"/>
        <v>0</v>
      </c>
      <c r="R171" s="8">
        <f t="shared" si="12"/>
        <v>0</v>
      </c>
    </row>
  </sheetData>
  <mergeCells count="18">
    <mergeCell ref="A6:M6"/>
    <mergeCell ref="A1:M1"/>
    <mergeCell ref="A2:M2"/>
    <mergeCell ref="A3:M3"/>
    <mergeCell ref="A4:M4"/>
    <mergeCell ref="A5:M5"/>
    <mergeCell ref="N12:R12"/>
    <mergeCell ref="J147:M147"/>
    <mergeCell ref="A7:M7"/>
    <mergeCell ref="A8:M8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activeCell="P3" sqref="P3"/>
    </sheetView>
  </sheetViews>
  <sheetFormatPr defaultRowHeight="14.5"/>
  <cols>
    <col min="1" max="1" width="5.81640625" customWidth="1"/>
    <col min="2" max="2" width="8.81640625" bestFit="1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460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509" t="s">
        <v>461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8">
      <c r="A6" s="509" t="s">
        <v>462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1:18">
      <c r="A7" s="513" t="s">
        <v>463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464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465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466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467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237">
        <v>75</v>
      </c>
      <c r="E14" s="237">
        <v>74</v>
      </c>
      <c r="F14" s="237">
        <v>76</v>
      </c>
      <c r="G14" s="237">
        <v>78</v>
      </c>
      <c r="H14" s="237">
        <v>78</v>
      </c>
      <c r="I14" s="2">
        <v>80</v>
      </c>
      <c r="J14" s="2">
        <v>55</v>
      </c>
      <c r="K14" s="2">
        <v>75</v>
      </c>
      <c r="L14" s="2">
        <v>35</v>
      </c>
      <c r="M14" s="2">
        <v>50</v>
      </c>
      <c r="N14" s="1">
        <f t="shared" ref="N14:R45" si="0">ROUND(D14*$H$12+I14*$M$12,0)</f>
        <v>78</v>
      </c>
      <c r="O14" s="1">
        <f t="shared" si="0"/>
        <v>65</v>
      </c>
      <c r="P14" s="1">
        <f t="shared" si="0"/>
        <v>76</v>
      </c>
      <c r="Q14" s="1">
        <f t="shared" si="0"/>
        <v>57</v>
      </c>
      <c r="R14" s="1">
        <f t="shared" si="0"/>
        <v>64</v>
      </c>
    </row>
    <row r="15" spans="1:18">
      <c r="A15" s="10">
        <v>2</v>
      </c>
      <c r="B15" s="270">
        <v>1911002</v>
      </c>
      <c r="C15" s="271" t="s">
        <v>80</v>
      </c>
      <c r="D15" s="337">
        <v>82.5</v>
      </c>
      <c r="E15" s="337">
        <v>71.5</v>
      </c>
      <c r="F15" s="337">
        <v>74</v>
      </c>
      <c r="G15" s="337">
        <v>79.724137931034477</v>
      </c>
      <c r="H15" s="337">
        <v>77.785714285714278</v>
      </c>
      <c r="I15" s="2">
        <v>70</v>
      </c>
      <c r="J15" s="2">
        <v>80</v>
      </c>
      <c r="K15" s="2">
        <v>55</v>
      </c>
      <c r="L15" s="2">
        <v>60</v>
      </c>
      <c r="M15" s="2">
        <v>60</v>
      </c>
      <c r="N15" s="1">
        <f t="shared" si="0"/>
        <v>76</v>
      </c>
      <c r="O15" s="1">
        <f t="shared" si="0"/>
        <v>76</v>
      </c>
      <c r="P15" s="1">
        <f t="shared" si="0"/>
        <v>65</v>
      </c>
      <c r="Q15" s="1">
        <f t="shared" si="0"/>
        <v>70</v>
      </c>
      <c r="R15" s="1">
        <f t="shared" si="0"/>
        <v>69</v>
      </c>
    </row>
    <row r="16" spans="1:18">
      <c r="A16" s="10">
        <v>3</v>
      </c>
      <c r="B16" s="270">
        <v>1911003</v>
      </c>
      <c r="C16" s="271" t="s">
        <v>81</v>
      </c>
      <c r="D16" s="237">
        <v>83</v>
      </c>
      <c r="E16" s="237">
        <v>80</v>
      </c>
      <c r="F16" s="237">
        <v>80</v>
      </c>
      <c r="G16" s="237">
        <f>ROUND(E16,0)</f>
        <v>80</v>
      </c>
      <c r="H16" s="237">
        <v>85</v>
      </c>
      <c r="I16" s="2">
        <v>80</v>
      </c>
      <c r="J16" s="2">
        <v>85</v>
      </c>
      <c r="K16" s="2">
        <v>75</v>
      </c>
      <c r="L16" s="2">
        <v>80</v>
      </c>
      <c r="M16" s="2">
        <v>75</v>
      </c>
      <c r="N16" s="1">
        <f t="shared" si="0"/>
        <v>82</v>
      </c>
      <c r="O16" s="1">
        <f t="shared" si="0"/>
        <v>83</v>
      </c>
      <c r="P16" s="1">
        <f t="shared" si="0"/>
        <v>78</v>
      </c>
      <c r="Q16" s="1">
        <f t="shared" si="0"/>
        <v>80</v>
      </c>
      <c r="R16" s="1">
        <f t="shared" si="0"/>
        <v>80</v>
      </c>
    </row>
    <row r="17" spans="1:18">
      <c r="A17" s="10">
        <v>4</v>
      </c>
      <c r="B17" s="267">
        <v>1911004</v>
      </c>
      <c r="C17" s="268" t="s">
        <v>39</v>
      </c>
      <c r="D17" s="337">
        <v>92.25</v>
      </c>
      <c r="E17" s="337">
        <v>82.25</v>
      </c>
      <c r="F17" s="337">
        <v>75</v>
      </c>
      <c r="G17" s="337">
        <v>79.724137931034477</v>
      </c>
      <c r="H17" s="337">
        <v>79.428571428571416</v>
      </c>
      <c r="I17" s="2">
        <v>80</v>
      </c>
      <c r="J17" s="2">
        <v>85</v>
      </c>
      <c r="K17" s="2">
        <v>75</v>
      </c>
      <c r="L17" s="2">
        <v>80</v>
      </c>
      <c r="M17" s="2">
        <v>75</v>
      </c>
      <c r="N17" s="1">
        <f t="shared" si="0"/>
        <v>86</v>
      </c>
      <c r="O17" s="1">
        <f t="shared" si="0"/>
        <v>84</v>
      </c>
      <c r="P17" s="1">
        <f t="shared" si="0"/>
        <v>75</v>
      </c>
      <c r="Q17" s="1">
        <f t="shared" si="0"/>
        <v>80</v>
      </c>
      <c r="R17" s="1">
        <f t="shared" si="0"/>
        <v>77</v>
      </c>
    </row>
    <row r="18" spans="1:18">
      <c r="A18" s="10">
        <v>5</v>
      </c>
      <c r="B18" s="267">
        <v>1911005</v>
      </c>
      <c r="C18" s="268" t="s">
        <v>302</v>
      </c>
      <c r="D18" s="337">
        <v>69.5</v>
      </c>
      <c r="E18" s="337">
        <v>58.5</v>
      </c>
      <c r="F18" s="337">
        <v>74</v>
      </c>
      <c r="G18" s="337">
        <v>70.810344827586206</v>
      </c>
      <c r="H18" s="337">
        <v>79.428571428571416</v>
      </c>
      <c r="I18" s="2">
        <v>75</v>
      </c>
      <c r="J18" s="2">
        <v>75</v>
      </c>
      <c r="K18" s="2">
        <v>60</v>
      </c>
      <c r="L18" s="2">
        <v>70</v>
      </c>
      <c r="M18" s="2">
        <v>65</v>
      </c>
      <c r="N18" s="1">
        <f t="shared" si="0"/>
        <v>72</v>
      </c>
      <c r="O18" s="1">
        <f t="shared" si="0"/>
        <v>67</v>
      </c>
      <c r="P18" s="1">
        <f t="shared" si="0"/>
        <v>67</v>
      </c>
      <c r="Q18" s="1">
        <f t="shared" si="0"/>
        <v>70</v>
      </c>
      <c r="R18" s="1">
        <f t="shared" si="0"/>
        <v>72</v>
      </c>
    </row>
    <row r="19" spans="1:18">
      <c r="A19" s="10">
        <v>6</v>
      </c>
      <c r="B19" s="267">
        <v>1911006</v>
      </c>
      <c r="C19" s="268" t="s">
        <v>303</v>
      </c>
      <c r="D19" s="337">
        <v>77.25</v>
      </c>
      <c r="E19" s="337">
        <v>82.25</v>
      </c>
      <c r="F19" s="337">
        <v>74</v>
      </c>
      <c r="G19" s="337">
        <v>79.724137931034477</v>
      </c>
      <c r="H19" s="337">
        <v>82.285714285714278</v>
      </c>
      <c r="I19" s="2">
        <v>80</v>
      </c>
      <c r="J19" s="2">
        <v>80</v>
      </c>
      <c r="K19" s="2">
        <v>70</v>
      </c>
      <c r="L19" s="2">
        <v>75</v>
      </c>
      <c r="M19" s="2">
        <v>80</v>
      </c>
      <c r="N19" s="1">
        <f t="shared" si="0"/>
        <v>79</v>
      </c>
      <c r="O19" s="1">
        <f t="shared" si="0"/>
        <v>81</v>
      </c>
      <c r="P19" s="1">
        <f t="shared" si="0"/>
        <v>72</v>
      </c>
      <c r="Q19" s="1">
        <f t="shared" si="0"/>
        <v>77</v>
      </c>
      <c r="R19" s="1">
        <f t="shared" si="0"/>
        <v>81</v>
      </c>
    </row>
    <row r="20" spans="1:18">
      <c r="A20" s="10">
        <v>7</v>
      </c>
      <c r="B20" s="270">
        <v>1911007</v>
      </c>
      <c r="C20" s="271" t="s">
        <v>83</v>
      </c>
      <c r="D20" s="337">
        <v>66.5</v>
      </c>
      <c r="E20" s="337">
        <v>60.5</v>
      </c>
      <c r="F20" s="337">
        <v>73</v>
      </c>
      <c r="G20" s="337">
        <v>79.724137931034477</v>
      </c>
      <c r="H20" s="337">
        <v>79.428571428571416</v>
      </c>
      <c r="I20" s="2">
        <v>70</v>
      </c>
      <c r="J20" s="2">
        <v>50</v>
      </c>
      <c r="K20" s="2">
        <v>65</v>
      </c>
      <c r="L20" s="2">
        <v>70</v>
      </c>
      <c r="M20" s="2">
        <v>75</v>
      </c>
      <c r="N20" s="1">
        <f t="shared" si="0"/>
        <v>68</v>
      </c>
      <c r="O20" s="1">
        <f t="shared" si="0"/>
        <v>55</v>
      </c>
      <c r="P20" s="1">
        <f t="shared" si="0"/>
        <v>69</v>
      </c>
      <c r="Q20" s="1">
        <f t="shared" si="0"/>
        <v>75</v>
      </c>
      <c r="R20" s="1">
        <f t="shared" si="0"/>
        <v>77</v>
      </c>
    </row>
    <row r="21" spans="1:18">
      <c r="A21" s="10">
        <v>8</v>
      </c>
      <c r="B21" s="272">
        <v>1911008</v>
      </c>
      <c r="C21" s="324" t="s">
        <v>304</v>
      </c>
      <c r="D21" s="237">
        <v>83</v>
      </c>
      <c r="E21" s="237">
        <v>81</v>
      </c>
      <c r="F21" s="237">
        <v>82</v>
      </c>
      <c r="G21" s="237">
        <f>ROUND(E21,0)</f>
        <v>81</v>
      </c>
      <c r="H21" s="237">
        <v>87</v>
      </c>
      <c r="I21" s="2">
        <v>80</v>
      </c>
      <c r="J21" s="2">
        <v>60</v>
      </c>
      <c r="K21" s="2">
        <v>70</v>
      </c>
      <c r="L21" s="2">
        <v>65</v>
      </c>
      <c r="M21" s="2">
        <v>65</v>
      </c>
      <c r="N21" s="1">
        <f t="shared" si="0"/>
        <v>82</v>
      </c>
      <c r="O21" s="1">
        <f t="shared" si="0"/>
        <v>71</v>
      </c>
      <c r="P21" s="1">
        <f t="shared" si="0"/>
        <v>76</v>
      </c>
      <c r="Q21" s="1">
        <f t="shared" si="0"/>
        <v>73</v>
      </c>
      <c r="R21" s="1">
        <f t="shared" si="0"/>
        <v>76</v>
      </c>
    </row>
    <row r="22" spans="1:18">
      <c r="A22" s="10">
        <v>9</v>
      </c>
      <c r="B22" s="272">
        <v>1911009</v>
      </c>
      <c r="C22" s="324" t="s">
        <v>85</v>
      </c>
      <c r="D22" s="237">
        <v>83</v>
      </c>
      <c r="E22" s="237">
        <v>81</v>
      </c>
      <c r="F22" s="237">
        <v>82</v>
      </c>
      <c r="G22" s="237">
        <f>ROUND(E22,0)</f>
        <v>81</v>
      </c>
      <c r="H22" s="237">
        <v>87</v>
      </c>
      <c r="I22" s="2">
        <v>80</v>
      </c>
      <c r="J22" s="2">
        <v>85</v>
      </c>
      <c r="K22" s="2">
        <v>75</v>
      </c>
      <c r="L22" s="2">
        <v>80</v>
      </c>
      <c r="M22" s="2">
        <v>75</v>
      </c>
      <c r="N22" s="1">
        <f t="shared" si="0"/>
        <v>82</v>
      </c>
      <c r="O22" s="1">
        <f t="shared" si="0"/>
        <v>83</v>
      </c>
      <c r="P22" s="1">
        <f t="shared" si="0"/>
        <v>79</v>
      </c>
      <c r="Q22" s="1">
        <f t="shared" si="0"/>
        <v>81</v>
      </c>
      <c r="R22" s="1">
        <f t="shared" si="0"/>
        <v>81</v>
      </c>
    </row>
    <row r="23" spans="1:18">
      <c r="A23" s="10">
        <v>10</v>
      </c>
      <c r="B23" s="272">
        <v>1911010</v>
      </c>
      <c r="C23" s="324" t="s">
        <v>305</v>
      </c>
      <c r="D23" s="337">
        <v>66.5</v>
      </c>
      <c r="E23" s="337">
        <v>60.5</v>
      </c>
      <c r="F23" s="337">
        <v>73</v>
      </c>
      <c r="G23" s="337">
        <v>79.724137931034477</v>
      </c>
      <c r="H23" s="337">
        <v>79.428571428571416</v>
      </c>
      <c r="I23" s="2">
        <v>75</v>
      </c>
      <c r="J23" s="2">
        <v>80</v>
      </c>
      <c r="K23" s="2">
        <v>75</v>
      </c>
      <c r="L23" s="2">
        <v>60</v>
      </c>
      <c r="M23" s="2">
        <v>75</v>
      </c>
      <c r="N23" s="1">
        <f t="shared" si="0"/>
        <v>71</v>
      </c>
      <c r="O23" s="1">
        <f t="shared" si="0"/>
        <v>70</v>
      </c>
      <c r="P23" s="1">
        <f t="shared" si="0"/>
        <v>74</v>
      </c>
      <c r="Q23" s="1">
        <f t="shared" si="0"/>
        <v>70</v>
      </c>
      <c r="R23" s="1">
        <f t="shared" si="0"/>
        <v>77</v>
      </c>
    </row>
    <row r="24" spans="1:18">
      <c r="A24" s="10">
        <v>11</v>
      </c>
      <c r="B24" s="272">
        <v>1911011</v>
      </c>
      <c r="C24" s="324" t="s">
        <v>87</v>
      </c>
      <c r="D24" s="337">
        <v>57.5</v>
      </c>
      <c r="E24" s="337">
        <v>60.5</v>
      </c>
      <c r="F24" s="337">
        <v>73</v>
      </c>
      <c r="G24" s="337">
        <v>75.186206896551724</v>
      </c>
      <c r="H24" s="337">
        <v>79.428571428571416</v>
      </c>
      <c r="I24" s="2">
        <v>75</v>
      </c>
      <c r="J24" s="2">
        <v>75</v>
      </c>
      <c r="K24" s="2">
        <v>65</v>
      </c>
      <c r="L24" s="2">
        <v>50</v>
      </c>
      <c r="M24" s="2">
        <v>65</v>
      </c>
      <c r="N24" s="1">
        <f t="shared" si="0"/>
        <v>66</v>
      </c>
      <c r="O24" s="1">
        <f t="shared" si="0"/>
        <v>68</v>
      </c>
      <c r="P24" s="1">
        <f t="shared" si="0"/>
        <v>69</v>
      </c>
      <c r="Q24" s="1">
        <f t="shared" si="0"/>
        <v>63</v>
      </c>
      <c r="R24" s="1">
        <f t="shared" si="0"/>
        <v>72</v>
      </c>
    </row>
    <row r="25" spans="1:18">
      <c r="A25" s="10">
        <v>12</v>
      </c>
      <c r="B25" s="267">
        <v>1911012</v>
      </c>
      <c r="C25" s="268" t="s">
        <v>306</v>
      </c>
      <c r="D25" s="337">
        <v>82.5</v>
      </c>
      <c r="E25" s="337">
        <v>71.5</v>
      </c>
      <c r="F25" s="337">
        <v>74</v>
      </c>
      <c r="G25" s="337">
        <v>79.724137931034477</v>
      </c>
      <c r="H25" s="337">
        <v>77.785714285714278</v>
      </c>
      <c r="I25" s="2">
        <v>75</v>
      </c>
      <c r="J25" s="2">
        <v>70</v>
      </c>
      <c r="K25" s="2">
        <v>50</v>
      </c>
      <c r="L25" s="2">
        <v>55</v>
      </c>
      <c r="M25" s="2">
        <v>70</v>
      </c>
      <c r="N25" s="1">
        <f t="shared" si="0"/>
        <v>79</v>
      </c>
      <c r="O25" s="1">
        <f t="shared" si="0"/>
        <v>71</v>
      </c>
      <c r="P25" s="1">
        <f t="shared" si="0"/>
        <v>62</v>
      </c>
      <c r="Q25" s="1">
        <f t="shared" si="0"/>
        <v>67</v>
      </c>
      <c r="R25" s="1">
        <f t="shared" si="0"/>
        <v>74</v>
      </c>
    </row>
    <row r="26" spans="1:18">
      <c r="A26" s="10">
        <v>13</v>
      </c>
      <c r="B26" s="267">
        <v>1911013</v>
      </c>
      <c r="C26" s="268" t="s">
        <v>89</v>
      </c>
      <c r="D26" s="237">
        <v>83</v>
      </c>
      <c r="E26" s="237">
        <v>80</v>
      </c>
      <c r="F26" s="237">
        <v>80</v>
      </c>
      <c r="G26" s="237">
        <f>ROUND(E26,0)</f>
        <v>80</v>
      </c>
      <c r="H26" s="237">
        <v>85</v>
      </c>
      <c r="I26" s="2">
        <v>80</v>
      </c>
      <c r="J26" s="2">
        <v>85</v>
      </c>
      <c r="K26" s="2">
        <v>75</v>
      </c>
      <c r="L26" s="2">
        <v>80</v>
      </c>
      <c r="M26" s="2">
        <v>75</v>
      </c>
      <c r="N26" s="1">
        <f t="shared" si="0"/>
        <v>82</v>
      </c>
      <c r="O26" s="1">
        <f t="shared" si="0"/>
        <v>83</v>
      </c>
      <c r="P26" s="1">
        <f t="shared" si="0"/>
        <v>78</v>
      </c>
      <c r="Q26" s="1">
        <f t="shared" si="0"/>
        <v>80</v>
      </c>
      <c r="R26" s="1">
        <f t="shared" si="0"/>
        <v>80</v>
      </c>
    </row>
    <row r="27" spans="1:18">
      <c r="A27" s="10">
        <v>14</v>
      </c>
      <c r="B27" s="272">
        <v>1911014</v>
      </c>
      <c r="C27" s="324" t="s">
        <v>90</v>
      </c>
      <c r="D27" s="337">
        <v>92.25</v>
      </c>
      <c r="E27" s="337">
        <v>82.25</v>
      </c>
      <c r="F27" s="337">
        <v>75</v>
      </c>
      <c r="G27" s="337">
        <v>79.724137931034477</v>
      </c>
      <c r="H27" s="337">
        <v>79.428571428571416</v>
      </c>
      <c r="I27" s="2">
        <v>65</v>
      </c>
      <c r="J27" s="2">
        <v>55</v>
      </c>
      <c r="K27" s="2">
        <v>60</v>
      </c>
      <c r="L27" s="2">
        <v>60</v>
      </c>
      <c r="M27" s="2">
        <v>65</v>
      </c>
      <c r="N27" s="1">
        <f t="shared" si="0"/>
        <v>79</v>
      </c>
      <c r="O27" s="1">
        <f t="shared" si="0"/>
        <v>69</v>
      </c>
      <c r="P27" s="1">
        <f t="shared" si="0"/>
        <v>68</v>
      </c>
      <c r="Q27" s="1">
        <f t="shared" si="0"/>
        <v>70</v>
      </c>
      <c r="R27" s="1">
        <f t="shared" si="0"/>
        <v>72</v>
      </c>
    </row>
    <row r="28" spans="1:18">
      <c r="A28" s="10">
        <v>15</v>
      </c>
      <c r="B28" s="272">
        <v>1911015</v>
      </c>
      <c r="C28" s="324" t="s">
        <v>307</v>
      </c>
      <c r="D28" s="237">
        <v>74</v>
      </c>
      <c r="E28" s="237">
        <v>76</v>
      </c>
      <c r="F28" s="237">
        <v>77</v>
      </c>
      <c r="G28" s="237">
        <v>78</v>
      </c>
      <c r="H28" s="237">
        <v>79</v>
      </c>
      <c r="I28" s="2">
        <v>80</v>
      </c>
      <c r="J28" s="2">
        <v>85</v>
      </c>
      <c r="K28" s="2">
        <v>75</v>
      </c>
      <c r="L28" s="2">
        <v>80</v>
      </c>
      <c r="M28" s="2">
        <v>75</v>
      </c>
      <c r="N28" s="1">
        <f t="shared" si="0"/>
        <v>77</v>
      </c>
      <c r="O28" s="1">
        <f t="shared" si="0"/>
        <v>81</v>
      </c>
      <c r="P28" s="1">
        <f t="shared" si="0"/>
        <v>76</v>
      </c>
      <c r="Q28" s="1">
        <f t="shared" si="0"/>
        <v>79</v>
      </c>
      <c r="R28" s="1">
        <f t="shared" si="0"/>
        <v>77</v>
      </c>
    </row>
    <row r="29" spans="1:18">
      <c r="A29" s="10">
        <v>16</v>
      </c>
      <c r="B29" s="270">
        <v>1911016</v>
      </c>
      <c r="C29" s="271" t="s">
        <v>308</v>
      </c>
      <c r="D29" s="237">
        <v>76</v>
      </c>
      <c r="E29" s="237">
        <v>77</v>
      </c>
      <c r="F29" s="237">
        <v>77</v>
      </c>
      <c r="G29" s="237">
        <v>81</v>
      </c>
      <c r="H29" s="237">
        <v>82</v>
      </c>
      <c r="I29" s="2">
        <v>75</v>
      </c>
      <c r="J29" s="2">
        <v>75</v>
      </c>
      <c r="K29" s="2">
        <v>65</v>
      </c>
      <c r="L29" s="2">
        <v>50</v>
      </c>
      <c r="M29" s="2">
        <v>65</v>
      </c>
      <c r="N29" s="1">
        <f t="shared" si="0"/>
        <v>76</v>
      </c>
      <c r="O29" s="1">
        <f t="shared" si="0"/>
        <v>76</v>
      </c>
      <c r="P29" s="1">
        <f t="shared" si="0"/>
        <v>71</v>
      </c>
      <c r="Q29" s="1">
        <f t="shared" si="0"/>
        <v>66</v>
      </c>
      <c r="R29" s="1">
        <f t="shared" si="0"/>
        <v>74</v>
      </c>
    </row>
    <row r="30" spans="1:18">
      <c r="A30" s="10">
        <v>17</v>
      </c>
      <c r="B30" s="267">
        <v>1911017</v>
      </c>
      <c r="C30" s="268" t="s">
        <v>92</v>
      </c>
      <c r="D30" s="237">
        <v>85</v>
      </c>
      <c r="E30" s="237">
        <v>77</v>
      </c>
      <c r="F30" s="237">
        <v>83</v>
      </c>
      <c r="G30" s="237">
        <f>ROUND(E30,0)</f>
        <v>77</v>
      </c>
      <c r="H30" s="237">
        <v>80</v>
      </c>
      <c r="I30" s="2">
        <v>65</v>
      </c>
      <c r="J30" s="2">
        <v>80</v>
      </c>
      <c r="K30" s="2">
        <v>65</v>
      </c>
      <c r="L30" s="2">
        <v>40</v>
      </c>
      <c r="M30" s="2">
        <v>60</v>
      </c>
      <c r="N30" s="1">
        <f t="shared" si="0"/>
        <v>75</v>
      </c>
      <c r="O30" s="1">
        <f t="shared" si="0"/>
        <v>79</v>
      </c>
      <c r="P30" s="1">
        <f t="shared" si="0"/>
        <v>74</v>
      </c>
      <c r="Q30" s="1">
        <f t="shared" si="0"/>
        <v>59</v>
      </c>
      <c r="R30" s="1">
        <f t="shared" si="0"/>
        <v>70</v>
      </c>
    </row>
    <row r="31" spans="1:18">
      <c r="A31" s="10">
        <v>18</v>
      </c>
      <c r="B31" s="267">
        <v>1911018</v>
      </c>
      <c r="C31" s="268" t="s">
        <v>42</v>
      </c>
      <c r="D31" s="337">
        <v>75.5</v>
      </c>
      <c r="E31" s="337">
        <v>72.5</v>
      </c>
      <c r="F31" s="337">
        <v>74</v>
      </c>
      <c r="G31" s="337">
        <v>77.65517241379311</v>
      </c>
      <c r="H31" s="337">
        <v>82.285714285714278</v>
      </c>
      <c r="I31" s="2">
        <v>70</v>
      </c>
      <c r="J31" s="2">
        <v>60</v>
      </c>
      <c r="K31" s="2">
        <v>60</v>
      </c>
      <c r="L31" s="2">
        <v>70</v>
      </c>
      <c r="M31" s="2">
        <v>70</v>
      </c>
      <c r="N31" s="1">
        <f t="shared" si="0"/>
        <v>73</v>
      </c>
      <c r="O31" s="1">
        <f t="shared" si="0"/>
        <v>66</v>
      </c>
      <c r="P31" s="1">
        <f t="shared" si="0"/>
        <v>67</v>
      </c>
      <c r="Q31" s="1">
        <f t="shared" si="0"/>
        <v>74</v>
      </c>
      <c r="R31" s="1">
        <f t="shared" si="0"/>
        <v>76</v>
      </c>
    </row>
    <row r="32" spans="1:18">
      <c r="A32" s="10">
        <v>19</v>
      </c>
      <c r="B32" s="267">
        <v>1911019</v>
      </c>
      <c r="C32" s="268" t="s">
        <v>309</v>
      </c>
      <c r="D32" s="337">
        <v>82.5</v>
      </c>
      <c r="E32" s="337">
        <v>71.5</v>
      </c>
      <c r="F32" s="337">
        <v>74</v>
      </c>
      <c r="G32" s="337">
        <v>79.724137931034477</v>
      </c>
      <c r="H32" s="337">
        <v>77.785714285714278</v>
      </c>
      <c r="I32" s="2">
        <v>75</v>
      </c>
      <c r="J32" s="2">
        <v>50</v>
      </c>
      <c r="K32" s="2">
        <v>50</v>
      </c>
      <c r="L32" s="2">
        <v>45</v>
      </c>
      <c r="M32" s="2">
        <v>65</v>
      </c>
      <c r="N32" s="1">
        <f t="shared" si="0"/>
        <v>79</v>
      </c>
      <c r="O32" s="1">
        <f t="shared" si="0"/>
        <v>61</v>
      </c>
      <c r="P32" s="1">
        <f t="shared" si="0"/>
        <v>62</v>
      </c>
      <c r="Q32" s="1">
        <f t="shared" si="0"/>
        <v>62</v>
      </c>
      <c r="R32" s="1">
        <f t="shared" si="0"/>
        <v>71</v>
      </c>
    </row>
    <row r="33" spans="1:18">
      <c r="A33" s="10">
        <v>20</v>
      </c>
      <c r="B33" s="272">
        <v>1911020</v>
      </c>
      <c r="C33" s="324" t="s">
        <v>310</v>
      </c>
      <c r="D33" s="237">
        <v>83</v>
      </c>
      <c r="E33" s="237">
        <v>80</v>
      </c>
      <c r="F33" s="237">
        <v>80</v>
      </c>
      <c r="G33" s="237">
        <f>ROUND(E33,0)</f>
        <v>80</v>
      </c>
      <c r="H33" s="237">
        <v>85</v>
      </c>
      <c r="I33" s="2">
        <v>70</v>
      </c>
      <c r="J33" s="2">
        <v>50</v>
      </c>
      <c r="K33" s="2">
        <v>60</v>
      </c>
      <c r="L33" s="2">
        <v>10</v>
      </c>
      <c r="M33" s="2">
        <v>60</v>
      </c>
      <c r="N33" s="1">
        <f t="shared" si="0"/>
        <v>77</v>
      </c>
      <c r="O33" s="1">
        <f t="shared" si="0"/>
        <v>65</v>
      </c>
      <c r="P33" s="1">
        <f t="shared" si="0"/>
        <v>70</v>
      </c>
      <c r="Q33" s="1">
        <f t="shared" si="0"/>
        <v>45</v>
      </c>
      <c r="R33" s="1">
        <f t="shared" si="0"/>
        <v>73</v>
      </c>
    </row>
    <row r="34" spans="1:18">
      <c r="A34" s="10">
        <v>21</v>
      </c>
      <c r="B34" s="267">
        <v>1911021</v>
      </c>
      <c r="C34" s="268" t="s">
        <v>311</v>
      </c>
      <c r="D34" s="337">
        <v>92.25</v>
      </c>
      <c r="E34" s="337">
        <v>82.25</v>
      </c>
      <c r="F34" s="337">
        <v>75</v>
      </c>
      <c r="G34" s="337">
        <v>79.724137931034477</v>
      </c>
      <c r="H34" s="337">
        <v>79.428571428571416</v>
      </c>
      <c r="I34" s="2">
        <v>75</v>
      </c>
      <c r="J34" s="2">
        <v>75</v>
      </c>
      <c r="K34" s="2">
        <v>65</v>
      </c>
      <c r="L34" s="2">
        <v>50</v>
      </c>
      <c r="M34" s="2">
        <v>65</v>
      </c>
      <c r="N34" s="1">
        <f t="shared" si="0"/>
        <v>84</v>
      </c>
      <c r="O34" s="1">
        <f t="shared" si="0"/>
        <v>79</v>
      </c>
      <c r="P34" s="1">
        <f t="shared" si="0"/>
        <v>70</v>
      </c>
      <c r="Q34" s="1">
        <f t="shared" si="0"/>
        <v>65</v>
      </c>
      <c r="R34" s="1">
        <f t="shared" si="0"/>
        <v>72</v>
      </c>
    </row>
    <row r="35" spans="1:18">
      <c r="A35" s="10">
        <v>22</v>
      </c>
      <c r="B35" s="272">
        <v>1911022</v>
      </c>
      <c r="C35" s="324" t="s">
        <v>95</v>
      </c>
      <c r="D35" s="337">
        <v>87.5</v>
      </c>
      <c r="E35" s="337">
        <v>72.5</v>
      </c>
      <c r="F35" s="337">
        <v>74</v>
      </c>
      <c r="G35" s="337">
        <v>77.65517241379311</v>
      </c>
      <c r="H35" s="337">
        <v>82.285714285714278</v>
      </c>
      <c r="I35" s="2">
        <v>75</v>
      </c>
      <c r="J35" s="2">
        <v>65</v>
      </c>
      <c r="K35" s="2">
        <v>55</v>
      </c>
      <c r="L35" s="2">
        <v>70</v>
      </c>
      <c r="M35" s="2">
        <v>70</v>
      </c>
      <c r="N35" s="1">
        <f t="shared" si="0"/>
        <v>81</v>
      </c>
      <c r="O35" s="1">
        <f t="shared" si="0"/>
        <v>69</v>
      </c>
      <c r="P35" s="1">
        <f t="shared" si="0"/>
        <v>65</v>
      </c>
      <c r="Q35" s="1">
        <f t="shared" si="0"/>
        <v>74</v>
      </c>
      <c r="R35" s="1">
        <f t="shared" si="0"/>
        <v>76</v>
      </c>
    </row>
    <row r="36" spans="1:18">
      <c r="A36" s="10">
        <v>23</v>
      </c>
      <c r="B36" s="267">
        <v>1911023</v>
      </c>
      <c r="C36" s="268" t="s">
        <v>312</v>
      </c>
      <c r="D36" s="337">
        <v>69.5</v>
      </c>
      <c r="E36" s="337">
        <v>58.5</v>
      </c>
      <c r="F36" s="337">
        <v>74</v>
      </c>
      <c r="G36" s="337">
        <v>70.810344827586206</v>
      </c>
      <c r="H36" s="337">
        <v>79.428571428571416</v>
      </c>
      <c r="I36" s="2">
        <v>70</v>
      </c>
      <c r="J36" s="2">
        <v>75</v>
      </c>
      <c r="K36" s="2">
        <v>75</v>
      </c>
      <c r="L36" s="2">
        <v>70</v>
      </c>
      <c r="M36" s="2">
        <v>65</v>
      </c>
      <c r="N36" s="1">
        <f t="shared" si="0"/>
        <v>70</v>
      </c>
      <c r="O36" s="1">
        <f t="shared" si="0"/>
        <v>67</v>
      </c>
      <c r="P36" s="1">
        <f t="shared" si="0"/>
        <v>75</v>
      </c>
      <c r="Q36" s="1">
        <f t="shared" si="0"/>
        <v>70</v>
      </c>
      <c r="R36" s="1">
        <f t="shared" si="0"/>
        <v>72</v>
      </c>
    </row>
    <row r="37" spans="1:18">
      <c r="A37" s="10">
        <v>24</v>
      </c>
      <c r="B37" s="267">
        <v>1911024</v>
      </c>
      <c r="C37" s="268" t="s">
        <v>45</v>
      </c>
      <c r="D37" s="337">
        <v>77.25</v>
      </c>
      <c r="E37" s="337">
        <v>82.25</v>
      </c>
      <c r="F37" s="337">
        <v>74</v>
      </c>
      <c r="G37" s="337">
        <v>79.724137931034477</v>
      </c>
      <c r="H37" s="337">
        <v>82.285714285714278</v>
      </c>
      <c r="I37" s="2">
        <v>75</v>
      </c>
      <c r="J37" s="2">
        <v>65</v>
      </c>
      <c r="K37" s="2">
        <v>70</v>
      </c>
      <c r="L37" s="2">
        <v>65</v>
      </c>
      <c r="M37" s="2">
        <v>70</v>
      </c>
      <c r="N37" s="1">
        <f t="shared" si="0"/>
        <v>76</v>
      </c>
      <c r="O37" s="1">
        <f t="shared" si="0"/>
        <v>74</v>
      </c>
      <c r="P37" s="1">
        <f t="shared" si="0"/>
        <v>72</v>
      </c>
      <c r="Q37" s="1">
        <f t="shared" si="0"/>
        <v>72</v>
      </c>
      <c r="R37" s="1">
        <f t="shared" si="0"/>
        <v>76</v>
      </c>
    </row>
    <row r="38" spans="1:18">
      <c r="A38" s="10">
        <v>25</v>
      </c>
      <c r="B38" s="272">
        <v>1911025</v>
      </c>
      <c r="C38" s="324" t="s">
        <v>96</v>
      </c>
      <c r="D38" s="337">
        <v>87.5</v>
      </c>
      <c r="E38" s="337">
        <v>72.5</v>
      </c>
      <c r="F38" s="337">
        <v>74</v>
      </c>
      <c r="G38" s="337">
        <v>77.65517241379311</v>
      </c>
      <c r="H38" s="337">
        <v>82.285714285714278</v>
      </c>
      <c r="I38" s="2">
        <v>75</v>
      </c>
      <c r="J38" s="2">
        <v>75</v>
      </c>
      <c r="K38" s="2">
        <v>65</v>
      </c>
      <c r="L38" s="2">
        <v>50</v>
      </c>
      <c r="M38" s="2">
        <v>65</v>
      </c>
      <c r="N38" s="1">
        <f t="shared" si="0"/>
        <v>81</v>
      </c>
      <c r="O38" s="1">
        <f t="shared" si="0"/>
        <v>74</v>
      </c>
      <c r="P38" s="1">
        <f t="shared" si="0"/>
        <v>70</v>
      </c>
      <c r="Q38" s="1">
        <f t="shared" si="0"/>
        <v>64</v>
      </c>
      <c r="R38" s="1">
        <f t="shared" si="0"/>
        <v>74</v>
      </c>
    </row>
    <row r="39" spans="1:18">
      <c r="A39" s="10">
        <v>26</v>
      </c>
      <c r="B39" s="272">
        <v>1911026</v>
      </c>
      <c r="C39" s="324" t="s">
        <v>313</v>
      </c>
      <c r="D39" s="337">
        <v>90.5</v>
      </c>
      <c r="E39" s="337">
        <v>60.5</v>
      </c>
      <c r="F39" s="337">
        <v>72</v>
      </c>
      <c r="G39" s="337">
        <v>76.65517241379311</v>
      </c>
      <c r="H39" s="337">
        <v>82.285714285714278</v>
      </c>
      <c r="I39" s="2">
        <v>70</v>
      </c>
      <c r="J39" s="2">
        <v>80</v>
      </c>
      <c r="K39" s="2">
        <v>65</v>
      </c>
      <c r="L39" s="2">
        <v>80</v>
      </c>
      <c r="M39" s="2">
        <v>80</v>
      </c>
      <c r="N39" s="1">
        <f t="shared" si="0"/>
        <v>80</v>
      </c>
      <c r="O39" s="1">
        <f t="shared" si="0"/>
        <v>70</v>
      </c>
      <c r="P39" s="1">
        <f t="shared" si="0"/>
        <v>69</v>
      </c>
      <c r="Q39" s="1">
        <f t="shared" si="0"/>
        <v>78</v>
      </c>
      <c r="R39" s="1">
        <f t="shared" si="0"/>
        <v>81</v>
      </c>
    </row>
    <row r="40" spans="1:18">
      <c r="A40" s="10">
        <v>27</v>
      </c>
      <c r="B40" s="272">
        <v>1911027</v>
      </c>
      <c r="C40" s="324" t="s">
        <v>314</v>
      </c>
      <c r="D40" s="237">
        <v>80</v>
      </c>
      <c r="E40" s="237">
        <v>81</v>
      </c>
      <c r="F40" s="237">
        <v>81</v>
      </c>
      <c r="G40" s="237">
        <f>ROUND(E40,0)</f>
        <v>81</v>
      </c>
      <c r="H40" s="237">
        <v>86</v>
      </c>
      <c r="I40" s="2">
        <v>50</v>
      </c>
      <c r="J40" s="2">
        <v>60</v>
      </c>
      <c r="K40" s="2">
        <v>65</v>
      </c>
      <c r="L40" s="2">
        <v>65</v>
      </c>
      <c r="M40" s="2">
        <v>60</v>
      </c>
      <c r="N40" s="1">
        <f t="shared" si="0"/>
        <v>65</v>
      </c>
      <c r="O40" s="1">
        <f t="shared" si="0"/>
        <v>71</v>
      </c>
      <c r="P40" s="1">
        <f t="shared" si="0"/>
        <v>73</v>
      </c>
      <c r="Q40" s="1">
        <f t="shared" si="0"/>
        <v>73</v>
      </c>
      <c r="R40" s="1">
        <f t="shared" si="0"/>
        <v>73</v>
      </c>
    </row>
    <row r="41" spans="1:18">
      <c r="A41" s="10">
        <v>28</v>
      </c>
      <c r="B41" s="270">
        <v>1911028</v>
      </c>
      <c r="C41" s="271" t="s">
        <v>315</v>
      </c>
      <c r="D41" s="337">
        <v>77.25</v>
      </c>
      <c r="E41" s="337">
        <v>82.25</v>
      </c>
      <c r="F41" s="337">
        <v>74</v>
      </c>
      <c r="G41" s="337">
        <v>79.724137931034477</v>
      </c>
      <c r="H41" s="337">
        <v>82.285714285714278</v>
      </c>
      <c r="I41" s="2">
        <v>85</v>
      </c>
      <c r="J41" s="2">
        <v>60</v>
      </c>
      <c r="K41" s="2">
        <v>60</v>
      </c>
      <c r="L41" s="2">
        <v>65</v>
      </c>
      <c r="M41" s="2">
        <v>60</v>
      </c>
      <c r="N41" s="1">
        <f t="shared" si="0"/>
        <v>81</v>
      </c>
      <c r="O41" s="1">
        <f t="shared" si="0"/>
        <v>71</v>
      </c>
      <c r="P41" s="1">
        <f t="shared" si="0"/>
        <v>67</v>
      </c>
      <c r="Q41" s="1">
        <f t="shared" si="0"/>
        <v>72</v>
      </c>
      <c r="R41" s="1">
        <f t="shared" si="0"/>
        <v>71</v>
      </c>
    </row>
    <row r="42" spans="1:18">
      <c r="A42" s="10">
        <v>29</v>
      </c>
      <c r="B42" s="272">
        <v>1911029</v>
      </c>
      <c r="C42" s="324" t="s">
        <v>316</v>
      </c>
      <c r="D42" s="337">
        <v>87.5</v>
      </c>
      <c r="E42" s="337">
        <v>72.5</v>
      </c>
      <c r="F42" s="337">
        <v>74</v>
      </c>
      <c r="G42" s="337">
        <v>77.65517241379311</v>
      </c>
      <c r="H42" s="337">
        <v>82.285714285714278</v>
      </c>
      <c r="I42" s="2">
        <v>75</v>
      </c>
      <c r="J42" s="2">
        <v>60</v>
      </c>
      <c r="K42" s="2">
        <v>80</v>
      </c>
      <c r="L42" s="2">
        <v>75</v>
      </c>
      <c r="M42" s="2">
        <v>80</v>
      </c>
      <c r="N42" s="1">
        <f t="shared" si="0"/>
        <v>81</v>
      </c>
      <c r="O42" s="1">
        <f t="shared" si="0"/>
        <v>66</v>
      </c>
      <c r="P42" s="1">
        <f t="shared" si="0"/>
        <v>77</v>
      </c>
      <c r="Q42" s="1">
        <f t="shared" si="0"/>
        <v>76</v>
      </c>
      <c r="R42" s="1">
        <f t="shared" si="0"/>
        <v>81</v>
      </c>
    </row>
    <row r="43" spans="1:18">
      <c r="A43" s="10">
        <v>30</v>
      </c>
      <c r="B43" s="270">
        <v>1911030</v>
      </c>
      <c r="C43" s="271" t="s">
        <v>100</v>
      </c>
      <c r="D43" s="337">
        <v>77.25</v>
      </c>
      <c r="E43" s="337">
        <v>82.25</v>
      </c>
      <c r="F43" s="337">
        <v>74</v>
      </c>
      <c r="G43" s="337">
        <v>79.724137931034477</v>
      </c>
      <c r="H43" s="337">
        <v>82.285714285714278</v>
      </c>
      <c r="I43" s="2">
        <v>75</v>
      </c>
      <c r="J43" s="2">
        <v>80</v>
      </c>
      <c r="K43" s="2">
        <v>80</v>
      </c>
      <c r="L43" s="2">
        <v>40</v>
      </c>
      <c r="M43" s="2">
        <v>65</v>
      </c>
      <c r="N43" s="1">
        <f t="shared" si="0"/>
        <v>76</v>
      </c>
      <c r="O43" s="1">
        <f t="shared" si="0"/>
        <v>81</v>
      </c>
      <c r="P43" s="1">
        <f t="shared" si="0"/>
        <v>77</v>
      </c>
      <c r="Q43" s="1">
        <f t="shared" si="0"/>
        <v>60</v>
      </c>
      <c r="R43" s="1">
        <f t="shared" si="0"/>
        <v>74</v>
      </c>
    </row>
    <row r="44" spans="1:18">
      <c r="A44" s="10">
        <v>31</v>
      </c>
      <c r="B44" s="267">
        <v>1911031</v>
      </c>
      <c r="C44" s="268" t="s">
        <v>317</v>
      </c>
      <c r="D44" s="337">
        <v>78.75</v>
      </c>
      <c r="E44" s="337">
        <v>51.75</v>
      </c>
      <c r="F44" s="337">
        <v>75</v>
      </c>
      <c r="G44" s="337">
        <v>71.65517241379311</v>
      </c>
      <c r="H44" s="337">
        <v>82.285714285714278</v>
      </c>
      <c r="I44" s="2">
        <v>65</v>
      </c>
      <c r="J44" s="2">
        <v>75</v>
      </c>
      <c r="K44" s="2">
        <v>70</v>
      </c>
      <c r="L44" s="2">
        <v>35</v>
      </c>
      <c r="M44" s="2">
        <v>65</v>
      </c>
      <c r="N44" s="1">
        <f t="shared" si="0"/>
        <v>72</v>
      </c>
      <c r="O44" s="1">
        <f t="shared" si="0"/>
        <v>63</v>
      </c>
      <c r="P44" s="1">
        <f t="shared" si="0"/>
        <v>73</v>
      </c>
      <c r="Q44" s="1">
        <f t="shared" si="0"/>
        <v>53</v>
      </c>
      <c r="R44" s="1">
        <f t="shared" si="0"/>
        <v>74</v>
      </c>
    </row>
    <row r="45" spans="1:18">
      <c r="A45" s="10">
        <v>32</v>
      </c>
      <c r="B45" s="272">
        <v>1911032</v>
      </c>
      <c r="C45" s="324" t="s">
        <v>102</v>
      </c>
      <c r="D45" s="337">
        <v>77.25</v>
      </c>
      <c r="E45" s="337">
        <v>82.25</v>
      </c>
      <c r="F45" s="337">
        <v>74</v>
      </c>
      <c r="G45" s="337">
        <v>79.724137931034477</v>
      </c>
      <c r="H45" s="337">
        <v>82.285714285714278</v>
      </c>
      <c r="I45" s="2">
        <v>85</v>
      </c>
      <c r="J45" s="2">
        <v>60</v>
      </c>
      <c r="K45" s="2">
        <v>60</v>
      </c>
      <c r="L45" s="2">
        <v>65</v>
      </c>
      <c r="M45" s="2">
        <v>60</v>
      </c>
      <c r="N45" s="1">
        <f t="shared" si="0"/>
        <v>81</v>
      </c>
      <c r="O45" s="1">
        <f t="shared" si="0"/>
        <v>71</v>
      </c>
      <c r="P45" s="1">
        <f t="shared" si="0"/>
        <v>67</v>
      </c>
      <c r="Q45" s="1">
        <f t="shared" si="0"/>
        <v>72</v>
      </c>
      <c r="R45" s="1">
        <f t="shared" si="0"/>
        <v>71</v>
      </c>
    </row>
    <row r="46" spans="1:18">
      <c r="A46" s="10">
        <v>33</v>
      </c>
      <c r="B46" s="272">
        <v>1911033</v>
      </c>
      <c r="C46" s="324" t="s">
        <v>61</v>
      </c>
      <c r="D46" s="237">
        <v>72</v>
      </c>
      <c r="E46" s="237">
        <v>78</v>
      </c>
      <c r="F46" s="237">
        <v>82</v>
      </c>
      <c r="G46" s="237">
        <f>ROUND(E46,0)</f>
        <v>78</v>
      </c>
      <c r="H46" s="237">
        <v>80</v>
      </c>
      <c r="I46" s="2">
        <v>80</v>
      </c>
      <c r="J46" s="2">
        <v>50</v>
      </c>
      <c r="K46" s="2">
        <v>65</v>
      </c>
      <c r="L46" s="2">
        <v>65</v>
      </c>
      <c r="M46" s="2">
        <v>65</v>
      </c>
      <c r="N46" s="1">
        <f t="shared" ref="N46:R78" si="1">ROUND(D46*$H$12+I46*$M$12,0)</f>
        <v>76</v>
      </c>
      <c r="O46" s="1">
        <f t="shared" si="1"/>
        <v>64</v>
      </c>
      <c r="P46" s="1">
        <f t="shared" si="1"/>
        <v>74</v>
      </c>
      <c r="Q46" s="1">
        <f t="shared" si="1"/>
        <v>72</v>
      </c>
      <c r="R46" s="1">
        <f t="shared" si="1"/>
        <v>73</v>
      </c>
    </row>
    <row r="47" spans="1:18">
      <c r="A47" s="10">
        <v>34</v>
      </c>
      <c r="B47" s="270">
        <v>1911034</v>
      </c>
      <c r="C47" s="271" t="s">
        <v>318</v>
      </c>
      <c r="D47" s="337">
        <v>77.25</v>
      </c>
      <c r="E47" s="337">
        <v>82.25</v>
      </c>
      <c r="F47" s="337">
        <v>74</v>
      </c>
      <c r="G47" s="337">
        <v>79.724137931034477</v>
      </c>
      <c r="H47" s="337">
        <v>82.285714285714278</v>
      </c>
      <c r="I47" s="2">
        <v>80</v>
      </c>
      <c r="J47" s="2">
        <v>80</v>
      </c>
      <c r="K47" s="2">
        <v>80</v>
      </c>
      <c r="L47" s="2">
        <v>75</v>
      </c>
      <c r="M47" s="2">
        <v>80</v>
      </c>
      <c r="N47" s="1">
        <f t="shared" si="1"/>
        <v>79</v>
      </c>
      <c r="O47" s="1">
        <f t="shared" si="1"/>
        <v>81</v>
      </c>
      <c r="P47" s="1">
        <f t="shared" si="1"/>
        <v>77</v>
      </c>
      <c r="Q47" s="1">
        <f t="shared" si="1"/>
        <v>77</v>
      </c>
      <c r="R47" s="1">
        <f t="shared" si="1"/>
        <v>81</v>
      </c>
    </row>
    <row r="48" spans="1:18">
      <c r="A48" s="10">
        <v>35</v>
      </c>
      <c r="B48" s="267">
        <v>1911035</v>
      </c>
      <c r="C48" s="268" t="s">
        <v>47</v>
      </c>
      <c r="D48" s="337">
        <v>75.5</v>
      </c>
      <c r="E48" s="337">
        <v>80.5</v>
      </c>
      <c r="F48" s="337">
        <v>71</v>
      </c>
      <c r="G48" s="337">
        <v>79.724137931034477</v>
      </c>
      <c r="H48" s="337">
        <v>82.285714285714278</v>
      </c>
      <c r="I48" s="2">
        <v>85</v>
      </c>
      <c r="J48" s="2">
        <v>60</v>
      </c>
      <c r="K48" s="2">
        <v>60</v>
      </c>
      <c r="L48" s="2">
        <v>65</v>
      </c>
      <c r="M48" s="2">
        <v>60</v>
      </c>
      <c r="N48" s="1">
        <f t="shared" si="1"/>
        <v>80</v>
      </c>
      <c r="O48" s="1">
        <f t="shared" si="1"/>
        <v>70</v>
      </c>
      <c r="P48" s="1">
        <f t="shared" si="1"/>
        <v>66</v>
      </c>
      <c r="Q48" s="1">
        <f t="shared" si="1"/>
        <v>72</v>
      </c>
      <c r="R48" s="1">
        <f t="shared" si="1"/>
        <v>71</v>
      </c>
    </row>
    <row r="49" spans="1:18">
      <c r="A49" s="10">
        <v>36</v>
      </c>
      <c r="B49" s="272">
        <v>1911036</v>
      </c>
      <c r="C49" s="324" t="s">
        <v>319</v>
      </c>
      <c r="D49" s="337">
        <v>77.25</v>
      </c>
      <c r="E49" s="337">
        <v>82.25</v>
      </c>
      <c r="F49" s="337">
        <v>74</v>
      </c>
      <c r="G49" s="337">
        <v>79.724137931034477</v>
      </c>
      <c r="H49" s="337">
        <v>82.285714285714278</v>
      </c>
      <c r="I49" s="2">
        <v>75</v>
      </c>
      <c r="J49" s="2">
        <v>80</v>
      </c>
      <c r="K49" s="2">
        <v>70</v>
      </c>
      <c r="L49" s="2">
        <v>75</v>
      </c>
      <c r="M49" s="2">
        <v>80</v>
      </c>
      <c r="N49" s="1">
        <f t="shared" si="1"/>
        <v>76</v>
      </c>
      <c r="O49" s="1">
        <f t="shared" si="1"/>
        <v>81</v>
      </c>
      <c r="P49" s="1">
        <f t="shared" si="1"/>
        <v>72</v>
      </c>
      <c r="Q49" s="1">
        <f t="shared" si="1"/>
        <v>77</v>
      </c>
      <c r="R49" s="1">
        <f t="shared" si="1"/>
        <v>81</v>
      </c>
    </row>
    <row r="50" spans="1:18">
      <c r="A50" s="10">
        <v>37</v>
      </c>
      <c r="B50" s="270">
        <v>1911037</v>
      </c>
      <c r="C50" s="271" t="s">
        <v>320</v>
      </c>
      <c r="D50" s="337">
        <v>66.5</v>
      </c>
      <c r="E50" s="337">
        <v>52.5</v>
      </c>
      <c r="F50" s="337">
        <v>72</v>
      </c>
      <c r="G50" s="337">
        <v>77.65517241379311</v>
      </c>
      <c r="H50" s="337">
        <v>76.571428571428569</v>
      </c>
      <c r="I50" s="2">
        <v>85</v>
      </c>
      <c r="J50" s="2">
        <v>55</v>
      </c>
      <c r="K50" s="2">
        <v>65</v>
      </c>
      <c r="L50" s="2">
        <v>65</v>
      </c>
      <c r="M50" s="2">
        <v>70</v>
      </c>
      <c r="N50" s="1">
        <f t="shared" si="1"/>
        <v>76</v>
      </c>
      <c r="O50" s="1">
        <f t="shared" si="1"/>
        <v>54</v>
      </c>
      <c r="P50" s="1">
        <f t="shared" si="1"/>
        <v>69</v>
      </c>
      <c r="Q50" s="1">
        <f t="shared" si="1"/>
        <v>71</v>
      </c>
      <c r="R50" s="1">
        <f t="shared" si="1"/>
        <v>73</v>
      </c>
    </row>
    <row r="51" spans="1:18">
      <c r="A51" s="10">
        <v>38</v>
      </c>
      <c r="B51" s="270">
        <v>1911038</v>
      </c>
      <c r="C51" s="271" t="s">
        <v>48</v>
      </c>
      <c r="D51" s="337">
        <v>69.25</v>
      </c>
      <c r="E51" s="337">
        <v>60.25</v>
      </c>
      <c r="F51" s="337">
        <v>73</v>
      </c>
      <c r="G51" s="337">
        <v>77.65517241379311</v>
      </c>
      <c r="H51" s="337">
        <v>79.428571428571416</v>
      </c>
      <c r="I51" s="2">
        <v>85</v>
      </c>
      <c r="J51" s="2">
        <v>60</v>
      </c>
      <c r="K51" s="2">
        <v>60</v>
      </c>
      <c r="L51" s="2">
        <v>65</v>
      </c>
      <c r="M51" s="2">
        <v>60</v>
      </c>
      <c r="N51" s="1">
        <f t="shared" si="1"/>
        <v>77</v>
      </c>
      <c r="O51" s="1">
        <f t="shared" si="1"/>
        <v>60</v>
      </c>
      <c r="P51" s="1">
        <f t="shared" si="1"/>
        <v>67</v>
      </c>
      <c r="Q51" s="1">
        <f t="shared" si="1"/>
        <v>71</v>
      </c>
      <c r="R51" s="1">
        <f t="shared" si="1"/>
        <v>70</v>
      </c>
    </row>
    <row r="52" spans="1:18">
      <c r="A52" s="10">
        <v>39</v>
      </c>
      <c r="B52" s="267">
        <v>1911039</v>
      </c>
      <c r="C52" s="268" t="s">
        <v>321</v>
      </c>
      <c r="D52" s="337">
        <v>77.25</v>
      </c>
      <c r="E52" s="337">
        <v>82.25</v>
      </c>
      <c r="F52" s="337">
        <v>74</v>
      </c>
      <c r="G52" s="337">
        <v>79.724137931034477</v>
      </c>
      <c r="H52" s="337">
        <v>82.285714285714278</v>
      </c>
      <c r="I52" s="2">
        <v>70</v>
      </c>
      <c r="J52" s="2">
        <v>65</v>
      </c>
      <c r="K52" s="2">
        <v>55</v>
      </c>
      <c r="L52" s="2">
        <v>65</v>
      </c>
      <c r="M52" s="2">
        <v>75</v>
      </c>
      <c r="N52" s="1">
        <f t="shared" si="1"/>
        <v>74</v>
      </c>
      <c r="O52" s="1">
        <f t="shared" si="1"/>
        <v>74</v>
      </c>
      <c r="P52" s="1">
        <f t="shared" si="1"/>
        <v>65</v>
      </c>
      <c r="Q52" s="1">
        <f t="shared" si="1"/>
        <v>72</v>
      </c>
      <c r="R52" s="1">
        <f t="shared" si="1"/>
        <v>79</v>
      </c>
    </row>
    <row r="53" spans="1:18">
      <c r="A53" s="10">
        <v>40</v>
      </c>
      <c r="B53" s="272">
        <v>1911040</v>
      </c>
      <c r="C53" s="324" t="s">
        <v>106</v>
      </c>
      <c r="D53" s="337">
        <v>66.5</v>
      </c>
      <c r="E53" s="337">
        <v>52.5</v>
      </c>
      <c r="F53" s="337">
        <v>72</v>
      </c>
      <c r="G53" s="337">
        <v>77.65517241379311</v>
      </c>
      <c r="H53" s="337">
        <v>76.571428571428569</v>
      </c>
      <c r="I53" s="2">
        <v>70</v>
      </c>
      <c r="J53" s="2">
        <v>65</v>
      </c>
      <c r="K53" s="2">
        <v>55</v>
      </c>
      <c r="L53" s="2">
        <v>65</v>
      </c>
      <c r="M53" s="2">
        <v>75</v>
      </c>
      <c r="N53" s="1">
        <f t="shared" si="1"/>
        <v>68</v>
      </c>
      <c r="O53" s="1">
        <f t="shared" si="1"/>
        <v>59</v>
      </c>
      <c r="P53" s="1">
        <f t="shared" si="1"/>
        <v>64</v>
      </c>
      <c r="Q53" s="1">
        <f t="shared" si="1"/>
        <v>71</v>
      </c>
      <c r="R53" s="1">
        <f t="shared" si="1"/>
        <v>76</v>
      </c>
    </row>
    <row r="54" spans="1:18">
      <c r="A54" s="10">
        <v>41</v>
      </c>
      <c r="B54" s="272">
        <v>1911041</v>
      </c>
      <c r="C54" s="324" t="s">
        <v>63</v>
      </c>
      <c r="D54" s="337">
        <v>69.25</v>
      </c>
      <c r="E54" s="337">
        <v>60.25</v>
      </c>
      <c r="F54" s="337">
        <v>73</v>
      </c>
      <c r="G54" s="337">
        <v>77.65517241379311</v>
      </c>
      <c r="H54" s="337">
        <v>79.428571428571416</v>
      </c>
      <c r="I54" s="2">
        <v>70</v>
      </c>
      <c r="J54" s="2">
        <v>65</v>
      </c>
      <c r="K54" s="2">
        <v>55</v>
      </c>
      <c r="L54" s="2">
        <v>65</v>
      </c>
      <c r="M54" s="2">
        <v>75</v>
      </c>
      <c r="N54" s="1">
        <f t="shared" si="1"/>
        <v>70</v>
      </c>
      <c r="O54" s="1">
        <f t="shared" si="1"/>
        <v>63</v>
      </c>
      <c r="P54" s="1">
        <f t="shared" si="1"/>
        <v>64</v>
      </c>
      <c r="Q54" s="1">
        <f t="shared" si="1"/>
        <v>71</v>
      </c>
      <c r="R54" s="1">
        <f t="shared" si="1"/>
        <v>77</v>
      </c>
    </row>
    <row r="55" spans="1:18">
      <c r="A55" s="10">
        <v>42</v>
      </c>
      <c r="B55" s="272">
        <v>1911042</v>
      </c>
      <c r="C55" s="324" t="s">
        <v>322</v>
      </c>
      <c r="D55" s="337">
        <v>54</v>
      </c>
      <c r="E55" s="337">
        <v>52.75</v>
      </c>
      <c r="F55" s="337">
        <v>73</v>
      </c>
      <c r="G55" s="337">
        <v>79.724137931034477</v>
      </c>
      <c r="H55" s="337">
        <v>77.428571428571416</v>
      </c>
      <c r="I55" s="2">
        <v>70</v>
      </c>
      <c r="J55" s="2">
        <v>80</v>
      </c>
      <c r="K55" s="2">
        <v>65</v>
      </c>
      <c r="L55" s="2">
        <v>75</v>
      </c>
      <c r="M55" s="2">
        <v>65</v>
      </c>
      <c r="N55" s="1">
        <f t="shared" si="1"/>
        <v>62</v>
      </c>
      <c r="O55" s="1">
        <f t="shared" si="1"/>
        <v>66</v>
      </c>
      <c r="P55" s="1">
        <f t="shared" si="1"/>
        <v>69</v>
      </c>
      <c r="Q55" s="1">
        <f t="shared" si="1"/>
        <v>77</v>
      </c>
      <c r="R55" s="1">
        <f t="shared" si="1"/>
        <v>71</v>
      </c>
    </row>
    <row r="56" spans="1:18">
      <c r="A56" s="10">
        <v>43</v>
      </c>
      <c r="B56" s="272">
        <v>1911043</v>
      </c>
      <c r="C56" s="324" t="s">
        <v>323</v>
      </c>
      <c r="D56" s="337">
        <v>71</v>
      </c>
      <c r="E56" s="337">
        <v>72.5</v>
      </c>
      <c r="F56" s="337">
        <v>71</v>
      </c>
      <c r="G56" s="337">
        <v>77.65517241379311</v>
      </c>
      <c r="H56" s="337">
        <v>76.571428571428569</v>
      </c>
      <c r="I56" s="2">
        <v>75</v>
      </c>
      <c r="J56" s="2">
        <v>60</v>
      </c>
      <c r="K56" s="2">
        <v>70</v>
      </c>
      <c r="L56" s="2">
        <v>65</v>
      </c>
      <c r="M56" s="2">
        <v>60</v>
      </c>
      <c r="N56" s="1">
        <f t="shared" si="1"/>
        <v>73</v>
      </c>
      <c r="O56" s="1">
        <f t="shared" si="1"/>
        <v>66</v>
      </c>
      <c r="P56" s="1">
        <f t="shared" si="1"/>
        <v>71</v>
      </c>
      <c r="Q56" s="1">
        <f t="shared" si="1"/>
        <v>71</v>
      </c>
      <c r="R56" s="1">
        <f t="shared" si="1"/>
        <v>68</v>
      </c>
    </row>
    <row r="57" spans="1:18">
      <c r="A57" s="10">
        <v>44</v>
      </c>
      <c r="B57" s="270">
        <v>1911044</v>
      </c>
      <c r="C57" s="271" t="s">
        <v>324</v>
      </c>
      <c r="D57" s="237">
        <v>74</v>
      </c>
      <c r="E57" s="237">
        <v>76</v>
      </c>
      <c r="F57" s="237">
        <v>77</v>
      </c>
      <c r="G57" s="237">
        <v>78</v>
      </c>
      <c r="H57" s="237">
        <v>79</v>
      </c>
      <c r="I57" s="2">
        <v>65</v>
      </c>
      <c r="J57" s="2">
        <v>65</v>
      </c>
      <c r="K57" s="2">
        <v>45</v>
      </c>
      <c r="L57" s="2">
        <v>70</v>
      </c>
      <c r="M57" s="2">
        <v>55</v>
      </c>
      <c r="N57" s="1">
        <f t="shared" si="1"/>
        <v>70</v>
      </c>
      <c r="O57" s="1">
        <f t="shared" si="1"/>
        <v>71</v>
      </c>
      <c r="P57" s="1">
        <f t="shared" si="1"/>
        <v>61</v>
      </c>
      <c r="Q57" s="1">
        <f t="shared" si="1"/>
        <v>74</v>
      </c>
      <c r="R57" s="1">
        <f t="shared" si="1"/>
        <v>67</v>
      </c>
    </row>
    <row r="58" spans="1:18">
      <c r="A58" s="10">
        <v>45</v>
      </c>
      <c r="B58" s="272">
        <v>1911045</v>
      </c>
      <c r="C58" s="324" t="s">
        <v>109</v>
      </c>
      <c r="D58" s="337">
        <v>55.75</v>
      </c>
      <c r="E58" s="337">
        <v>53.25</v>
      </c>
      <c r="F58" s="337">
        <v>72</v>
      </c>
      <c r="G58" s="337">
        <v>77.65517241379311</v>
      </c>
      <c r="H58" s="337">
        <v>79.428571428571416</v>
      </c>
      <c r="I58" s="2">
        <v>80</v>
      </c>
      <c r="J58" s="2">
        <v>70</v>
      </c>
      <c r="K58" s="2">
        <v>45</v>
      </c>
      <c r="L58" s="2">
        <v>65</v>
      </c>
      <c r="M58" s="2">
        <v>70</v>
      </c>
      <c r="N58" s="1">
        <f t="shared" si="1"/>
        <v>68</v>
      </c>
      <c r="O58" s="1">
        <f t="shared" si="1"/>
        <v>62</v>
      </c>
      <c r="P58" s="1">
        <f t="shared" si="1"/>
        <v>59</v>
      </c>
      <c r="Q58" s="1">
        <f t="shared" si="1"/>
        <v>71</v>
      </c>
      <c r="R58" s="1">
        <f t="shared" si="1"/>
        <v>75</v>
      </c>
    </row>
    <row r="59" spans="1:18">
      <c r="A59" s="10">
        <v>46</v>
      </c>
      <c r="B59" s="272">
        <v>1911046</v>
      </c>
      <c r="C59" s="324" t="s">
        <v>325</v>
      </c>
      <c r="D59" s="337">
        <v>77.25</v>
      </c>
      <c r="E59" s="337">
        <v>82.25</v>
      </c>
      <c r="F59" s="337">
        <v>74</v>
      </c>
      <c r="G59" s="337">
        <v>79.724137931034477</v>
      </c>
      <c r="H59" s="337">
        <v>82.285714285714278</v>
      </c>
      <c r="I59" s="2">
        <v>75</v>
      </c>
      <c r="J59" s="2">
        <v>55</v>
      </c>
      <c r="K59" s="2">
        <v>70</v>
      </c>
      <c r="L59" s="2">
        <v>65</v>
      </c>
      <c r="M59" s="2">
        <v>60</v>
      </c>
      <c r="N59" s="1">
        <f t="shared" si="1"/>
        <v>76</v>
      </c>
      <c r="O59" s="1">
        <f t="shared" si="1"/>
        <v>69</v>
      </c>
      <c r="P59" s="1">
        <f t="shared" si="1"/>
        <v>72</v>
      </c>
      <c r="Q59" s="1">
        <f t="shared" si="1"/>
        <v>72</v>
      </c>
      <c r="R59" s="1">
        <f t="shared" si="1"/>
        <v>71</v>
      </c>
    </row>
    <row r="60" spans="1:18">
      <c r="A60" s="10">
        <v>47</v>
      </c>
      <c r="B60" s="267">
        <v>1911047</v>
      </c>
      <c r="C60" s="268" t="s">
        <v>111</v>
      </c>
      <c r="D60" s="337">
        <v>66.5</v>
      </c>
      <c r="E60" s="337">
        <v>52.5</v>
      </c>
      <c r="F60" s="337">
        <v>72</v>
      </c>
      <c r="G60" s="337">
        <v>77.65517241379311</v>
      </c>
      <c r="H60" s="337">
        <v>76.571428571428569</v>
      </c>
      <c r="I60" s="2">
        <v>75</v>
      </c>
      <c r="J60" s="2">
        <v>65</v>
      </c>
      <c r="K60" s="2">
        <v>80</v>
      </c>
      <c r="L60" s="2">
        <v>55</v>
      </c>
      <c r="M60" s="2">
        <v>65</v>
      </c>
      <c r="N60" s="1">
        <f t="shared" si="1"/>
        <v>71</v>
      </c>
      <c r="O60" s="1">
        <f t="shared" si="1"/>
        <v>59</v>
      </c>
      <c r="P60" s="1">
        <f t="shared" si="1"/>
        <v>76</v>
      </c>
      <c r="Q60" s="1">
        <f t="shared" si="1"/>
        <v>66</v>
      </c>
      <c r="R60" s="1">
        <f t="shared" si="1"/>
        <v>71</v>
      </c>
    </row>
    <row r="61" spans="1:18">
      <c r="A61" s="10">
        <v>48</v>
      </c>
      <c r="B61" s="272">
        <v>1911048</v>
      </c>
      <c r="C61" s="324" t="s">
        <v>64</v>
      </c>
      <c r="D61" s="337">
        <v>69.25</v>
      </c>
      <c r="E61" s="337">
        <v>60.25</v>
      </c>
      <c r="F61" s="337">
        <v>73</v>
      </c>
      <c r="G61" s="337">
        <v>77.65517241379311</v>
      </c>
      <c r="H61" s="337">
        <v>79.428571428571416</v>
      </c>
      <c r="I61" s="2">
        <v>70</v>
      </c>
      <c r="J61" s="2">
        <v>65</v>
      </c>
      <c r="K61" s="2">
        <v>60</v>
      </c>
      <c r="L61" s="2">
        <v>70</v>
      </c>
      <c r="M61" s="2">
        <v>55</v>
      </c>
      <c r="N61" s="1">
        <f t="shared" si="1"/>
        <v>70</v>
      </c>
      <c r="O61" s="1">
        <f t="shared" si="1"/>
        <v>63</v>
      </c>
      <c r="P61" s="1">
        <f t="shared" si="1"/>
        <v>67</v>
      </c>
      <c r="Q61" s="1">
        <f t="shared" si="1"/>
        <v>74</v>
      </c>
      <c r="R61" s="1">
        <f t="shared" si="1"/>
        <v>67</v>
      </c>
    </row>
    <row r="62" spans="1:18">
      <c r="A62" s="10">
        <v>49</v>
      </c>
      <c r="B62" s="272">
        <v>1911049</v>
      </c>
      <c r="C62" s="324" t="s">
        <v>326</v>
      </c>
      <c r="D62" s="337">
        <v>63.5</v>
      </c>
      <c r="E62" s="337">
        <v>61.5</v>
      </c>
      <c r="F62" s="337">
        <v>73</v>
      </c>
      <c r="G62" s="337">
        <v>77.65517241379311</v>
      </c>
      <c r="H62" s="337">
        <v>79.428571428571416</v>
      </c>
      <c r="I62" s="2">
        <v>80</v>
      </c>
      <c r="J62" s="2">
        <v>70</v>
      </c>
      <c r="K62" s="2">
        <v>45</v>
      </c>
      <c r="L62" s="2">
        <v>65</v>
      </c>
      <c r="M62" s="2">
        <v>70</v>
      </c>
      <c r="N62" s="1">
        <f t="shared" si="1"/>
        <v>72</v>
      </c>
      <c r="O62" s="1">
        <f t="shared" si="1"/>
        <v>66</v>
      </c>
      <c r="P62" s="1">
        <f t="shared" si="1"/>
        <v>59</v>
      </c>
      <c r="Q62" s="1">
        <f t="shared" si="1"/>
        <v>71</v>
      </c>
      <c r="R62" s="1">
        <f t="shared" si="1"/>
        <v>75</v>
      </c>
    </row>
    <row r="63" spans="1:18">
      <c r="A63" s="10">
        <v>50</v>
      </c>
      <c r="B63" s="272">
        <v>1911050</v>
      </c>
      <c r="C63" s="324" t="s">
        <v>327</v>
      </c>
      <c r="D63" s="337">
        <v>65</v>
      </c>
      <c r="E63" s="337">
        <v>60.5</v>
      </c>
      <c r="F63" s="337">
        <v>71</v>
      </c>
      <c r="G63" s="337">
        <v>77.65517241379311</v>
      </c>
      <c r="H63" s="337">
        <v>79.428571428571416</v>
      </c>
      <c r="I63" s="2">
        <v>75</v>
      </c>
      <c r="J63" s="2">
        <v>55</v>
      </c>
      <c r="K63" s="2">
        <v>70</v>
      </c>
      <c r="L63" s="2">
        <v>65</v>
      </c>
      <c r="M63" s="2">
        <v>60</v>
      </c>
      <c r="N63" s="1">
        <f t="shared" si="1"/>
        <v>70</v>
      </c>
      <c r="O63" s="1">
        <f t="shared" si="1"/>
        <v>58</v>
      </c>
      <c r="P63" s="1">
        <f t="shared" si="1"/>
        <v>71</v>
      </c>
      <c r="Q63" s="1">
        <f t="shared" si="1"/>
        <v>71</v>
      </c>
      <c r="R63" s="1">
        <f t="shared" si="1"/>
        <v>70</v>
      </c>
    </row>
    <row r="64" spans="1:18">
      <c r="A64" s="10">
        <v>51</v>
      </c>
      <c r="B64" s="272">
        <v>1911051</v>
      </c>
      <c r="C64" s="324" t="s">
        <v>328</v>
      </c>
      <c r="D64" s="237">
        <v>74</v>
      </c>
      <c r="E64" s="237">
        <v>76</v>
      </c>
      <c r="F64" s="237">
        <v>77</v>
      </c>
      <c r="G64" s="237">
        <v>78</v>
      </c>
      <c r="H64" s="237">
        <v>79</v>
      </c>
      <c r="I64" s="2">
        <v>75</v>
      </c>
      <c r="J64" s="2">
        <v>65</v>
      </c>
      <c r="K64" s="2">
        <v>80</v>
      </c>
      <c r="L64" s="2">
        <v>55</v>
      </c>
      <c r="M64" s="2">
        <v>65</v>
      </c>
      <c r="N64" s="1">
        <f t="shared" si="1"/>
        <v>75</v>
      </c>
      <c r="O64" s="1">
        <f t="shared" si="1"/>
        <v>71</v>
      </c>
      <c r="P64" s="1">
        <f t="shared" si="1"/>
        <v>79</v>
      </c>
      <c r="Q64" s="1">
        <f t="shared" si="1"/>
        <v>67</v>
      </c>
      <c r="R64" s="1">
        <f t="shared" si="1"/>
        <v>72</v>
      </c>
    </row>
    <row r="65" spans="1:18">
      <c r="A65" s="10">
        <v>52</v>
      </c>
      <c r="B65" s="267">
        <v>1911052</v>
      </c>
      <c r="C65" s="268" t="s">
        <v>115</v>
      </c>
      <c r="D65" s="337">
        <v>60</v>
      </c>
      <c r="E65" s="337">
        <v>58.75</v>
      </c>
      <c r="F65" s="337">
        <v>72</v>
      </c>
      <c r="G65" s="337">
        <v>77.65517241379311</v>
      </c>
      <c r="H65" s="337">
        <v>76.571428571428569</v>
      </c>
      <c r="I65" s="2">
        <v>70</v>
      </c>
      <c r="J65" s="2">
        <v>65</v>
      </c>
      <c r="K65" s="2">
        <v>60</v>
      </c>
      <c r="L65" s="2">
        <v>70</v>
      </c>
      <c r="M65" s="2">
        <v>55</v>
      </c>
      <c r="N65" s="1">
        <f t="shared" si="1"/>
        <v>65</v>
      </c>
      <c r="O65" s="1">
        <f t="shared" si="1"/>
        <v>62</v>
      </c>
      <c r="P65" s="1">
        <f t="shared" si="1"/>
        <v>66</v>
      </c>
      <c r="Q65" s="1">
        <f t="shared" si="1"/>
        <v>74</v>
      </c>
      <c r="R65" s="1">
        <f t="shared" si="1"/>
        <v>66</v>
      </c>
    </row>
    <row r="66" spans="1:18">
      <c r="A66" s="10">
        <v>53</v>
      </c>
      <c r="B66" s="267">
        <v>1911053</v>
      </c>
      <c r="C66" s="268" t="s">
        <v>50</v>
      </c>
      <c r="D66" s="237">
        <v>74</v>
      </c>
      <c r="E66" s="237">
        <v>76</v>
      </c>
      <c r="F66" s="237">
        <v>77</v>
      </c>
      <c r="G66" s="237">
        <v>78</v>
      </c>
      <c r="H66" s="237">
        <v>79</v>
      </c>
      <c r="I66" s="2">
        <v>80</v>
      </c>
      <c r="J66" s="2">
        <v>80</v>
      </c>
      <c r="K66" s="2">
        <v>80</v>
      </c>
      <c r="L66" s="2">
        <v>75</v>
      </c>
      <c r="M66" s="2">
        <v>80</v>
      </c>
      <c r="N66" s="1">
        <f t="shared" si="1"/>
        <v>77</v>
      </c>
      <c r="O66" s="1">
        <f t="shared" si="1"/>
        <v>78</v>
      </c>
      <c r="P66" s="1">
        <f t="shared" si="1"/>
        <v>79</v>
      </c>
      <c r="Q66" s="1">
        <f t="shared" si="1"/>
        <v>77</v>
      </c>
      <c r="R66" s="1">
        <f t="shared" si="1"/>
        <v>80</v>
      </c>
    </row>
    <row r="67" spans="1:18">
      <c r="A67" s="10">
        <v>54</v>
      </c>
      <c r="B67" s="270">
        <v>1911054</v>
      </c>
      <c r="C67" s="271" t="s">
        <v>329</v>
      </c>
      <c r="D67" s="237">
        <v>74</v>
      </c>
      <c r="E67" s="237">
        <v>76</v>
      </c>
      <c r="F67" s="237">
        <v>77</v>
      </c>
      <c r="G67" s="237">
        <v>78</v>
      </c>
      <c r="H67" s="237">
        <v>79</v>
      </c>
      <c r="I67" s="2">
        <v>75</v>
      </c>
      <c r="J67" s="2">
        <v>75</v>
      </c>
      <c r="K67" s="2">
        <v>80</v>
      </c>
      <c r="L67" s="2">
        <v>25</v>
      </c>
      <c r="M67" s="2">
        <v>70</v>
      </c>
      <c r="N67" s="1">
        <f t="shared" si="1"/>
        <v>75</v>
      </c>
      <c r="O67" s="1">
        <f t="shared" si="1"/>
        <v>76</v>
      </c>
      <c r="P67" s="1">
        <f t="shared" si="1"/>
        <v>79</v>
      </c>
      <c r="Q67" s="1">
        <f t="shared" si="1"/>
        <v>52</v>
      </c>
      <c r="R67" s="1">
        <f t="shared" si="1"/>
        <v>75</v>
      </c>
    </row>
    <row r="68" spans="1:18">
      <c r="A68" s="10">
        <v>55</v>
      </c>
      <c r="B68" s="270">
        <v>1911055</v>
      </c>
      <c r="C68" s="271" t="s">
        <v>117</v>
      </c>
      <c r="D68" s="237">
        <v>76</v>
      </c>
      <c r="E68" s="237">
        <v>77</v>
      </c>
      <c r="F68" s="237">
        <v>77</v>
      </c>
      <c r="G68" s="237">
        <v>81</v>
      </c>
      <c r="H68" s="237">
        <v>82</v>
      </c>
      <c r="I68" s="2">
        <v>80</v>
      </c>
      <c r="J68" s="2">
        <v>55</v>
      </c>
      <c r="K68" s="2">
        <v>65</v>
      </c>
      <c r="L68" s="2">
        <v>60</v>
      </c>
      <c r="M68" s="2">
        <v>65</v>
      </c>
      <c r="N68" s="1">
        <f t="shared" si="1"/>
        <v>78</v>
      </c>
      <c r="O68" s="1">
        <f t="shared" si="1"/>
        <v>66</v>
      </c>
      <c r="P68" s="1">
        <f t="shared" si="1"/>
        <v>71</v>
      </c>
      <c r="Q68" s="1">
        <f t="shared" si="1"/>
        <v>71</v>
      </c>
      <c r="R68" s="1">
        <f t="shared" si="1"/>
        <v>74</v>
      </c>
    </row>
    <row r="69" spans="1:18">
      <c r="A69" s="10">
        <v>56</v>
      </c>
      <c r="B69" s="272">
        <v>1911056</v>
      </c>
      <c r="C69" s="324" t="s">
        <v>330</v>
      </c>
      <c r="D69" s="237">
        <v>85</v>
      </c>
      <c r="E69" s="237">
        <v>77</v>
      </c>
      <c r="F69" s="237">
        <v>83</v>
      </c>
      <c r="G69" s="237">
        <f>ROUND(E69,0)</f>
        <v>77</v>
      </c>
      <c r="H69" s="237">
        <v>80</v>
      </c>
      <c r="I69" s="2">
        <v>80</v>
      </c>
      <c r="J69" s="2">
        <v>80</v>
      </c>
      <c r="K69" s="2">
        <v>70</v>
      </c>
      <c r="L69" s="2">
        <v>80</v>
      </c>
      <c r="M69" s="2">
        <v>65</v>
      </c>
      <c r="N69" s="1">
        <f t="shared" si="1"/>
        <v>83</v>
      </c>
      <c r="O69" s="1">
        <f t="shared" si="1"/>
        <v>79</v>
      </c>
      <c r="P69" s="1">
        <f t="shared" si="1"/>
        <v>77</v>
      </c>
      <c r="Q69" s="1">
        <f t="shared" si="1"/>
        <v>79</v>
      </c>
      <c r="R69" s="1">
        <f t="shared" si="1"/>
        <v>73</v>
      </c>
    </row>
    <row r="70" spans="1:18">
      <c r="A70" s="10">
        <v>57</v>
      </c>
      <c r="B70" s="267">
        <v>1911057</v>
      </c>
      <c r="C70" s="268" t="s">
        <v>331</v>
      </c>
      <c r="D70" s="337">
        <v>75.5</v>
      </c>
      <c r="E70" s="337">
        <v>72.5</v>
      </c>
      <c r="F70" s="337">
        <v>74</v>
      </c>
      <c r="G70" s="337">
        <v>77.65517241379311</v>
      </c>
      <c r="H70" s="337">
        <v>82.285714285714278</v>
      </c>
      <c r="I70" s="2">
        <v>45</v>
      </c>
      <c r="J70" s="2">
        <v>75</v>
      </c>
      <c r="K70" s="2">
        <v>60</v>
      </c>
      <c r="L70" s="2">
        <v>30</v>
      </c>
      <c r="M70" s="2">
        <v>70</v>
      </c>
      <c r="N70" s="1">
        <f t="shared" si="1"/>
        <v>60</v>
      </c>
      <c r="O70" s="1">
        <f t="shared" si="1"/>
        <v>74</v>
      </c>
      <c r="P70" s="1">
        <f t="shared" si="1"/>
        <v>67</v>
      </c>
      <c r="Q70" s="1">
        <f t="shared" si="1"/>
        <v>54</v>
      </c>
      <c r="R70" s="1">
        <f t="shared" si="1"/>
        <v>76</v>
      </c>
    </row>
    <row r="71" spans="1:18">
      <c r="A71" s="10">
        <v>58</v>
      </c>
      <c r="B71" s="267">
        <v>1911058</v>
      </c>
      <c r="C71" s="268" t="s">
        <v>332</v>
      </c>
      <c r="D71" s="337">
        <v>58.5</v>
      </c>
      <c r="E71" s="337">
        <v>51.75</v>
      </c>
      <c r="F71" s="337">
        <v>74</v>
      </c>
      <c r="G71" s="337">
        <v>75.586206896551715</v>
      </c>
      <c r="H71" s="337">
        <v>79.48571428571428</v>
      </c>
      <c r="I71" s="2">
        <v>85</v>
      </c>
      <c r="J71" s="2">
        <v>70</v>
      </c>
      <c r="K71" s="2">
        <v>65</v>
      </c>
      <c r="L71" s="2">
        <v>60</v>
      </c>
      <c r="M71" s="2">
        <v>70</v>
      </c>
      <c r="N71" s="1">
        <f t="shared" si="1"/>
        <v>72</v>
      </c>
      <c r="O71" s="1">
        <f t="shared" si="1"/>
        <v>61</v>
      </c>
      <c r="P71" s="1">
        <f t="shared" si="1"/>
        <v>70</v>
      </c>
      <c r="Q71" s="1">
        <f t="shared" si="1"/>
        <v>68</v>
      </c>
      <c r="R71" s="1">
        <f t="shared" si="1"/>
        <v>75</v>
      </c>
    </row>
    <row r="72" spans="1:18">
      <c r="A72" s="10">
        <v>59</v>
      </c>
      <c r="B72" s="272">
        <v>1911059</v>
      </c>
      <c r="C72" s="324" t="s">
        <v>65</v>
      </c>
      <c r="D72" s="337">
        <v>93.5</v>
      </c>
      <c r="E72" s="337">
        <v>80.5</v>
      </c>
      <c r="F72" s="337">
        <v>78</v>
      </c>
      <c r="G72" s="337">
        <v>75.586206896551715</v>
      </c>
      <c r="H72" s="337">
        <v>76.571428571428569</v>
      </c>
      <c r="I72" s="2">
        <v>75</v>
      </c>
      <c r="J72" s="2">
        <v>75</v>
      </c>
      <c r="K72" s="2">
        <v>65</v>
      </c>
      <c r="L72" s="2">
        <v>75</v>
      </c>
      <c r="M72" s="2">
        <v>75</v>
      </c>
      <c r="N72" s="1">
        <f t="shared" si="1"/>
        <v>84</v>
      </c>
      <c r="O72" s="1">
        <f t="shared" si="1"/>
        <v>78</v>
      </c>
      <c r="P72" s="1">
        <f t="shared" si="1"/>
        <v>72</v>
      </c>
      <c r="Q72" s="1">
        <f t="shared" si="1"/>
        <v>75</v>
      </c>
      <c r="R72" s="1">
        <f t="shared" si="1"/>
        <v>76</v>
      </c>
    </row>
    <row r="73" spans="1:18">
      <c r="A73" s="10">
        <v>60</v>
      </c>
      <c r="B73" s="272">
        <v>1911060</v>
      </c>
      <c r="C73" s="324" t="s">
        <v>121</v>
      </c>
      <c r="D73" s="337">
        <v>83.25</v>
      </c>
      <c r="E73" s="337">
        <v>82.25</v>
      </c>
      <c r="F73" s="337">
        <v>77</v>
      </c>
      <c r="G73" s="337">
        <v>77.65517241379311</v>
      </c>
      <c r="H73" s="337">
        <v>79.428571428571416</v>
      </c>
      <c r="I73" s="2">
        <v>80</v>
      </c>
      <c r="J73" s="2">
        <v>80</v>
      </c>
      <c r="K73" s="2">
        <v>70</v>
      </c>
      <c r="L73" s="2">
        <v>80</v>
      </c>
      <c r="M73" s="2">
        <v>65</v>
      </c>
      <c r="N73" s="1">
        <f t="shared" si="1"/>
        <v>82</v>
      </c>
      <c r="O73" s="1">
        <f t="shared" si="1"/>
        <v>81</v>
      </c>
      <c r="P73" s="1">
        <f t="shared" si="1"/>
        <v>74</v>
      </c>
      <c r="Q73" s="1">
        <f t="shared" si="1"/>
        <v>79</v>
      </c>
      <c r="R73" s="1">
        <f t="shared" si="1"/>
        <v>72</v>
      </c>
    </row>
    <row r="74" spans="1:18">
      <c r="A74" s="10">
        <v>61</v>
      </c>
      <c r="B74" s="275">
        <v>1911061</v>
      </c>
      <c r="C74" s="271" t="s">
        <v>122</v>
      </c>
      <c r="D74" s="237">
        <v>75</v>
      </c>
      <c r="E74" s="237">
        <v>75</v>
      </c>
      <c r="F74" s="237">
        <v>76</v>
      </c>
      <c r="G74" s="237">
        <v>80</v>
      </c>
      <c r="H74" s="237">
        <v>78</v>
      </c>
      <c r="I74" s="2">
        <v>75</v>
      </c>
      <c r="J74" s="2">
        <v>75</v>
      </c>
      <c r="K74" s="2">
        <v>75</v>
      </c>
      <c r="L74" s="2">
        <v>75</v>
      </c>
      <c r="M74" s="2">
        <v>75</v>
      </c>
      <c r="N74" s="1">
        <f t="shared" si="1"/>
        <v>75</v>
      </c>
      <c r="O74" s="1">
        <f t="shared" si="1"/>
        <v>75</v>
      </c>
      <c r="P74" s="1">
        <f t="shared" si="1"/>
        <v>76</v>
      </c>
      <c r="Q74" s="1">
        <f t="shared" si="1"/>
        <v>78</v>
      </c>
      <c r="R74" s="1">
        <f t="shared" si="1"/>
        <v>77</v>
      </c>
    </row>
    <row r="75" spans="1:18">
      <c r="A75" s="10">
        <v>62</v>
      </c>
      <c r="B75" s="275">
        <v>1911062</v>
      </c>
      <c r="C75" s="271" t="s">
        <v>333</v>
      </c>
      <c r="D75" s="337">
        <v>83.25</v>
      </c>
      <c r="E75" s="337">
        <v>82.25</v>
      </c>
      <c r="F75" s="337">
        <v>77</v>
      </c>
      <c r="G75" s="337">
        <v>77.65517241379311</v>
      </c>
      <c r="H75" s="337">
        <v>79.428571428571416</v>
      </c>
      <c r="I75" s="2">
        <v>80</v>
      </c>
      <c r="J75" s="2">
        <v>80</v>
      </c>
      <c r="K75" s="2">
        <v>70</v>
      </c>
      <c r="L75" s="2">
        <v>80</v>
      </c>
      <c r="M75" s="2">
        <v>65</v>
      </c>
      <c r="N75" s="1">
        <f t="shared" si="1"/>
        <v>82</v>
      </c>
      <c r="O75" s="1">
        <f t="shared" si="1"/>
        <v>81</v>
      </c>
      <c r="P75" s="1">
        <f t="shared" si="1"/>
        <v>74</v>
      </c>
      <c r="Q75" s="1">
        <f t="shared" si="1"/>
        <v>79</v>
      </c>
      <c r="R75" s="1">
        <f t="shared" si="1"/>
        <v>72</v>
      </c>
    </row>
    <row r="76" spans="1:18">
      <c r="A76" s="10">
        <v>63</v>
      </c>
      <c r="B76" s="275">
        <v>1911063</v>
      </c>
      <c r="C76" s="271" t="s">
        <v>51</v>
      </c>
      <c r="D76" s="237">
        <v>75</v>
      </c>
      <c r="E76" s="237">
        <v>75</v>
      </c>
      <c r="F76" s="237">
        <v>76</v>
      </c>
      <c r="G76" s="237">
        <v>80</v>
      </c>
      <c r="H76" s="237">
        <v>78</v>
      </c>
      <c r="I76" s="2">
        <v>60</v>
      </c>
      <c r="J76" s="2">
        <v>60</v>
      </c>
      <c r="K76" s="2">
        <v>65</v>
      </c>
      <c r="L76" s="2">
        <v>60</v>
      </c>
      <c r="M76" s="2">
        <v>70</v>
      </c>
      <c r="N76" s="1">
        <f t="shared" si="1"/>
        <v>68</v>
      </c>
      <c r="O76" s="1">
        <f t="shared" si="1"/>
        <v>68</v>
      </c>
      <c r="P76" s="1">
        <f t="shared" si="1"/>
        <v>71</v>
      </c>
      <c r="Q76" s="1">
        <f t="shared" si="1"/>
        <v>70</v>
      </c>
      <c r="R76" s="1">
        <f t="shared" si="1"/>
        <v>74</v>
      </c>
    </row>
    <row r="77" spans="1:18">
      <c r="A77" s="10">
        <v>64</v>
      </c>
      <c r="B77" s="276">
        <v>1911064</v>
      </c>
      <c r="C77" s="324" t="s">
        <v>124</v>
      </c>
      <c r="D77" s="237">
        <v>74</v>
      </c>
      <c r="E77" s="237">
        <v>74</v>
      </c>
      <c r="F77" s="237">
        <v>81</v>
      </c>
      <c r="G77" s="237">
        <f>ROUND(E77,0)</f>
        <v>74</v>
      </c>
      <c r="H77" s="237">
        <v>83</v>
      </c>
      <c r="I77" s="2">
        <v>80</v>
      </c>
      <c r="J77" s="2">
        <v>80</v>
      </c>
      <c r="K77" s="2">
        <v>80</v>
      </c>
      <c r="L77" s="2">
        <v>80</v>
      </c>
      <c r="M77" s="2">
        <v>80</v>
      </c>
      <c r="N77" s="1">
        <f t="shared" si="1"/>
        <v>77</v>
      </c>
      <c r="O77" s="1">
        <f t="shared" si="1"/>
        <v>77</v>
      </c>
      <c r="P77" s="1">
        <f t="shared" si="1"/>
        <v>81</v>
      </c>
      <c r="Q77" s="1">
        <f t="shared" si="1"/>
        <v>77</v>
      </c>
      <c r="R77" s="1">
        <f t="shared" si="1"/>
        <v>82</v>
      </c>
    </row>
    <row r="78" spans="1:18">
      <c r="A78" s="10">
        <v>65</v>
      </c>
      <c r="B78" s="275">
        <v>1911065</v>
      </c>
      <c r="C78" s="271" t="s">
        <v>334</v>
      </c>
      <c r="D78" s="337">
        <v>58.5</v>
      </c>
      <c r="E78" s="337">
        <v>51.75</v>
      </c>
      <c r="F78" s="337">
        <v>74</v>
      </c>
      <c r="G78" s="337">
        <v>75.586206896551715</v>
      </c>
      <c r="H78" s="337">
        <v>79.48571428571428</v>
      </c>
      <c r="I78" s="2">
        <v>80</v>
      </c>
      <c r="J78" s="2">
        <v>80</v>
      </c>
      <c r="K78" s="2">
        <v>70</v>
      </c>
      <c r="L78" s="2">
        <v>80</v>
      </c>
      <c r="M78" s="2">
        <v>65</v>
      </c>
      <c r="N78" s="1">
        <f t="shared" si="1"/>
        <v>69</v>
      </c>
      <c r="O78" s="1">
        <f>ROUND(E78*$H$12+J78*$M$12,0)</f>
        <v>66</v>
      </c>
      <c r="P78" s="1">
        <f>ROUND(F78*$H$12+K78*$M$12,0)</f>
        <v>72</v>
      </c>
      <c r="Q78" s="1">
        <f>ROUND(G78*$H$12+L78*$M$12,0)</f>
        <v>78</v>
      </c>
      <c r="R78" s="1">
        <f t="shared" si="1"/>
        <v>72</v>
      </c>
    </row>
    <row r="79" spans="1:18">
      <c r="A79" s="10">
        <v>66</v>
      </c>
      <c r="B79" s="272">
        <v>1911066</v>
      </c>
      <c r="C79" s="324" t="s">
        <v>66</v>
      </c>
      <c r="D79" s="337">
        <v>93.5</v>
      </c>
      <c r="E79" s="337">
        <v>80.5</v>
      </c>
      <c r="F79" s="337">
        <v>78</v>
      </c>
      <c r="G79" s="337">
        <v>75.586206896551715</v>
      </c>
      <c r="H79" s="337">
        <v>76.571428571428569</v>
      </c>
      <c r="I79" s="2">
        <v>80</v>
      </c>
      <c r="J79" s="2">
        <v>85</v>
      </c>
      <c r="K79" s="2">
        <v>80</v>
      </c>
      <c r="L79" s="2">
        <v>75</v>
      </c>
      <c r="M79" s="2">
        <v>75</v>
      </c>
      <c r="N79" s="1">
        <f t="shared" ref="N79:R122" si="2">ROUND(D79*$H$12+I79*$M$12,0)</f>
        <v>87</v>
      </c>
      <c r="O79" s="1">
        <f t="shared" si="2"/>
        <v>83</v>
      </c>
      <c r="P79" s="1">
        <f t="shared" si="2"/>
        <v>79</v>
      </c>
      <c r="Q79" s="1">
        <f t="shared" si="2"/>
        <v>75</v>
      </c>
      <c r="R79" s="1">
        <f t="shared" si="2"/>
        <v>76</v>
      </c>
    </row>
    <row r="80" spans="1:18">
      <c r="A80" s="10">
        <v>67</v>
      </c>
      <c r="B80" s="270">
        <v>1911067</v>
      </c>
      <c r="C80" s="271" t="s">
        <v>335</v>
      </c>
      <c r="D80" s="337">
        <v>83.25</v>
      </c>
      <c r="E80" s="337">
        <v>82.25</v>
      </c>
      <c r="F80" s="337">
        <v>77</v>
      </c>
      <c r="G80" s="337">
        <v>77.65517241379311</v>
      </c>
      <c r="H80" s="337">
        <v>79.428571428571416</v>
      </c>
      <c r="I80" s="2">
        <v>75</v>
      </c>
      <c r="J80" s="2">
        <v>75</v>
      </c>
      <c r="K80" s="2">
        <v>65</v>
      </c>
      <c r="L80" s="2">
        <v>75</v>
      </c>
      <c r="M80" s="2">
        <v>75</v>
      </c>
      <c r="N80" s="1">
        <f t="shared" si="2"/>
        <v>79</v>
      </c>
      <c r="O80" s="1">
        <f t="shared" si="2"/>
        <v>79</v>
      </c>
      <c r="P80" s="1">
        <f t="shared" si="2"/>
        <v>71</v>
      </c>
      <c r="Q80" s="1">
        <f t="shared" si="2"/>
        <v>76</v>
      </c>
      <c r="R80" s="1">
        <f t="shared" si="2"/>
        <v>77</v>
      </c>
    </row>
    <row r="81" spans="1:18">
      <c r="A81" s="10">
        <v>68</v>
      </c>
      <c r="B81" s="272">
        <v>1911068</v>
      </c>
      <c r="C81" s="324" t="s">
        <v>336</v>
      </c>
      <c r="D81" s="237">
        <v>77</v>
      </c>
      <c r="E81" s="237">
        <v>76</v>
      </c>
      <c r="F81" s="237">
        <v>82</v>
      </c>
      <c r="G81" s="237">
        <f>ROUND(E81,0)</f>
        <v>76</v>
      </c>
      <c r="H81" s="237">
        <v>84</v>
      </c>
      <c r="I81" s="2">
        <v>80</v>
      </c>
      <c r="J81" s="2">
        <v>80</v>
      </c>
      <c r="K81" s="2">
        <v>70</v>
      </c>
      <c r="L81" s="2">
        <v>80</v>
      </c>
      <c r="M81" s="2">
        <v>65</v>
      </c>
      <c r="N81" s="1">
        <f t="shared" si="2"/>
        <v>79</v>
      </c>
      <c r="O81" s="1">
        <f t="shared" si="2"/>
        <v>78</v>
      </c>
      <c r="P81" s="1">
        <f t="shared" si="2"/>
        <v>76</v>
      </c>
      <c r="Q81" s="1">
        <f t="shared" si="2"/>
        <v>78</v>
      </c>
      <c r="R81" s="1">
        <f t="shared" si="2"/>
        <v>75</v>
      </c>
    </row>
    <row r="82" spans="1:18">
      <c r="A82" s="10">
        <v>69</v>
      </c>
      <c r="B82" s="272">
        <v>1911069</v>
      </c>
      <c r="C82" s="324" t="s">
        <v>337</v>
      </c>
      <c r="D82" s="237">
        <v>77</v>
      </c>
      <c r="E82" s="237">
        <v>76</v>
      </c>
      <c r="F82" s="237">
        <v>78</v>
      </c>
      <c r="G82" s="237">
        <f>ROUND(E82,0)</f>
        <v>76</v>
      </c>
      <c r="H82" s="237">
        <v>83</v>
      </c>
      <c r="I82" s="2">
        <v>70</v>
      </c>
      <c r="J82" s="2">
        <v>75</v>
      </c>
      <c r="K82" s="2">
        <v>70</v>
      </c>
      <c r="L82" s="2">
        <v>70</v>
      </c>
      <c r="M82" s="2">
        <v>60</v>
      </c>
      <c r="N82" s="1">
        <f t="shared" si="2"/>
        <v>74</v>
      </c>
      <c r="O82" s="1">
        <f t="shared" si="2"/>
        <v>76</v>
      </c>
      <c r="P82" s="1">
        <f t="shared" si="2"/>
        <v>74</v>
      </c>
      <c r="Q82" s="1">
        <f t="shared" si="2"/>
        <v>73</v>
      </c>
      <c r="R82" s="1">
        <f t="shared" si="2"/>
        <v>72</v>
      </c>
    </row>
    <row r="83" spans="1:18">
      <c r="A83" s="10">
        <v>70</v>
      </c>
      <c r="B83" s="267">
        <v>1911070</v>
      </c>
      <c r="C83" s="268" t="s">
        <v>127</v>
      </c>
      <c r="D83" s="337">
        <v>83.25</v>
      </c>
      <c r="E83" s="337">
        <v>82.25</v>
      </c>
      <c r="F83" s="337">
        <v>77</v>
      </c>
      <c r="G83" s="337">
        <v>77.65517241379311</v>
      </c>
      <c r="H83" s="337">
        <v>79.428571428571416</v>
      </c>
      <c r="I83" s="2">
        <v>75</v>
      </c>
      <c r="J83" s="2">
        <v>80</v>
      </c>
      <c r="K83" s="2">
        <v>60</v>
      </c>
      <c r="L83" s="2">
        <v>60</v>
      </c>
      <c r="M83" s="2">
        <v>80</v>
      </c>
      <c r="N83" s="1">
        <f t="shared" si="2"/>
        <v>79</v>
      </c>
      <c r="O83" s="1">
        <f t="shared" si="2"/>
        <v>81</v>
      </c>
      <c r="P83" s="1">
        <f t="shared" si="2"/>
        <v>69</v>
      </c>
      <c r="Q83" s="1">
        <f t="shared" si="2"/>
        <v>69</v>
      </c>
      <c r="R83" s="1">
        <f t="shared" si="2"/>
        <v>80</v>
      </c>
    </row>
    <row r="84" spans="1:18">
      <c r="A84" s="10">
        <v>71</v>
      </c>
      <c r="B84" s="272">
        <v>1911071</v>
      </c>
      <c r="C84" s="324" t="s">
        <v>128</v>
      </c>
      <c r="D84" s="237">
        <v>75</v>
      </c>
      <c r="E84" s="237">
        <v>75</v>
      </c>
      <c r="F84" s="237">
        <v>76</v>
      </c>
      <c r="G84" s="237">
        <v>80</v>
      </c>
      <c r="H84" s="237">
        <v>78</v>
      </c>
      <c r="I84" s="2">
        <v>70</v>
      </c>
      <c r="J84" s="2">
        <v>80</v>
      </c>
      <c r="K84" s="2">
        <v>65</v>
      </c>
      <c r="L84" s="2">
        <v>70</v>
      </c>
      <c r="M84" s="2">
        <v>65</v>
      </c>
      <c r="N84" s="1">
        <f t="shared" si="2"/>
        <v>73</v>
      </c>
      <c r="O84" s="1">
        <f t="shared" si="2"/>
        <v>78</v>
      </c>
      <c r="P84" s="1">
        <f t="shared" si="2"/>
        <v>71</v>
      </c>
      <c r="Q84" s="1">
        <f t="shared" si="2"/>
        <v>75</v>
      </c>
      <c r="R84" s="1">
        <f t="shared" si="2"/>
        <v>72</v>
      </c>
    </row>
    <row r="85" spans="1:18">
      <c r="A85" s="10">
        <v>72</v>
      </c>
      <c r="B85" s="270">
        <v>1911072</v>
      </c>
      <c r="C85" s="271" t="s">
        <v>338</v>
      </c>
      <c r="D85" s="337">
        <v>55.5</v>
      </c>
      <c r="E85" s="337">
        <v>54</v>
      </c>
      <c r="F85" s="337">
        <v>72</v>
      </c>
      <c r="G85" s="337">
        <v>71.65517241379311</v>
      </c>
      <c r="H85" s="337">
        <v>74.571428571428569</v>
      </c>
      <c r="I85" s="2">
        <v>75</v>
      </c>
      <c r="J85" s="2">
        <v>65</v>
      </c>
      <c r="K85" s="2">
        <v>60</v>
      </c>
      <c r="L85" s="2">
        <v>40</v>
      </c>
      <c r="M85" s="2">
        <v>65</v>
      </c>
      <c r="N85" s="1">
        <f t="shared" si="2"/>
        <v>65</v>
      </c>
      <c r="O85" s="1">
        <f t="shared" si="2"/>
        <v>60</v>
      </c>
      <c r="P85" s="1">
        <f t="shared" si="2"/>
        <v>66</v>
      </c>
      <c r="Q85" s="1">
        <f t="shared" si="2"/>
        <v>56</v>
      </c>
      <c r="R85" s="1">
        <f t="shared" si="2"/>
        <v>70</v>
      </c>
    </row>
    <row r="86" spans="1:18">
      <c r="A86" s="10">
        <v>73</v>
      </c>
      <c r="B86" s="267">
        <v>1911073</v>
      </c>
      <c r="C86" s="268" t="s">
        <v>339</v>
      </c>
      <c r="D86" s="237">
        <v>74</v>
      </c>
      <c r="E86" s="237">
        <v>75</v>
      </c>
      <c r="F86" s="237">
        <v>78</v>
      </c>
      <c r="G86" s="237">
        <v>80</v>
      </c>
      <c r="H86" s="237">
        <v>78</v>
      </c>
      <c r="I86" s="2">
        <v>60</v>
      </c>
      <c r="J86" s="2">
        <v>60</v>
      </c>
      <c r="K86" s="2">
        <v>65</v>
      </c>
      <c r="L86" s="2">
        <v>60</v>
      </c>
      <c r="M86" s="2">
        <v>70</v>
      </c>
      <c r="N86" s="1">
        <f t="shared" si="2"/>
        <v>67</v>
      </c>
      <c r="O86" s="1">
        <f t="shared" si="2"/>
        <v>68</v>
      </c>
      <c r="P86" s="1">
        <f t="shared" si="2"/>
        <v>72</v>
      </c>
      <c r="Q86" s="1">
        <f t="shared" si="2"/>
        <v>70</v>
      </c>
      <c r="R86" s="1">
        <f t="shared" si="2"/>
        <v>74</v>
      </c>
    </row>
    <row r="87" spans="1:18">
      <c r="A87" s="10">
        <v>74</v>
      </c>
      <c r="B87" s="272">
        <v>1911074</v>
      </c>
      <c r="C87" s="324" t="s">
        <v>68</v>
      </c>
      <c r="D87" s="237">
        <v>81</v>
      </c>
      <c r="E87" s="237">
        <v>79</v>
      </c>
      <c r="F87" s="237">
        <v>80</v>
      </c>
      <c r="G87" s="237">
        <f>ROUND(E87,0)</f>
        <v>79</v>
      </c>
      <c r="H87" s="237">
        <v>85</v>
      </c>
      <c r="I87" s="2">
        <v>80</v>
      </c>
      <c r="J87" s="2">
        <v>80</v>
      </c>
      <c r="K87" s="2">
        <v>80</v>
      </c>
      <c r="L87" s="2">
        <v>80</v>
      </c>
      <c r="M87" s="2">
        <v>80</v>
      </c>
      <c r="N87" s="1">
        <f t="shared" si="2"/>
        <v>81</v>
      </c>
      <c r="O87" s="1">
        <f t="shared" si="2"/>
        <v>80</v>
      </c>
      <c r="P87" s="1">
        <f t="shared" si="2"/>
        <v>80</v>
      </c>
      <c r="Q87" s="1">
        <f t="shared" si="2"/>
        <v>80</v>
      </c>
      <c r="R87" s="1">
        <f t="shared" si="2"/>
        <v>83</v>
      </c>
    </row>
    <row r="88" spans="1:18">
      <c r="A88" s="10">
        <v>75</v>
      </c>
      <c r="B88" s="270">
        <v>1911075</v>
      </c>
      <c r="C88" s="271" t="s">
        <v>340</v>
      </c>
      <c r="D88" s="337">
        <v>55.5</v>
      </c>
      <c r="E88" s="337">
        <v>51</v>
      </c>
      <c r="F88" s="337">
        <v>71</v>
      </c>
      <c r="G88" s="337">
        <v>71.65517241379311</v>
      </c>
      <c r="H88" s="337">
        <v>79.428571428571416</v>
      </c>
      <c r="I88" s="2">
        <v>80</v>
      </c>
      <c r="J88" s="2">
        <v>80</v>
      </c>
      <c r="K88" s="2">
        <v>70</v>
      </c>
      <c r="L88" s="2">
        <v>80</v>
      </c>
      <c r="M88" s="2">
        <v>65</v>
      </c>
      <c r="N88" s="1">
        <f t="shared" si="2"/>
        <v>68</v>
      </c>
      <c r="O88" s="1">
        <f t="shared" si="2"/>
        <v>66</v>
      </c>
      <c r="P88" s="1">
        <f t="shared" si="2"/>
        <v>71</v>
      </c>
      <c r="Q88" s="1">
        <f t="shared" si="2"/>
        <v>76</v>
      </c>
      <c r="R88" s="1">
        <f t="shared" si="2"/>
        <v>72</v>
      </c>
    </row>
    <row r="89" spans="1:18">
      <c r="A89" s="10">
        <v>76</v>
      </c>
      <c r="B89" s="267">
        <v>1911076</v>
      </c>
      <c r="C89" s="268" t="s">
        <v>341</v>
      </c>
      <c r="D89" s="237">
        <v>74</v>
      </c>
      <c r="E89" s="237">
        <v>75</v>
      </c>
      <c r="F89" s="237">
        <v>78</v>
      </c>
      <c r="G89" s="237">
        <v>80</v>
      </c>
      <c r="H89" s="237">
        <v>78</v>
      </c>
      <c r="I89" s="2">
        <v>80</v>
      </c>
      <c r="J89" s="2">
        <v>85</v>
      </c>
      <c r="K89" s="2">
        <v>80</v>
      </c>
      <c r="L89" s="2">
        <v>75</v>
      </c>
      <c r="M89" s="2">
        <v>75</v>
      </c>
      <c r="N89" s="1">
        <f t="shared" si="2"/>
        <v>77</v>
      </c>
      <c r="O89" s="1">
        <f t="shared" si="2"/>
        <v>80</v>
      </c>
      <c r="P89" s="1">
        <f t="shared" si="2"/>
        <v>79</v>
      </c>
      <c r="Q89" s="1">
        <f t="shared" si="2"/>
        <v>78</v>
      </c>
      <c r="R89" s="1">
        <f t="shared" si="2"/>
        <v>77</v>
      </c>
    </row>
    <row r="90" spans="1:18">
      <c r="A90" s="10">
        <v>77</v>
      </c>
      <c r="B90" s="267">
        <v>1911077</v>
      </c>
      <c r="C90" s="268" t="s">
        <v>56</v>
      </c>
      <c r="D90" s="337">
        <v>69.5</v>
      </c>
      <c r="E90" s="337">
        <v>58.5</v>
      </c>
      <c r="F90" s="337">
        <v>74</v>
      </c>
      <c r="G90" s="337">
        <v>77.65517241379311</v>
      </c>
      <c r="H90" s="337">
        <v>82.285714285714278</v>
      </c>
      <c r="I90" s="2">
        <v>65</v>
      </c>
      <c r="J90" s="2">
        <v>65</v>
      </c>
      <c r="K90" s="2">
        <v>60</v>
      </c>
      <c r="L90" s="2">
        <v>65</v>
      </c>
      <c r="M90" s="2">
        <v>70</v>
      </c>
      <c r="N90" s="1">
        <f t="shared" si="2"/>
        <v>67</v>
      </c>
      <c r="O90" s="1">
        <f t="shared" si="2"/>
        <v>62</v>
      </c>
      <c r="P90" s="1">
        <f t="shared" si="2"/>
        <v>67</v>
      </c>
      <c r="Q90" s="1">
        <f t="shared" si="2"/>
        <v>71</v>
      </c>
      <c r="R90" s="1">
        <f t="shared" si="2"/>
        <v>76</v>
      </c>
    </row>
    <row r="91" spans="1:18">
      <c r="A91" s="10">
        <v>78</v>
      </c>
      <c r="B91" s="272">
        <v>1911078</v>
      </c>
      <c r="C91" s="324" t="s">
        <v>69</v>
      </c>
      <c r="D91" s="237">
        <v>86</v>
      </c>
      <c r="E91" s="237">
        <v>83</v>
      </c>
      <c r="F91" s="237">
        <v>82</v>
      </c>
      <c r="G91" s="237">
        <f>ROUND(E91,0)</f>
        <v>83</v>
      </c>
      <c r="H91" s="237">
        <v>86</v>
      </c>
      <c r="I91" s="2">
        <v>65</v>
      </c>
      <c r="J91" s="2">
        <v>65</v>
      </c>
      <c r="K91" s="2">
        <v>60</v>
      </c>
      <c r="L91" s="2">
        <v>65</v>
      </c>
      <c r="M91" s="2">
        <v>70</v>
      </c>
      <c r="N91" s="1">
        <f t="shared" si="2"/>
        <v>76</v>
      </c>
      <c r="O91" s="1">
        <f t="shared" si="2"/>
        <v>74</v>
      </c>
      <c r="P91" s="1">
        <f t="shared" si="2"/>
        <v>71</v>
      </c>
      <c r="Q91" s="1">
        <f t="shared" si="2"/>
        <v>74</v>
      </c>
      <c r="R91" s="1">
        <f t="shared" si="2"/>
        <v>78</v>
      </c>
    </row>
    <row r="92" spans="1:18">
      <c r="A92" s="10">
        <v>79</v>
      </c>
      <c r="B92" s="267">
        <v>1911079</v>
      </c>
      <c r="C92" s="268" t="s">
        <v>130</v>
      </c>
      <c r="D92" s="337">
        <v>69.5</v>
      </c>
      <c r="E92" s="337">
        <v>50.5</v>
      </c>
      <c r="F92" s="337">
        <v>74</v>
      </c>
      <c r="G92" s="337">
        <v>71.65517241379311</v>
      </c>
      <c r="H92" s="337">
        <v>79.428571428571416</v>
      </c>
      <c r="I92" s="2">
        <v>40</v>
      </c>
      <c r="J92" s="2">
        <v>80</v>
      </c>
      <c r="K92" s="2">
        <v>80</v>
      </c>
      <c r="L92" s="2">
        <v>65</v>
      </c>
      <c r="M92" s="2">
        <v>70</v>
      </c>
      <c r="N92" s="1">
        <f t="shared" si="2"/>
        <v>55</v>
      </c>
      <c r="O92" s="1">
        <f t="shared" si="2"/>
        <v>65</v>
      </c>
      <c r="P92" s="1">
        <f t="shared" si="2"/>
        <v>77</v>
      </c>
      <c r="Q92" s="1">
        <f t="shared" si="2"/>
        <v>68</v>
      </c>
      <c r="R92" s="1">
        <f t="shared" si="2"/>
        <v>75</v>
      </c>
    </row>
    <row r="93" spans="1:18">
      <c r="A93" s="10">
        <v>80</v>
      </c>
      <c r="B93" s="272">
        <v>1911080</v>
      </c>
      <c r="C93" s="324" t="s">
        <v>342</v>
      </c>
      <c r="D93" s="237">
        <v>72</v>
      </c>
      <c r="E93" s="237">
        <v>74</v>
      </c>
      <c r="F93" s="237">
        <v>81</v>
      </c>
      <c r="G93" s="237">
        <f>ROUND(E93,0)</f>
        <v>74</v>
      </c>
      <c r="H93" s="237">
        <v>87</v>
      </c>
      <c r="I93" s="2">
        <v>25</v>
      </c>
      <c r="J93" s="2">
        <v>45</v>
      </c>
      <c r="K93" s="2">
        <v>70</v>
      </c>
      <c r="L93" s="2">
        <v>65</v>
      </c>
      <c r="M93" s="2">
        <v>80</v>
      </c>
      <c r="N93" s="1">
        <f t="shared" si="2"/>
        <v>49</v>
      </c>
      <c r="O93" s="1">
        <f t="shared" si="2"/>
        <v>60</v>
      </c>
      <c r="P93" s="1">
        <f t="shared" si="2"/>
        <v>76</v>
      </c>
      <c r="Q93" s="1">
        <f t="shared" si="2"/>
        <v>70</v>
      </c>
      <c r="R93" s="1">
        <f t="shared" si="2"/>
        <v>84</v>
      </c>
    </row>
    <row r="94" spans="1:18">
      <c r="A94" s="10">
        <v>81</v>
      </c>
      <c r="B94" s="272">
        <v>1911081</v>
      </c>
      <c r="C94" s="324" t="s">
        <v>70</v>
      </c>
      <c r="D94" s="237">
        <v>74</v>
      </c>
      <c r="E94" s="237">
        <v>75</v>
      </c>
      <c r="F94" s="237">
        <v>78</v>
      </c>
      <c r="G94" s="237">
        <v>80</v>
      </c>
      <c r="H94" s="237">
        <v>78</v>
      </c>
      <c r="I94" s="2">
        <v>55</v>
      </c>
      <c r="J94" s="2">
        <v>50</v>
      </c>
      <c r="K94" s="2">
        <v>65</v>
      </c>
      <c r="L94" s="2">
        <v>70</v>
      </c>
      <c r="M94" s="2">
        <v>60</v>
      </c>
      <c r="N94" s="1">
        <f t="shared" si="2"/>
        <v>65</v>
      </c>
      <c r="O94" s="1">
        <f t="shared" si="2"/>
        <v>63</v>
      </c>
      <c r="P94" s="1">
        <f t="shared" si="2"/>
        <v>72</v>
      </c>
      <c r="Q94" s="1">
        <f t="shared" si="2"/>
        <v>75</v>
      </c>
      <c r="R94" s="1">
        <f t="shared" si="2"/>
        <v>69</v>
      </c>
    </row>
    <row r="95" spans="1:18">
      <c r="A95" s="10">
        <v>82</v>
      </c>
      <c r="B95" s="272">
        <v>1911082</v>
      </c>
      <c r="C95" s="324" t="s">
        <v>71</v>
      </c>
      <c r="D95" s="237">
        <v>85</v>
      </c>
      <c r="E95" s="237">
        <v>77</v>
      </c>
      <c r="F95" s="237">
        <v>79</v>
      </c>
      <c r="G95" s="237">
        <f>ROUND(E95,0)</f>
        <v>77</v>
      </c>
      <c r="H95" s="237">
        <v>88</v>
      </c>
      <c r="I95" s="2">
        <v>60</v>
      </c>
      <c r="J95" s="2">
        <v>80</v>
      </c>
      <c r="K95" s="2">
        <v>65</v>
      </c>
      <c r="L95" s="2">
        <v>70</v>
      </c>
      <c r="M95" s="2">
        <v>80</v>
      </c>
      <c r="N95" s="1">
        <f t="shared" si="2"/>
        <v>73</v>
      </c>
      <c r="O95" s="1">
        <f t="shared" si="2"/>
        <v>79</v>
      </c>
      <c r="P95" s="1">
        <f t="shared" si="2"/>
        <v>72</v>
      </c>
      <c r="Q95" s="1">
        <f t="shared" si="2"/>
        <v>74</v>
      </c>
      <c r="R95" s="1">
        <f t="shared" si="2"/>
        <v>84</v>
      </c>
    </row>
    <row r="96" spans="1:18">
      <c r="A96" s="10">
        <v>83</v>
      </c>
      <c r="B96" s="272">
        <v>1911083</v>
      </c>
      <c r="C96" s="324" t="s">
        <v>132</v>
      </c>
      <c r="D96" s="337">
        <v>55.5</v>
      </c>
      <c r="E96" s="337">
        <v>54</v>
      </c>
      <c r="F96" s="337">
        <v>72</v>
      </c>
      <c r="G96" s="337">
        <v>71.65517241379311</v>
      </c>
      <c r="H96" s="337">
        <v>74.571428571428569</v>
      </c>
      <c r="I96" s="2">
        <v>75</v>
      </c>
      <c r="J96" s="2">
        <v>20</v>
      </c>
      <c r="K96" s="2">
        <v>40</v>
      </c>
      <c r="L96" s="2">
        <v>70</v>
      </c>
      <c r="M96" s="2">
        <v>60</v>
      </c>
      <c r="N96" s="1">
        <f t="shared" si="2"/>
        <v>65</v>
      </c>
      <c r="O96" s="1">
        <f t="shared" si="2"/>
        <v>37</v>
      </c>
      <c r="P96" s="1">
        <f t="shared" si="2"/>
        <v>56</v>
      </c>
      <c r="Q96" s="1">
        <f t="shared" si="2"/>
        <v>71</v>
      </c>
      <c r="R96" s="1">
        <f t="shared" si="2"/>
        <v>67</v>
      </c>
    </row>
    <row r="97" spans="1:18">
      <c r="A97" s="10">
        <v>84</v>
      </c>
      <c r="B97" s="270">
        <v>1911084</v>
      </c>
      <c r="C97" s="271" t="s">
        <v>343</v>
      </c>
      <c r="D97" s="237">
        <v>74</v>
      </c>
      <c r="E97" s="237">
        <v>75</v>
      </c>
      <c r="F97" s="237">
        <v>78</v>
      </c>
      <c r="G97" s="237">
        <v>80</v>
      </c>
      <c r="H97" s="237">
        <v>78</v>
      </c>
      <c r="I97" s="2">
        <v>75</v>
      </c>
      <c r="J97" s="2">
        <v>80</v>
      </c>
      <c r="K97" s="2">
        <v>45</v>
      </c>
      <c r="L97" s="2">
        <v>70</v>
      </c>
      <c r="M97" s="2">
        <v>80</v>
      </c>
      <c r="N97" s="1">
        <f t="shared" si="2"/>
        <v>75</v>
      </c>
      <c r="O97" s="1">
        <f t="shared" si="2"/>
        <v>78</v>
      </c>
      <c r="P97" s="1">
        <f t="shared" si="2"/>
        <v>62</v>
      </c>
      <c r="Q97" s="1">
        <f t="shared" si="2"/>
        <v>75</v>
      </c>
      <c r="R97" s="1">
        <f t="shared" si="2"/>
        <v>79</v>
      </c>
    </row>
    <row r="98" spans="1:18">
      <c r="A98" s="10">
        <v>85</v>
      </c>
      <c r="B98" s="267">
        <v>1911085</v>
      </c>
      <c r="C98" s="268" t="s">
        <v>344</v>
      </c>
      <c r="D98" s="237">
        <v>81</v>
      </c>
      <c r="E98" s="237">
        <v>79</v>
      </c>
      <c r="F98" s="237">
        <v>80</v>
      </c>
      <c r="G98" s="237">
        <f>ROUND(E98,0)</f>
        <v>79</v>
      </c>
      <c r="H98" s="237">
        <v>85</v>
      </c>
      <c r="I98" s="2">
        <v>80</v>
      </c>
      <c r="J98" s="2">
        <v>75</v>
      </c>
      <c r="K98" s="2">
        <v>10</v>
      </c>
      <c r="L98" s="2">
        <v>65</v>
      </c>
      <c r="M98" s="2">
        <v>45</v>
      </c>
      <c r="N98" s="1">
        <f t="shared" si="2"/>
        <v>81</v>
      </c>
      <c r="O98" s="1">
        <f t="shared" si="2"/>
        <v>77</v>
      </c>
      <c r="P98" s="1">
        <f t="shared" si="2"/>
        <v>45</v>
      </c>
      <c r="Q98" s="1">
        <f t="shared" si="2"/>
        <v>72</v>
      </c>
      <c r="R98" s="1">
        <f t="shared" si="2"/>
        <v>65</v>
      </c>
    </row>
    <row r="99" spans="1:18">
      <c r="A99" s="10">
        <v>86</v>
      </c>
      <c r="B99" s="270">
        <v>1911086</v>
      </c>
      <c r="C99" s="31" t="s">
        <v>345</v>
      </c>
      <c r="D99" s="337">
        <v>55.5</v>
      </c>
      <c r="E99" s="337">
        <v>51</v>
      </c>
      <c r="F99" s="337">
        <v>71</v>
      </c>
      <c r="G99" s="337">
        <v>71.65517241379311</v>
      </c>
      <c r="H99" s="337">
        <v>79.428571428571416</v>
      </c>
      <c r="I99" s="2">
        <v>80</v>
      </c>
      <c r="J99" s="2">
        <v>45</v>
      </c>
      <c r="K99" s="2">
        <v>70</v>
      </c>
      <c r="L99" s="2">
        <v>65</v>
      </c>
      <c r="M99" s="2">
        <v>10</v>
      </c>
      <c r="N99" s="1">
        <f t="shared" si="2"/>
        <v>68</v>
      </c>
      <c r="O99" s="1">
        <f t="shared" si="2"/>
        <v>48</v>
      </c>
      <c r="P99" s="1">
        <f t="shared" si="2"/>
        <v>71</v>
      </c>
      <c r="Q99" s="1">
        <f t="shared" si="2"/>
        <v>68</v>
      </c>
      <c r="R99" s="1">
        <f t="shared" si="2"/>
        <v>45</v>
      </c>
    </row>
    <row r="100" spans="1:18">
      <c r="A100" s="10">
        <v>87</v>
      </c>
      <c r="B100" s="270">
        <v>1911087</v>
      </c>
      <c r="C100" s="271" t="s">
        <v>136</v>
      </c>
      <c r="D100" s="237">
        <v>80</v>
      </c>
      <c r="E100" s="237">
        <v>77</v>
      </c>
      <c r="F100" s="237">
        <v>81</v>
      </c>
      <c r="G100" s="237">
        <f>ROUND(E100,0)</f>
        <v>77</v>
      </c>
      <c r="H100" s="237">
        <v>88</v>
      </c>
      <c r="I100" s="2">
        <v>75</v>
      </c>
      <c r="J100" s="2">
        <v>20</v>
      </c>
      <c r="K100" s="2">
        <v>40</v>
      </c>
      <c r="L100" s="2">
        <v>70</v>
      </c>
      <c r="M100" s="2">
        <v>60</v>
      </c>
      <c r="N100" s="1">
        <f t="shared" si="2"/>
        <v>78</v>
      </c>
      <c r="O100" s="1">
        <f t="shared" si="2"/>
        <v>49</v>
      </c>
      <c r="P100" s="1">
        <f t="shared" si="2"/>
        <v>61</v>
      </c>
      <c r="Q100" s="1">
        <f t="shared" si="2"/>
        <v>74</v>
      </c>
      <c r="R100" s="1">
        <f t="shared" si="2"/>
        <v>74</v>
      </c>
    </row>
    <row r="101" spans="1:18">
      <c r="A101" s="10">
        <v>88</v>
      </c>
      <c r="B101" s="76">
        <v>1911088</v>
      </c>
      <c r="C101" s="271" t="s">
        <v>346</v>
      </c>
      <c r="D101" s="237">
        <v>80</v>
      </c>
      <c r="E101" s="237">
        <v>78</v>
      </c>
      <c r="F101" s="237">
        <v>82</v>
      </c>
      <c r="G101" s="237">
        <v>82</v>
      </c>
      <c r="H101" s="237">
        <v>83</v>
      </c>
      <c r="I101" s="2">
        <v>85</v>
      </c>
      <c r="J101" s="2">
        <v>50</v>
      </c>
      <c r="K101" s="2">
        <v>60</v>
      </c>
      <c r="L101" s="2">
        <v>80</v>
      </c>
      <c r="M101" s="2">
        <v>75</v>
      </c>
      <c r="N101" s="1">
        <f t="shared" si="2"/>
        <v>83</v>
      </c>
      <c r="O101" s="1">
        <f t="shared" si="2"/>
        <v>64</v>
      </c>
      <c r="P101" s="1">
        <f t="shared" si="2"/>
        <v>71</v>
      </c>
      <c r="Q101" s="1">
        <f t="shared" si="2"/>
        <v>81</v>
      </c>
      <c r="R101" s="1">
        <f t="shared" si="2"/>
        <v>79</v>
      </c>
    </row>
    <row r="102" spans="1:18">
      <c r="A102" s="10">
        <v>89</v>
      </c>
      <c r="B102" s="272">
        <v>1911089</v>
      </c>
      <c r="C102" s="324" t="s">
        <v>137</v>
      </c>
      <c r="D102" s="237">
        <v>80</v>
      </c>
      <c r="E102" s="237">
        <v>77</v>
      </c>
      <c r="F102" s="237">
        <v>81</v>
      </c>
      <c r="G102" s="237">
        <f>ROUND(E102,0)</f>
        <v>77</v>
      </c>
      <c r="H102" s="237">
        <v>88</v>
      </c>
      <c r="I102" s="2">
        <v>80</v>
      </c>
      <c r="J102" s="2">
        <v>80</v>
      </c>
      <c r="K102" s="2">
        <v>80</v>
      </c>
      <c r="L102" s="2">
        <v>75</v>
      </c>
      <c r="M102" s="2">
        <v>85</v>
      </c>
      <c r="N102" s="1">
        <f t="shared" si="2"/>
        <v>80</v>
      </c>
      <c r="O102" s="1">
        <f t="shared" si="2"/>
        <v>79</v>
      </c>
      <c r="P102" s="1">
        <f t="shared" si="2"/>
        <v>81</v>
      </c>
      <c r="Q102" s="1">
        <f t="shared" si="2"/>
        <v>76</v>
      </c>
      <c r="R102" s="1">
        <f t="shared" si="2"/>
        <v>87</v>
      </c>
    </row>
    <row r="103" spans="1:18">
      <c r="A103" s="10">
        <v>90</v>
      </c>
      <c r="B103" s="76">
        <v>1911090</v>
      </c>
      <c r="C103" s="271" t="s">
        <v>138</v>
      </c>
      <c r="D103" s="337">
        <v>83.25</v>
      </c>
      <c r="E103" s="337">
        <v>84.25</v>
      </c>
      <c r="F103" s="337">
        <v>74</v>
      </c>
      <c r="G103" s="337">
        <v>77.65517241379311</v>
      </c>
      <c r="H103" s="337">
        <v>82.285714285714278</v>
      </c>
      <c r="I103" s="2">
        <v>75</v>
      </c>
      <c r="J103" s="2">
        <v>20</v>
      </c>
      <c r="K103" s="2">
        <v>40</v>
      </c>
      <c r="L103" s="2">
        <v>70</v>
      </c>
      <c r="M103" s="2">
        <v>60</v>
      </c>
      <c r="N103" s="1">
        <f t="shared" si="2"/>
        <v>79</v>
      </c>
      <c r="O103" s="1">
        <f t="shared" si="2"/>
        <v>52</v>
      </c>
      <c r="P103" s="1">
        <f t="shared" si="2"/>
        <v>57</v>
      </c>
      <c r="Q103" s="1">
        <f t="shared" si="2"/>
        <v>74</v>
      </c>
      <c r="R103" s="1">
        <f t="shared" si="2"/>
        <v>71</v>
      </c>
    </row>
    <row r="104" spans="1:18">
      <c r="A104" s="10">
        <v>91</v>
      </c>
      <c r="B104" s="272">
        <v>1911091</v>
      </c>
      <c r="C104" s="324" t="s">
        <v>139</v>
      </c>
      <c r="D104" s="237">
        <v>80</v>
      </c>
      <c r="E104" s="237">
        <v>78</v>
      </c>
      <c r="F104" s="237">
        <v>81</v>
      </c>
      <c r="G104" s="237">
        <v>80</v>
      </c>
      <c r="H104" s="237">
        <v>83</v>
      </c>
      <c r="I104" s="2">
        <v>85</v>
      </c>
      <c r="J104" s="2">
        <v>50</v>
      </c>
      <c r="K104" s="2">
        <v>35</v>
      </c>
      <c r="L104" s="2">
        <v>60</v>
      </c>
      <c r="M104" s="2">
        <v>65</v>
      </c>
      <c r="N104" s="1">
        <f t="shared" si="2"/>
        <v>83</v>
      </c>
      <c r="O104" s="1">
        <f t="shared" si="2"/>
        <v>64</v>
      </c>
      <c r="P104" s="1">
        <f t="shared" si="2"/>
        <v>58</v>
      </c>
      <c r="Q104" s="1">
        <f t="shared" si="2"/>
        <v>70</v>
      </c>
      <c r="R104" s="1">
        <f t="shared" si="2"/>
        <v>74</v>
      </c>
    </row>
    <row r="105" spans="1:18">
      <c r="A105" s="10">
        <v>92</v>
      </c>
      <c r="B105" s="272">
        <v>1911092</v>
      </c>
      <c r="C105" s="324" t="s">
        <v>140</v>
      </c>
      <c r="D105" s="237">
        <v>80</v>
      </c>
      <c r="E105" s="237">
        <v>77</v>
      </c>
      <c r="F105" s="237">
        <v>81</v>
      </c>
      <c r="G105" s="237">
        <f>ROUND(E105,0)</f>
        <v>77</v>
      </c>
      <c r="H105" s="237">
        <v>88</v>
      </c>
      <c r="I105" s="2">
        <v>80</v>
      </c>
      <c r="J105" s="2">
        <v>60</v>
      </c>
      <c r="K105" s="2">
        <v>75</v>
      </c>
      <c r="L105" s="2">
        <v>60</v>
      </c>
      <c r="M105" s="2">
        <v>75</v>
      </c>
      <c r="N105" s="1">
        <f t="shared" si="2"/>
        <v>80</v>
      </c>
      <c r="O105" s="1">
        <f t="shared" si="2"/>
        <v>69</v>
      </c>
      <c r="P105" s="1">
        <f t="shared" si="2"/>
        <v>78</v>
      </c>
      <c r="Q105" s="1">
        <f t="shared" si="2"/>
        <v>69</v>
      </c>
      <c r="R105" s="1">
        <f t="shared" si="2"/>
        <v>82</v>
      </c>
    </row>
    <row r="106" spans="1:18">
      <c r="A106" s="10">
        <v>93</v>
      </c>
      <c r="B106" s="272">
        <v>1911093</v>
      </c>
      <c r="C106" s="324" t="s">
        <v>141</v>
      </c>
      <c r="D106" s="237">
        <v>73</v>
      </c>
      <c r="E106" s="237">
        <v>75</v>
      </c>
      <c r="F106" s="237">
        <v>83</v>
      </c>
      <c r="G106" s="237">
        <f>ROUND(E106,0)</f>
        <v>75</v>
      </c>
      <c r="H106" s="237">
        <v>87</v>
      </c>
      <c r="I106" s="2">
        <v>75</v>
      </c>
      <c r="J106" s="2">
        <v>70</v>
      </c>
      <c r="K106" s="2">
        <v>65</v>
      </c>
      <c r="L106" s="2">
        <v>40</v>
      </c>
      <c r="M106" s="2">
        <v>10</v>
      </c>
      <c r="N106" s="1">
        <f t="shared" si="2"/>
        <v>74</v>
      </c>
      <c r="O106" s="1">
        <f t="shared" si="2"/>
        <v>73</v>
      </c>
      <c r="P106" s="1">
        <f t="shared" si="2"/>
        <v>74</v>
      </c>
      <c r="Q106" s="1">
        <f t="shared" si="2"/>
        <v>58</v>
      </c>
      <c r="R106" s="1">
        <f t="shared" si="2"/>
        <v>49</v>
      </c>
    </row>
    <row r="107" spans="1:18">
      <c r="A107" s="10">
        <v>94</v>
      </c>
      <c r="B107" s="267">
        <v>1911094</v>
      </c>
      <c r="C107" s="268" t="s">
        <v>58</v>
      </c>
      <c r="D107" s="337">
        <v>71</v>
      </c>
      <c r="E107" s="337">
        <v>64.5</v>
      </c>
      <c r="F107" s="337">
        <v>74</v>
      </c>
      <c r="G107" s="337">
        <v>71.65517241379311</v>
      </c>
      <c r="H107" s="337">
        <v>73.428571428571416</v>
      </c>
      <c r="I107" s="2">
        <v>80</v>
      </c>
      <c r="J107" s="2">
        <v>85</v>
      </c>
      <c r="K107" s="2">
        <v>75</v>
      </c>
      <c r="L107" s="2">
        <v>80</v>
      </c>
      <c r="M107" s="2">
        <v>75</v>
      </c>
      <c r="N107" s="1">
        <f t="shared" si="2"/>
        <v>76</v>
      </c>
      <c r="O107" s="1">
        <f t="shared" si="2"/>
        <v>75</v>
      </c>
      <c r="P107" s="1">
        <f t="shared" si="2"/>
        <v>75</v>
      </c>
      <c r="Q107" s="1">
        <f t="shared" si="2"/>
        <v>76</v>
      </c>
      <c r="R107" s="1">
        <f t="shared" si="2"/>
        <v>74</v>
      </c>
    </row>
    <row r="108" spans="1:18">
      <c r="A108" s="10">
        <v>95</v>
      </c>
      <c r="B108" s="76">
        <v>1911095</v>
      </c>
      <c r="C108" s="271" t="s">
        <v>142</v>
      </c>
      <c r="D108" s="237">
        <v>80</v>
      </c>
      <c r="E108" s="237">
        <v>78</v>
      </c>
      <c r="F108" s="237">
        <v>81</v>
      </c>
      <c r="G108" s="237">
        <v>80</v>
      </c>
      <c r="H108" s="237">
        <v>83</v>
      </c>
      <c r="I108" s="2">
        <v>75</v>
      </c>
      <c r="J108" s="2">
        <v>75</v>
      </c>
      <c r="K108" s="2">
        <v>60</v>
      </c>
      <c r="L108" s="2">
        <v>70</v>
      </c>
      <c r="M108" s="2">
        <v>65</v>
      </c>
      <c r="N108" s="1">
        <f t="shared" si="2"/>
        <v>78</v>
      </c>
      <c r="O108" s="1">
        <f t="shared" si="2"/>
        <v>77</v>
      </c>
      <c r="P108" s="1">
        <f t="shared" si="2"/>
        <v>71</v>
      </c>
      <c r="Q108" s="1">
        <f t="shared" si="2"/>
        <v>75</v>
      </c>
      <c r="R108" s="1">
        <f t="shared" si="2"/>
        <v>74</v>
      </c>
    </row>
    <row r="109" spans="1:18">
      <c r="A109" s="10">
        <v>96</v>
      </c>
      <c r="B109" s="272">
        <v>1911096</v>
      </c>
      <c r="C109" s="324" t="s">
        <v>143</v>
      </c>
      <c r="D109" s="237">
        <v>80</v>
      </c>
      <c r="E109" s="237">
        <v>77</v>
      </c>
      <c r="F109" s="237">
        <v>81</v>
      </c>
      <c r="G109" s="237">
        <f>ROUND(E109,0)</f>
        <v>77</v>
      </c>
      <c r="H109" s="237">
        <v>88</v>
      </c>
      <c r="I109" s="2">
        <v>80</v>
      </c>
      <c r="J109" s="2">
        <v>80</v>
      </c>
      <c r="K109" s="2">
        <v>70</v>
      </c>
      <c r="L109" s="2">
        <v>75</v>
      </c>
      <c r="M109" s="2">
        <v>80</v>
      </c>
      <c r="N109" s="1">
        <f t="shared" si="2"/>
        <v>80</v>
      </c>
      <c r="O109" s="1">
        <f t="shared" si="2"/>
        <v>79</v>
      </c>
      <c r="P109" s="1">
        <f t="shared" si="2"/>
        <v>76</v>
      </c>
      <c r="Q109" s="1">
        <f t="shared" si="2"/>
        <v>76</v>
      </c>
      <c r="R109" s="1">
        <f t="shared" si="2"/>
        <v>84</v>
      </c>
    </row>
    <row r="110" spans="1:18">
      <c r="A110" s="10">
        <v>97</v>
      </c>
      <c r="B110" s="272">
        <v>1911097</v>
      </c>
      <c r="C110" s="324" t="s">
        <v>347</v>
      </c>
      <c r="D110" s="237">
        <v>73</v>
      </c>
      <c r="E110" s="237">
        <v>75</v>
      </c>
      <c r="F110" s="237">
        <v>83</v>
      </c>
      <c r="G110" s="237">
        <f>ROUND(E110,0)</f>
        <v>75</v>
      </c>
      <c r="H110" s="237">
        <v>87</v>
      </c>
      <c r="I110" s="2">
        <v>70</v>
      </c>
      <c r="J110" s="2">
        <v>50</v>
      </c>
      <c r="K110" s="2">
        <v>65</v>
      </c>
      <c r="L110" s="2">
        <v>70</v>
      </c>
      <c r="M110" s="2">
        <v>75</v>
      </c>
      <c r="N110" s="1">
        <f t="shared" si="2"/>
        <v>72</v>
      </c>
      <c r="O110" s="1">
        <f t="shared" si="2"/>
        <v>63</v>
      </c>
      <c r="P110" s="1">
        <f t="shared" si="2"/>
        <v>74</v>
      </c>
      <c r="Q110" s="1">
        <f t="shared" si="2"/>
        <v>73</v>
      </c>
      <c r="R110" s="1">
        <f t="shared" si="2"/>
        <v>81</v>
      </c>
    </row>
    <row r="111" spans="1:18">
      <c r="A111" s="10">
        <v>98</v>
      </c>
      <c r="B111" s="272">
        <v>1911098</v>
      </c>
      <c r="C111" s="324" t="s">
        <v>145</v>
      </c>
      <c r="D111" s="337">
        <v>71</v>
      </c>
      <c r="E111" s="337">
        <v>64.5</v>
      </c>
      <c r="F111" s="337">
        <v>74</v>
      </c>
      <c r="G111" s="337">
        <v>71.65517241379311</v>
      </c>
      <c r="H111" s="337">
        <v>73.428571428571416</v>
      </c>
      <c r="I111" s="2">
        <v>70</v>
      </c>
      <c r="J111" s="2">
        <v>60</v>
      </c>
      <c r="K111" s="2">
        <v>55</v>
      </c>
      <c r="L111" s="2">
        <v>50</v>
      </c>
      <c r="M111" s="2">
        <v>70</v>
      </c>
      <c r="N111" s="1">
        <f t="shared" si="2"/>
        <v>71</v>
      </c>
      <c r="O111" s="1">
        <f t="shared" si="2"/>
        <v>62</v>
      </c>
      <c r="P111" s="1">
        <f t="shared" si="2"/>
        <v>65</v>
      </c>
      <c r="Q111" s="1">
        <f t="shared" si="2"/>
        <v>61</v>
      </c>
      <c r="R111" s="1">
        <f t="shared" si="2"/>
        <v>72</v>
      </c>
    </row>
    <row r="112" spans="1:18">
      <c r="A112" s="10">
        <v>99</v>
      </c>
      <c r="B112" s="76">
        <v>1911099</v>
      </c>
      <c r="C112" s="271" t="s">
        <v>146</v>
      </c>
      <c r="D112" s="237">
        <v>84</v>
      </c>
      <c r="E112" s="237">
        <v>77</v>
      </c>
      <c r="F112" s="237">
        <v>83</v>
      </c>
      <c r="G112" s="237">
        <f>ROUND(E112,0)</f>
        <v>77</v>
      </c>
      <c r="H112" s="237">
        <v>87</v>
      </c>
      <c r="I112" s="2">
        <v>50</v>
      </c>
      <c r="J112" s="2">
        <v>65</v>
      </c>
      <c r="K112" s="2">
        <v>70</v>
      </c>
      <c r="L112" s="2">
        <v>65</v>
      </c>
      <c r="M112" s="2">
        <v>65</v>
      </c>
      <c r="N112" s="1">
        <f t="shared" si="2"/>
        <v>67</v>
      </c>
      <c r="O112" s="1">
        <f t="shared" si="2"/>
        <v>71</v>
      </c>
      <c r="P112" s="1">
        <f t="shared" si="2"/>
        <v>77</v>
      </c>
      <c r="Q112" s="1">
        <f t="shared" si="2"/>
        <v>71</v>
      </c>
      <c r="R112" s="1">
        <f t="shared" si="2"/>
        <v>76</v>
      </c>
    </row>
    <row r="113" spans="1:18">
      <c r="A113" s="10">
        <v>100</v>
      </c>
      <c r="B113" s="272">
        <v>1911100</v>
      </c>
      <c r="C113" s="324" t="s">
        <v>147</v>
      </c>
      <c r="D113" s="237">
        <v>79</v>
      </c>
      <c r="E113" s="237">
        <v>78</v>
      </c>
      <c r="F113" s="237">
        <v>79</v>
      </c>
      <c r="G113" s="237">
        <f>ROUND(E113,0)</f>
        <v>78</v>
      </c>
      <c r="H113" s="237">
        <v>86</v>
      </c>
      <c r="I113" s="2">
        <v>80</v>
      </c>
      <c r="J113" s="2">
        <v>80</v>
      </c>
      <c r="K113" s="2">
        <v>80</v>
      </c>
      <c r="L113" s="2">
        <v>55</v>
      </c>
      <c r="M113" s="2">
        <v>75</v>
      </c>
      <c r="N113" s="1">
        <f t="shared" si="2"/>
        <v>80</v>
      </c>
      <c r="O113" s="1">
        <f t="shared" si="2"/>
        <v>79</v>
      </c>
      <c r="P113" s="1">
        <f t="shared" si="2"/>
        <v>80</v>
      </c>
      <c r="Q113" s="1">
        <f t="shared" si="2"/>
        <v>67</v>
      </c>
      <c r="R113" s="1">
        <f t="shared" si="2"/>
        <v>81</v>
      </c>
    </row>
    <row r="114" spans="1:18">
      <c r="A114" s="10">
        <v>101</v>
      </c>
      <c r="B114" s="272">
        <v>1911101</v>
      </c>
      <c r="C114" s="324" t="s">
        <v>348</v>
      </c>
      <c r="D114" s="237">
        <v>88</v>
      </c>
      <c r="E114" s="237">
        <v>79</v>
      </c>
      <c r="F114" s="237">
        <v>80</v>
      </c>
      <c r="G114" s="237">
        <f>ROUND(E114,0)</f>
        <v>79</v>
      </c>
      <c r="H114" s="237">
        <v>85</v>
      </c>
      <c r="I114" s="2">
        <v>50</v>
      </c>
      <c r="J114" s="2">
        <v>65</v>
      </c>
      <c r="K114" s="2">
        <v>70</v>
      </c>
      <c r="L114" s="2">
        <v>65</v>
      </c>
      <c r="M114" s="2">
        <v>65</v>
      </c>
      <c r="N114" s="1">
        <f t="shared" si="2"/>
        <v>69</v>
      </c>
      <c r="O114" s="1">
        <f t="shared" si="2"/>
        <v>72</v>
      </c>
      <c r="P114" s="1">
        <f t="shared" si="2"/>
        <v>75</v>
      </c>
      <c r="Q114" s="1">
        <f t="shared" si="2"/>
        <v>72</v>
      </c>
      <c r="R114" s="1">
        <f t="shared" si="2"/>
        <v>75</v>
      </c>
    </row>
    <row r="115" spans="1:18">
      <c r="A115" s="10">
        <v>102</v>
      </c>
      <c r="B115" s="272">
        <v>1911102</v>
      </c>
      <c r="C115" s="324" t="s">
        <v>349</v>
      </c>
      <c r="D115" s="237">
        <v>84</v>
      </c>
      <c r="E115" s="237">
        <v>77</v>
      </c>
      <c r="F115" s="237">
        <v>83</v>
      </c>
      <c r="G115" s="237">
        <f>ROUND(E115,0)</f>
        <v>77</v>
      </c>
      <c r="H115" s="237">
        <v>87</v>
      </c>
      <c r="I115" s="2">
        <v>80</v>
      </c>
      <c r="J115" s="2">
        <v>80</v>
      </c>
      <c r="K115" s="2">
        <v>80</v>
      </c>
      <c r="L115" s="2">
        <v>55</v>
      </c>
      <c r="M115" s="2">
        <v>75</v>
      </c>
      <c r="N115" s="1">
        <f t="shared" si="2"/>
        <v>82</v>
      </c>
      <c r="O115" s="1">
        <f t="shared" si="2"/>
        <v>79</v>
      </c>
      <c r="P115" s="1">
        <f t="shared" si="2"/>
        <v>82</v>
      </c>
      <c r="Q115" s="1">
        <f t="shared" si="2"/>
        <v>66</v>
      </c>
      <c r="R115" s="1">
        <f t="shared" si="2"/>
        <v>81</v>
      </c>
    </row>
    <row r="116" spans="1:18">
      <c r="A116" s="10">
        <v>103</v>
      </c>
      <c r="B116" s="272">
        <v>1911103</v>
      </c>
      <c r="C116" s="324" t="s">
        <v>350</v>
      </c>
      <c r="D116" s="237">
        <v>87</v>
      </c>
      <c r="E116" s="237">
        <v>78</v>
      </c>
      <c r="F116" s="237">
        <v>79</v>
      </c>
      <c r="G116" s="237">
        <f>ROUND(E116,0)</f>
        <v>78</v>
      </c>
      <c r="H116" s="237">
        <v>87</v>
      </c>
      <c r="I116" s="2">
        <v>75</v>
      </c>
      <c r="J116" s="2">
        <v>70</v>
      </c>
      <c r="K116" s="2">
        <v>65</v>
      </c>
      <c r="L116" s="2">
        <v>65</v>
      </c>
      <c r="M116" s="2">
        <v>55</v>
      </c>
      <c r="N116" s="1">
        <f t="shared" si="2"/>
        <v>81</v>
      </c>
      <c r="O116" s="1">
        <f t="shared" si="2"/>
        <v>74</v>
      </c>
      <c r="P116" s="1">
        <f t="shared" si="2"/>
        <v>72</v>
      </c>
      <c r="Q116" s="1">
        <f t="shared" si="2"/>
        <v>72</v>
      </c>
      <c r="R116" s="1">
        <f t="shared" si="2"/>
        <v>71</v>
      </c>
    </row>
    <row r="117" spans="1:18">
      <c r="A117" s="10">
        <v>104</v>
      </c>
      <c r="B117" s="267">
        <v>1911104</v>
      </c>
      <c r="C117" s="268" t="s">
        <v>351</v>
      </c>
      <c r="D117" s="237">
        <v>84</v>
      </c>
      <c r="E117" s="237">
        <v>77</v>
      </c>
      <c r="F117" s="237">
        <v>83</v>
      </c>
      <c r="G117" s="237">
        <f t="shared" ref="G117:G118" si="3">ROUND(E117,0)</f>
        <v>77</v>
      </c>
      <c r="H117" s="237">
        <v>87</v>
      </c>
      <c r="I117" s="2">
        <v>65</v>
      </c>
      <c r="J117" s="2">
        <v>75</v>
      </c>
      <c r="K117" s="2">
        <v>55</v>
      </c>
      <c r="L117" s="2">
        <v>55</v>
      </c>
      <c r="M117" s="2">
        <v>75</v>
      </c>
      <c r="N117" s="1">
        <f t="shared" si="2"/>
        <v>75</v>
      </c>
      <c r="O117" s="1">
        <f t="shared" si="2"/>
        <v>76</v>
      </c>
      <c r="P117" s="1">
        <f t="shared" si="2"/>
        <v>69</v>
      </c>
      <c r="Q117" s="1">
        <f t="shared" si="2"/>
        <v>66</v>
      </c>
      <c r="R117" s="1">
        <f t="shared" si="2"/>
        <v>81</v>
      </c>
    </row>
    <row r="118" spans="1:18">
      <c r="A118" s="10">
        <v>105</v>
      </c>
      <c r="B118" s="267">
        <v>1911105</v>
      </c>
      <c r="C118" s="268" t="s">
        <v>60</v>
      </c>
      <c r="D118" s="237">
        <v>84</v>
      </c>
      <c r="E118" s="237">
        <v>77</v>
      </c>
      <c r="F118" s="237">
        <v>83</v>
      </c>
      <c r="G118" s="237">
        <f t="shared" si="3"/>
        <v>77</v>
      </c>
      <c r="H118" s="237">
        <v>87</v>
      </c>
      <c r="I118" s="2">
        <v>70</v>
      </c>
      <c r="J118" s="2">
        <v>70</v>
      </c>
      <c r="K118" s="2">
        <v>70</v>
      </c>
      <c r="L118" s="2">
        <v>65</v>
      </c>
      <c r="M118" s="2">
        <v>75</v>
      </c>
      <c r="N118" s="1">
        <f t="shared" si="2"/>
        <v>77</v>
      </c>
      <c r="O118" s="1">
        <f t="shared" si="2"/>
        <v>74</v>
      </c>
      <c r="P118" s="1">
        <f t="shared" si="2"/>
        <v>77</v>
      </c>
      <c r="Q118" s="1">
        <f t="shared" si="2"/>
        <v>71</v>
      </c>
      <c r="R118" s="1">
        <f t="shared" si="2"/>
        <v>81</v>
      </c>
    </row>
    <row r="119" spans="1:18">
      <c r="A119" s="10">
        <v>106</v>
      </c>
      <c r="B119" s="76">
        <v>1911106</v>
      </c>
      <c r="C119" s="271" t="s">
        <v>352</v>
      </c>
      <c r="D119" s="237">
        <v>86</v>
      </c>
      <c r="E119" s="237">
        <v>83</v>
      </c>
      <c r="F119" s="237">
        <v>86</v>
      </c>
      <c r="G119" s="237">
        <v>87</v>
      </c>
      <c r="H119" s="237">
        <v>89</v>
      </c>
      <c r="I119" s="2">
        <v>75</v>
      </c>
      <c r="J119" s="2">
        <v>50</v>
      </c>
      <c r="K119" s="2">
        <v>45</v>
      </c>
      <c r="L119" s="2">
        <v>50</v>
      </c>
      <c r="M119" s="2">
        <v>65</v>
      </c>
      <c r="N119" s="1">
        <f t="shared" si="2"/>
        <v>81</v>
      </c>
      <c r="O119" s="1">
        <f t="shared" si="2"/>
        <v>67</v>
      </c>
      <c r="P119" s="1">
        <f t="shared" si="2"/>
        <v>66</v>
      </c>
      <c r="Q119" s="1">
        <f t="shared" si="2"/>
        <v>69</v>
      </c>
      <c r="R119" s="1">
        <f t="shared" si="2"/>
        <v>77</v>
      </c>
    </row>
    <row r="120" spans="1:18">
      <c r="A120" s="10">
        <v>107</v>
      </c>
      <c r="B120" s="272">
        <v>1911107</v>
      </c>
      <c r="C120" s="324" t="s">
        <v>353</v>
      </c>
      <c r="D120" s="237">
        <v>79</v>
      </c>
      <c r="E120" s="237">
        <v>76</v>
      </c>
      <c r="F120" s="237">
        <v>79</v>
      </c>
      <c r="G120" s="237">
        <f>ROUND(E120,0)</f>
        <v>76</v>
      </c>
      <c r="H120" s="237">
        <v>86</v>
      </c>
      <c r="I120" s="2">
        <v>65</v>
      </c>
      <c r="J120" s="2">
        <v>75</v>
      </c>
      <c r="K120" s="2">
        <v>55</v>
      </c>
      <c r="L120" s="2">
        <v>55</v>
      </c>
      <c r="M120" s="2">
        <v>75</v>
      </c>
      <c r="N120" s="1">
        <f t="shared" si="2"/>
        <v>72</v>
      </c>
      <c r="O120" s="1">
        <f t="shared" si="2"/>
        <v>76</v>
      </c>
      <c r="P120" s="1">
        <f t="shared" si="2"/>
        <v>67</v>
      </c>
      <c r="Q120" s="1">
        <f t="shared" si="2"/>
        <v>66</v>
      </c>
      <c r="R120" s="1">
        <f t="shared" si="2"/>
        <v>81</v>
      </c>
    </row>
    <row r="121" spans="1:18">
      <c r="A121" s="10">
        <v>108</v>
      </c>
      <c r="B121" s="272">
        <v>1911108</v>
      </c>
      <c r="C121" s="324" t="s">
        <v>152</v>
      </c>
      <c r="D121" s="337">
        <v>71</v>
      </c>
      <c r="E121" s="337">
        <v>64.5</v>
      </c>
      <c r="F121" s="337">
        <v>74</v>
      </c>
      <c r="G121" s="337">
        <v>71.65517241379311</v>
      </c>
      <c r="H121" s="337">
        <v>73.428571428571416</v>
      </c>
      <c r="I121" s="2">
        <v>70</v>
      </c>
      <c r="J121" s="2">
        <v>70</v>
      </c>
      <c r="K121" s="2">
        <v>70</v>
      </c>
      <c r="L121" s="2">
        <v>65</v>
      </c>
      <c r="M121" s="2">
        <v>75</v>
      </c>
      <c r="N121" s="1">
        <f t="shared" si="2"/>
        <v>71</v>
      </c>
      <c r="O121" s="1">
        <f t="shared" si="2"/>
        <v>67</v>
      </c>
      <c r="P121" s="1">
        <f t="shared" si="2"/>
        <v>72</v>
      </c>
      <c r="Q121" s="1">
        <f t="shared" si="2"/>
        <v>68</v>
      </c>
      <c r="R121" s="1">
        <f t="shared" si="2"/>
        <v>74</v>
      </c>
    </row>
    <row r="122" spans="1:18">
      <c r="A122" s="10">
        <v>109</v>
      </c>
      <c r="B122" s="267">
        <v>1911109</v>
      </c>
      <c r="C122" s="268" t="s">
        <v>153</v>
      </c>
      <c r="D122" s="337">
        <v>63.5</v>
      </c>
      <c r="E122" s="337">
        <v>70.5</v>
      </c>
      <c r="F122" s="337">
        <v>72</v>
      </c>
      <c r="G122" s="337">
        <v>79.724137931034477</v>
      </c>
      <c r="H122" s="337">
        <v>79.428571428571416</v>
      </c>
      <c r="I122" s="2">
        <v>75</v>
      </c>
      <c r="J122" s="2">
        <v>50</v>
      </c>
      <c r="K122" s="2">
        <v>45</v>
      </c>
      <c r="L122" s="2">
        <v>50</v>
      </c>
      <c r="M122" s="2">
        <v>65</v>
      </c>
      <c r="N122" s="1">
        <f t="shared" si="2"/>
        <v>69</v>
      </c>
      <c r="O122" s="1">
        <f t="shared" si="2"/>
        <v>60</v>
      </c>
      <c r="P122" s="1">
        <f t="shared" si="2"/>
        <v>59</v>
      </c>
      <c r="Q122" s="1">
        <f t="shared" si="2"/>
        <v>65</v>
      </c>
      <c r="R122" s="1">
        <f t="shared" si="2"/>
        <v>72</v>
      </c>
    </row>
    <row r="123" spans="1:18">
      <c r="A123" s="10">
        <v>110</v>
      </c>
      <c r="B123" s="272">
        <v>1911110</v>
      </c>
      <c r="C123" s="324" t="s">
        <v>154</v>
      </c>
      <c r="D123" s="337">
        <v>71</v>
      </c>
      <c r="E123" s="337">
        <v>64.5</v>
      </c>
      <c r="F123" s="337">
        <v>74</v>
      </c>
      <c r="G123" s="337">
        <v>71.65517241379311</v>
      </c>
      <c r="H123" s="337">
        <v>73.428571428571416</v>
      </c>
      <c r="I123" s="2">
        <v>80</v>
      </c>
      <c r="J123" s="2">
        <v>80</v>
      </c>
      <c r="K123" s="2">
        <v>80</v>
      </c>
      <c r="L123" s="2">
        <v>55</v>
      </c>
      <c r="M123" s="2">
        <v>75</v>
      </c>
      <c r="N123" s="1">
        <f t="shared" ref="N123:R138" si="4">ROUND(D123*$H$12+I123*$M$12,0)</f>
        <v>76</v>
      </c>
      <c r="O123" s="1">
        <f t="shared" si="4"/>
        <v>72</v>
      </c>
      <c r="P123" s="1">
        <f t="shared" si="4"/>
        <v>77</v>
      </c>
      <c r="Q123" s="1">
        <f t="shared" si="4"/>
        <v>63</v>
      </c>
      <c r="R123" s="1">
        <f t="shared" si="4"/>
        <v>74</v>
      </c>
    </row>
    <row r="124" spans="1:18">
      <c r="A124" s="10">
        <v>111</v>
      </c>
      <c r="B124" s="272">
        <v>1911111</v>
      </c>
      <c r="C124" s="324" t="s">
        <v>354</v>
      </c>
      <c r="D124" s="237">
        <v>86</v>
      </c>
      <c r="E124" s="237">
        <v>77</v>
      </c>
      <c r="F124" s="237">
        <v>84</v>
      </c>
      <c r="G124" s="237">
        <f>ROUND(E124,0)</f>
        <v>77</v>
      </c>
      <c r="H124" s="237">
        <v>88</v>
      </c>
      <c r="I124" s="2">
        <v>70</v>
      </c>
      <c r="J124" s="2">
        <v>75</v>
      </c>
      <c r="K124" s="2">
        <v>70</v>
      </c>
      <c r="L124" s="2">
        <v>80</v>
      </c>
      <c r="M124" s="2">
        <v>65</v>
      </c>
      <c r="N124" s="1">
        <f t="shared" si="4"/>
        <v>78</v>
      </c>
      <c r="O124" s="1">
        <f t="shared" si="4"/>
        <v>76</v>
      </c>
      <c r="P124" s="1">
        <f t="shared" si="4"/>
        <v>77</v>
      </c>
      <c r="Q124" s="1">
        <f t="shared" si="4"/>
        <v>79</v>
      </c>
      <c r="R124" s="1">
        <f t="shared" si="4"/>
        <v>77</v>
      </c>
    </row>
    <row r="125" spans="1:18">
      <c r="A125" s="10">
        <v>112</v>
      </c>
      <c r="B125" s="272">
        <v>1911112</v>
      </c>
      <c r="C125" s="324" t="s">
        <v>155</v>
      </c>
      <c r="D125" s="337">
        <v>71</v>
      </c>
      <c r="E125" s="337">
        <v>64.5</v>
      </c>
      <c r="F125" s="337">
        <v>74</v>
      </c>
      <c r="G125" s="337">
        <v>71.65517241379311</v>
      </c>
      <c r="H125" s="337">
        <v>73.428571428571416</v>
      </c>
      <c r="I125" s="2">
        <v>65</v>
      </c>
      <c r="J125" s="2">
        <v>75</v>
      </c>
      <c r="K125" s="2">
        <v>75</v>
      </c>
      <c r="L125" s="2">
        <v>75</v>
      </c>
      <c r="M125" s="2">
        <v>30</v>
      </c>
      <c r="N125" s="1">
        <f t="shared" si="4"/>
        <v>68</v>
      </c>
      <c r="O125" s="1">
        <f t="shared" si="4"/>
        <v>70</v>
      </c>
      <c r="P125" s="1">
        <f t="shared" si="4"/>
        <v>75</v>
      </c>
      <c r="Q125" s="1">
        <f t="shared" si="4"/>
        <v>73</v>
      </c>
      <c r="R125" s="1">
        <f t="shared" si="4"/>
        <v>52</v>
      </c>
    </row>
    <row r="126" spans="1:18">
      <c r="A126" s="10">
        <v>113</v>
      </c>
      <c r="B126" s="272">
        <v>1911113</v>
      </c>
      <c r="C126" s="324" t="s">
        <v>156</v>
      </c>
      <c r="D126" s="237">
        <v>84</v>
      </c>
      <c r="E126" s="237">
        <v>77</v>
      </c>
      <c r="F126" s="237">
        <v>83</v>
      </c>
      <c r="G126" s="237">
        <f>ROUND(E126,0)</f>
        <v>77</v>
      </c>
      <c r="H126" s="237">
        <v>87</v>
      </c>
      <c r="I126" s="2">
        <v>60</v>
      </c>
      <c r="J126" s="2">
        <v>65</v>
      </c>
      <c r="K126" s="2">
        <v>75</v>
      </c>
      <c r="L126" s="2">
        <v>80</v>
      </c>
      <c r="M126" s="2">
        <v>80</v>
      </c>
      <c r="N126" s="1">
        <f t="shared" si="4"/>
        <v>72</v>
      </c>
      <c r="O126" s="1">
        <f t="shared" si="4"/>
        <v>71</v>
      </c>
      <c r="P126" s="1">
        <f t="shared" si="4"/>
        <v>79</v>
      </c>
      <c r="Q126" s="1">
        <f t="shared" si="4"/>
        <v>79</v>
      </c>
      <c r="R126" s="1">
        <f t="shared" si="4"/>
        <v>84</v>
      </c>
    </row>
    <row r="127" spans="1:18">
      <c r="A127" s="10">
        <v>114</v>
      </c>
      <c r="B127" s="272">
        <v>1911114</v>
      </c>
      <c r="C127" s="324" t="s">
        <v>157</v>
      </c>
      <c r="D127" s="337">
        <v>71</v>
      </c>
      <c r="E127" s="337">
        <v>64.5</v>
      </c>
      <c r="F127" s="337">
        <v>74</v>
      </c>
      <c r="G127" s="337">
        <v>71.65517241379311</v>
      </c>
      <c r="H127" s="337">
        <v>73.428571428571416</v>
      </c>
      <c r="I127" s="2">
        <v>80</v>
      </c>
      <c r="J127" s="2">
        <v>80</v>
      </c>
      <c r="K127" s="2">
        <v>80</v>
      </c>
      <c r="L127" s="2">
        <v>55</v>
      </c>
      <c r="M127" s="2">
        <v>75</v>
      </c>
      <c r="N127" s="1">
        <f t="shared" si="4"/>
        <v>76</v>
      </c>
      <c r="O127" s="1">
        <f t="shared" si="4"/>
        <v>72</v>
      </c>
      <c r="P127" s="1">
        <f t="shared" si="4"/>
        <v>77</v>
      </c>
      <c r="Q127" s="1">
        <f t="shared" si="4"/>
        <v>63</v>
      </c>
      <c r="R127" s="1">
        <f t="shared" si="4"/>
        <v>74</v>
      </c>
    </row>
    <row r="128" spans="1:18">
      <c r="A128" s="10">
        <v>115</v>
      </c>
      <c r="B128" s="272">
        <v>1911115</v>
      </c>
      <c r="C128" s="324" t="s">
        <v>74</v>
      </c>
      <c r="D128" s="237">
        <v>80</v>
      </c>
      <c r="E128" s="237">
        <v>76</v>
      </c>
      <c r="F128" s="237">
        <v>85</v>
      </c>
      <c r="G128" s="237">
        <f>ROUND(E128,0)</f>
        <v>76</v>
      </c>
      <c r="H128" s="237">
        <v>88</v>
      </c>
      <c r="I128" s="2">
        <v>65</v>
      </c>
      <c r="J128" s="2">
        <v>45</v>
      </c>
      <c r="K128" s="2">
        <v>65</v>
      </c>
      <c r="L128" s="2">
        <v>65</v>
      </c>
      <c r="M128" s="2">
        <v>70</v>
      </c>
      <c r="N128" s="1">
        <f t="shared" si="4"/>
        <v>73</v>
      </c>
      <c r="O128" s="1">
        <f t="shared" si="4"/>
        <v>61</v>
      </c>
      <c r="P128" s="1">
        <f t="shared" si="4"/>
        <v>75</v>
      </c>
      <c r="Q128" s="1">
        <f t="shared" si="4"/>
        <v>71</v>
      </c>
      <c r="R128" s="1">
        <f t="shared" si="4"/>
        <v>79</v>
      </c>
    </row>
    <row r="129" spans="1:18">
      <c r="A129" s="10">
        <v>116</v>
      </c>
      <c r="B129" s="267">
        <v>1911116</v>
      </c>
      <c r="C129" s="268" t="s">
        <v>355</v>
      </c>
      <c r="D129" s="337">
        <v>71</v>
      </c>
      <c r="E129" s="337">
        <v>64.5</v>
      </c>
      <c r="F129" s="337">
        <v>74</v>
      </c>
      <c r="G129" s="337">
        <v>71.65517241379311</v>
      </c>
      <c r="H129" s="337">
        <v>73.428571428571416</v>
      </c>
      <c r="I129" s="2">
        <v>55</v>
      </c>
      <c r="J129" s="2">
        <v>40</v>
      </c>
      <c r="K129" s="2">
        <v>40</v>
      </c>
      <c r="L129" s="2">
        <v>70</v>
      </c>
      <c r="M129" s="2">
        <v>40</v>
      </c>
      <c r="N129" s="1">
        <f t="shared" si="4"/>
        <v>63</v>
      </c>
      <c r="O129" s="1">
        <f t="shared" si="4"/>
        <v>52</v>
      </c>
      <c r="P129" s="1">
        <f t="shared" si="4"/>
        <v>57</v>
      </c>
      <c r="Q129" s="1">
        <f t="shared" si="4"/>
        <v>71</v>
      </c>
      <c r="R129" s="1">
        <f t="shared" si="4"/>
        <v>57</v>
      </c>
    </row>
    <row r="130" spans="1:18">
      <c r="A130" s="10">
        <v>117</v>
      </c>
      <c r="B130" s="272">
        <v>1911117</v>
      </c>
      <c r="C130" s="324" t="s">
        <v>356</v>
      </c>
      <c r="D130" s="337">
        <v>69.5</v>
      </c>
      <c r="E130" s="337">
        <v>58.5</v>
      </c>
      <c r="F130" s="337">
        <v>73</v>
      </c>
      <c r="G130" s="337">
        <v>71.241379310344826</v>
      </c>
      <c r="H130" s="337">
        <v>74.571428571428569</v>
      </c>
      <c r="I130" s="2">
        <v>80</v>
      </c>
      <c r="J130" s="2">
        <v>80</v>
      </c>
      <c r="K130" s="2">
        <v>80</v>
      </c>
      <c r="L130" s="2">
        <v>55</v>
      </c>
      <c r="M130" s="2">
        <v>75</v>
      </c>
      <c r="N130" s="1">
        <f t="shared" si="4"/>
        <v>75</v>
      </c>
      <c r="O130" s="1">
        <f t="shared" si="4"/>
        <v>69</v>
      </c>
      <c r="P130" s="1">
        <f t="shared" si="4"/>
        <v>77</v>
      </c>
      <c r="Q130" s="1">
        <f t="shared" si="4"/>
        <v>63</v>
      </c>
      <c r="R130" s="1">
        <f t="shared" si="4"/>
        <v>75</v>
      </c>
    </row>
    <row r="131" spans="1:18">
      <c r="A131" s="10">
        <v>118</v>
      </c>
      <c r="B131" s="76">
        <v>1911118</v>
      </c>
      <c r="C131" s="271" t="s">
        <v>357</v>
      </c>
      <c r="D131" s="337">
        <v>65.5</v>
      </c>
      <c r="E131" s="337">
        <v>59.25</v>
      </c>
      <c r="F131" s="337">
        <v>72</v>
      </c>
      <c r="G131" s="337">
        <v>77.65517241379311</v>
      </c>
      <c r="H131" s="337">
        <v>80.285714285714278</v>
      </c>
      <c r="I131" s="2">
        <v>80</v>
      </c>
      <c r="J131" s="2">
        <v>85</v>
      </c>
      <c r="K131" s="2">
        <v>70</v>
      </c>
      <c r="L131" s="2">
        <v>65</v>
      </c>
      <c r="M131" s="2">
        <v>75</v>
      </c>
      <c r="N131" s="1">
        <f t="shared" si="4"/>
        <v>73</v>
      </c>
      <c r="O131" s="1">
        <f t="shared" si="4"/>
        <v>72</v>
      </c>
      <c r="P131" s="1">
        <f t="shared" si="4"/>
        <v>71</v>
      </c>
      <c r="Q131" s="1">
        <f t="shared" si="4"/>
        <v>71</v>
      </c>
      <c r="R131" s="1">
        <f t="shared" si="4"/>
        <v>78</v>
      </c>
    </row>
    <row r="132" spans="1:18">
      <c r="A132" s="10">
        <v>119</v>
      </c>
      <c r="B132" s="267">
        <v>1911119</v>
      </c>
      <c r="C132" s="268" t="s">
        <v>358</v>
      </c>
      <c r="D132" s="337">
        <v>71</v>
      </c>
      <c r="E132" s="337">
        <v>64.5</v>
      </c>
      <c r="F132" s="337">
        <v>74</v>
      </c>
      <c r="G132" s="337">
        <v>71.65517241379311</v>
      </c>
      <c r="H132" s="337">
        <v>73.428571428571416</v>
      </c>
      <c r="I132" s="2">
        <v>85</v>
      </c>
      <c r="J132" s="2">
        <v>60</v>
      </c>
      <c r="K132" s="2">
        <v>65</v>
      </c>
      <c r="L132" s="2">
        <v>60</v>
      </c>
      <c r="M132" s="2">
        <v>60</v>
      </c>
      <c r="N132" s="1">
        <f t="shared" si="4"/>
        <v>78</v>
      </c>
      <c r="O132" s="1">
        <f t="shared" si="4"/>
        <v>62</v>
      </c>
      <c r="P132" s="1">
        <f t="shared" si="4"/>
        <v>70</v>
      </c>
      <c r="Q132" s="1">
        <f t="shared" si="4"/>
        <v>66</v>
      </c>
      <c r="R132" s="1">
        <f t="shared" si="4"/>
        <v>67</v>
      </c>
    </row>
    <row r="133" spans="1:18">
      <c r="A133" s="10">
        <v>120</v>
      </c>
      <c r="B133" s="272">
        <v>1911120</v>
      </c>
      <c r="C133" s="324" t="s">
        <v>359</v>
      </c>
      <c r="D133" s="237">
        <v>87</v>
      </c>
      <c r="E133" s="237">
        <v>80</v>
      </c>
      <c r="F133" s="237">
        <v>82</v>
      </c>
      <c r="G133" s="237">
        <f>ROUND(E133,0)</f>
        <v>80</v>
      </c>
      <c r="H133" s="237">
        <v>87</v>
      </c>
      <c r="I133" s="2">
        <v>80</v>
      </c>
      <c r="J133" s="2">
        <v>80</v>
      </c>
      <c r="K133" s="2">
        <v>80</v>
      </c>
      <c r="L133" s="2">
        <v>55</v>
      </c>
      <c r="M133" s="2">
        <v>75</v>
      </c>
      <c r="N133" s="1">
        <f t="shared" si="4"/>
        <v>84</v>
      </c>
      <c r="O133" s="1">
        <f t="shared" si="4"/>
        <v>80</v>
      </c>
      <c r="P133" s="1">
        <f t="shared" si="4"/>
        <v>81</v>
      </c>
      <c r="Q133" s="1">
        <f t="shared" si="4"/>
        <v>68</v>
      </c>
      <c r="R133" s="1">
        <f t="shared" si="4"/>
        <v>81</v>
      </c>
    </row>
    <row r="134" spans="1:18">
      <c r="A134" s="10">
        <v>121</v>
      </c>
      <c r="B134" s="76">
        <v>1911401</v>
      </c>
      <c r="C134" s="271" t="s">
        <v>360</v>
      </c>
      <c r="D134" s="337">
        <v>71</v>
      </c>
      <c r="E134" s="337">
        <v>64.5</v>
      </c>
      <c r="F134" s="337">
        <v>74</v>
      </c>
      <c r="G134" s="337">
        <v>71.65517241379311</v>
      </c>
      <c r="H134" s="337">
        <v>73.428571428571416</v>
      </c>
      <c r="I134" s="2">
        <v>65</v>
      </c>
      <c r="J134" s="2">
        <v>75</v>
      </c>
      <c r="K134" s="2">
        <v>40</v>
      </c>
      <c r="L134" s="2">
        <v>45</v>
      </c>
      <c r="M134" s="2">
        <v>65</v>
      </c>
      <c r="N134" s="1">
        <f t="shared" si="4"/>
        <v>68</v>
      </c>
      <c r="O134" s="1">
        <f t="shared" si="4"/>
        <v>70</v>
      </c>
      <c r="P134" s="1">
        <f t="shared" si="4"/>
        <v>57</v>
      </c>
      <c r="Q134" s="1">
        <f t="shared" si="4"/>
        <v>58</v>
      </c>
      <c r="R134" s="1">
        <f t="shared" si="4"/>
        <v>69</v>
      </c>
    </row>
    <row r="135" spans="1:18">
      <c r="A135" s="10">
        <v>122</v>
      </c>
      <c r="B135" s="76">
        <v>1911402</v>
      </c>
      <c r="C135" s="271" t="s">
        <v>361</v>
      </c>
      <c r="D135" s="237">
        <v>80</v>
      </c>
      <c r="E135" s="237">
        <v>81</v>
      </c>
      <c r="F135" s="237">
        <v>82</v>
      </c>
      <c r="G135" s="237">
        <v>79</v>
      </c>
      <c r="H135" s="237">
        <v>83</v>
      </c>
      <c r="I135" s="2">
        <v>40</v>
      </c>
      <c r="J135" s="2">
        <v>45</v>
      </c>
      <c r="K135" s="2">
        <v>75</v>
      </c>
      <c r="L135" s="2">
        <v>65</v>
      </c>
      <c r="M135" s="2">
        <v>35</v>
      </c>
      <c r="N135" s="1">
        <f t="shared" si="4"/>
        <v>60</v>
      </c>
      <c r="O135" s="1">
        <f t="shared" si="4"/>
        <v>63</v>
      </c>
      <c r="P135" s="1">
        <f t="shared" si="4"/>
        <v>79</v>
      </c>
      <c r="Q135" s="1">
        <f t="shared" si="4"/>
        <v>72</v>
      </c>
      <c r="R135" s="1">
        <f t="shared" si="4"/>
        <v>59</v>
      </c>
    </row>
    <row r="136" spans="1:18">
      <c r="A136" s="10">
        <v>123</v>
      </c>
      <c r="B136" s="325">
        <v>1911403</v>
      </c>
      <c r="C136" s="326" t="s">
        <v>362</v>
      </c>
      <c r="D136" s="237">
        <v>76</v>
      </c>
      <c r="E136" s="237">
        <v>75</v>
      </c>
      <c r="F136" s="237">
        <v>80</v>
      </c>
      <c r="G136" s="237">
        <f>ROUND(E136,0)</f>
        <v>75</v>
      </c>
      <c r="H136" s="237">
        <v>87</v>
      </c>
      <c r="I136" s="2">
        <v>70</v>
      </c>
      <c r="J136" s="2">
        <v>75</v>
      </c>
      <c r="K136" s="2">
        <v>35</v>
      </c>
      <c r="L136" s="2">
        <v>35</v>
      </c>
      <c r="M136" s="2">
        <v>65</v>
      </c>
      <c r="N136" s="1">
        <f t="shared" si="4"/>
        <v>73</v>
      </c>
      <c r="O136" s="1">
        <f t="shared" si="4"/>
        <v>75</v>
      </c>
      <c r="P136" s="1">
        <f t="shared" si="4"/>
        <v>58</v>
      </c>
      <c r="Q136" s="1">
        <f t="shared" si="4"/>
        <v>55</v>
      </c>
      <c r="R136" s="1">
        <f t="shared" si="4"/>
        <v>76</v>
      </c>
    </row>
    <row r="137" spans="1:18">
      <c r="A137" s="10">
        <v>124</v>
      </c>
      <c r="B137" s="325">
        <v>1911404</v>
      </c>
      <c r="C137" s="326" t="s">
        <v>363</v>
      </c>
      <c r="D137" s="337">
        <v>71</v>
      </c>
      <c r="E137" s="337">
        <v>64.5</v>
      </c>
      <c r="F137" s="337">
        <v>74</v>
      </c>
      <c r="G137" s="337">
        <v>71.65517241379311</v>
      </c>
      <c r="H137" s="337">
        <v>73.428571428571416</v>
      </c>
      <c r="I137" s="2">
        <v>80</v>
      </c>
      <c r="J137" s="2">
        <v>80</v>
      </c>
      <c r="K137" s="2">
        <v>80</v>
      </c>
      <c r="L137" s="2">
        <v>80</v>
      </c>
      <c r="M137" s="2">
        <v>75</v>
      </c>
      <c r="N137" s="1">
        <f t="shared" si="4"/>
        <v>76</v>
      </c>
      <c r="O137" s="1">
        <f t="shared" si="4"/>
        <v>72</v>
      </c>
      <c r="P137" s="1">
        <f t="shared" si="4"/>
        <v>77</v>
      </c>
      <c r="Q137" s="1">
        <f t="shared" si="4"/>
        <v>76</v>
      </c>
      <c r="R137" s="1">
        <f t="shared" si="4"/>
        <v>74</v>
      </c>
    </row>
    <row r="138" spans="1:18">
      <c r="A138" s="10">
        <v>125</v>
      </c>
      <c r="B138" s="267">
        <v>1911405</v>
      </c>
      <c r="C138" s="268" t="s">
        <v>364</v>
      </c>
      <c r="D138" s="237">
        <v>86</v>
      </c>
      <c r="E138" s="237">
        <v>77</v>
      </c>
      <c r="F138" s="237">
        <v>84</v>
      </c>
      <c r="G138" s="237">
        <f>ROUND(E138,0)</f>
        <v>77</v>
      </c>
      <c r="H138" s="237">
        <v>88</v>
      </c>
      <c r="I138" s="2">
        <v>80</v>
      </c>
      <c r="J138" s="2">
        <v>80</v>
      </c>
      <c r="K138" s="2">
        <v>80</v>
      </c>
      <c r="L138" s="2">
        <v>55</v>
      </c>
      <c r="M138" s="2">
        <v>75</v>
      </c>
      <c r="N138" s="1">
        <f t="shared" si="4"/>
        <v>83</v>
      </c>
      <c r="O138" s="1">
        <f t="shared" si="4"/>
        <v>79</v>
      </c>
      <c r="P138" s="1">
        <f t="shared" si="4"/>
        <v>82</v>
      </c>
      <c r="Q138" s="1">
        <f t="shared" si="4"/>
        <v>66</v>
      </c>
      <c r="R138" s="1">
        <f t="shared" si="4"/>
        <v>82</v>
      </c>
    </row>
    <row r="139" spans="1:18">
      <c r="A139" s="10">
        <v>126</v>
      </c>
      <c r="B139" s="31">
        <v>1911406</v>
      </c>
      <c r="C139" s="326" t="s">
        <v>365</v>
      </c>
      <c r="D139" s="337">
        <v>62.2</v>
      </c>
      <c r="E139" s="337">
        <v>59.7</v>
      </c>
      <c r="F139" s="337">
        <v>73</v>
      </c>
      <c r="G139" s="337">
        <v>74.086206896551715</v>
      </c>
      <c r="H139" s="337">
        <v>73.928571428571416</v>
      </c>
      <c r="I139" s="2">
        <v>80</v>
      </c>
      <c r="J139" s="2">
        <v>75</v>
      </c>
      <c r="K139" s="2">
        <v>70</v>
      </c>
      <c r="L139" s="2">
        <v>60</v>
      </c>
      <c r="M139" s="2">
        <v>40</v>
      </c>
      <c r="N139" s="1">
        <f t="shared" ref="N139:R142" si="5">ROUND(D139*$H$12+I139*$M$12,0)</f>
        <v>71</v>
      </c>
      <c r="O139" s="1">
        <f t="shared" si="5"/>
        <v>67</v>
      </c>
      <c r="P139" s="1">
        <f t="shared" si="5"/>
        <v>72</v>
      </c>
      <c r="Q139" s="1">
        <f t="shared" si="5"/>
        <v>67</v>
      </c>
      <c r="R139" s="1">
        <f t="shared" si="5"/>
        <v>57</v>
      </c>
    </row>
    <row r="140" spans="1:18">
      <c r="A140" s="10">
        <v>127</v>
      </c>
      <c r="B140" s="76">
        <v>1911407</v>
      </c>
      <c r="C140" s="271" t="s">
        <v>366</v>
      </c>
      <c r="D140" s="237">
        <v>80</v>
      </c>
      <c r="E140" s="237">
        <v>81</v>
      </c>
      <c r="F140" s="237">
        <v>82</v>
      </c>
      <c r="G140" s="237">
        <v>79</v>
      </c>
      <c r="H140" s="237">
        <v>83</v>
      </c>
      <c r="I140" s="2">
        <v>80</v>
      </c>
      <c r="J140" s="2">
        <v>75</v>
      </c>
      <c r="K140" s="2">
        <v>50</v>
      </c>
      <c r="L140" s="2">
        <v>60</v>
      </c>
      <c r="M140" s="2">
        <v>70</v>
      </c>
      <c r="N140" s="1">
        <f t="shared" si="5"/>
        <v>80</v>
      </c>
      <c r="O140" s="1">
        <f t="shared" si="5"/>
        <v>78</v>
      </c>
      <c r="P140" s="1">
        <f t="shared" si="5"/>
        <v>66</v>
      </c>
      <c r="Q140" s="1">
        <f t="shared" si="5"/>
        <v>70</v>
      </c>
      <c r="R140" s="1">
        <f t="shared" si="5"/>
        <v>77</v>
      </c>
    </row>
    <row r="141" spans="1:18">
      <c r="A141" s="10">
        <v>128</v>
      </c>
      <c r="B141" s="277">
        <v>1911410</v>
      </c>
      <c r="C141" s="271" t="s">
        <v>367</v>
      </c>
      <c r="D141" s="237">
        <v>76</v>
      </c>
      <c r="E141" s="237">
        <v>75</v>
      </c>
      <c r="F141" s="237">
        <v>80</v>
      </c>
      <c r="G141" s="237">
        <f>ROUND(E141,0)</f>
        <v>75</v>
      </c>
      <c r="H141" s="237">
        <v>87</v>
      </c>
      <c r="I141" s="2">
        <v>80</v>
      </c>
      <c r="J141" s="2">
        <v>80</v>
      </c>
      <c r="K141" s="2">
        <v>80</v>
      </c>
      <c r="L141" s="2">
        <v>55</v>
      </c>
      <c r="M141" s="2">
        <v>75</v>
      </c>
      <c r="N141" s="1">
        <f t="shared" si="5"/>
        <v>78</v>
      </c>
      <c r="O141" s="1">
        <f t="shared" si="5"/>
        <v>78</v>
      </c>
      <c r="P141" s="1">
        <f t="shared" si="5"/>
        <v>80</v>
      </c>
      <c r="Q141" s="1">
        <f t="shared" si="5"/>
        <v>65</v>
      </c>
      <c r="R141" s="1">
        <f t="shared" si="5"/>
        <v>81</v>
      </c>
    </row>
    <row r="142" spans="1:18">
      <c r="A142" s="10">
        <v>129</v>
      </c>
      <c r="B142" s="31">
        <v>1911411</v>
      </c>
      <c r="C142" s="31" t="s">
        <v>368</v>
      </c>
      <c r="D142" s="337">
        <v>71</v>
      </c>
      <c r="E142" s="337">
        <v>64.5</v>
      </c>
      <c r="F142" s="337">
        <v>74</v>
      </c>
      <c r="G142" s="337">
        <v>71.65517241379311</v>
      </c>
      <c r="H142" s="337">
        <v>73.428571428571416</v>
      </c>
      <c r="I142" s="2">
        <v>45</v>
      </c>
      <c r="J142" s="2">
        <v>75</v>
      </c>
      <c r="K142" s="2">
        <v>45</v>
      </c>
      <c r="L142" s="2">
        <v>40</v>
      </c>
      <c r="M142" s="2">
        <v>75</v>
      </c>
      <c r="N142" s="1">
        <f t="shared" si="5"/>
        <v>58</v>
      </c>
      <c r="O142" s="1">
        <f t="shared" si="5"/>
        <v>70</v>
      </c>
      <c r="P142" s="1">
        <f t="shared" si="5"/>
        <v>60</v>
      </c>
      <c r="Q142" s="1">
        <f t="shared" si="5"/>
        <v>56</v>
      </c>
      <c r="R142" s="1">
        <f t="shared" si="5"/>
        <v>74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70</v>
      </c>
      <c r="E146" s="2">
        <v>70</v>
      </c>
      <c r="F146" s="2">
        <v>70</v>
      </c>
      <c r="G146" s="2">
        <v>70</v>
      </c>
      <c r="H146" s="2">
        <v>75</v>
      </c>
    </row>
    <row r="147" spans="3:19">
      <c r="C147" s="261" t="s">
        <v>28</v>
      </c>
      <c r="D147" s="278">
        <v>0.75</v>
      </c>
      <c r="E147" s="278">
        <v>0.75</v>
      </c>
      <c r="F147" s="278">
        <v>0.75</v>
      </c>
      <c r="G147" s="278">
        <v>0.75</v>
      </c>
      <c r="H147" s="278">
        <v>0.75</v>
      </c>
      <c r="M147" s="279" t="s">
        <v>377</v>
      </c>
      <c r="N147" s="2">
        <v>129</v>
      </c>
    </row>
    <row r="148" spans="3:19">
      <c r="C148" s="261" t="s">
        <v>187</v>
      </c>
      <c r="D148" s="1">
        <f>COUNTIF(N14:N142,"&gt;="&amp;D146)</f>
        <v>102</v>
      </c>
      <c r="E148" s="1">
        <f>COUNTIF(O14:O142,"&gt;="&amp;E146)</f>
        <v>74</v>
      </c>
      <c r="F148" s="1">
        <f>COUNTIF(P14:P142,"&gt;="&amp;F146)</f>
        <v>85</v>
      </c>
      <c r="G148" s="1">
        <f>COUNTIF(Q14:Q142,"&gt;="&amp;G146)</f>
        <v>88</v>
      </c>
      <c r="H148" s="1">
        <f>COUNTIF(R14:R142,"&gt;="&amp;H146)</f>
        <v>63</v>
      </c>
    </row>
    <row r="149" spans="3:19">
      <c r="C149" s="261" t="s">
        <v>29</v>
      </c>
      <c r="D149" s="280">
        <f>D148/$N$147</f>
        <v>0.79069767441860461</v>
      </c>
      <c r="E149" s="280">
        <f>E148/$N$147</f>
        <v>0.5736434108527132</v>
      </c>
      <c r="F149" s="280">
        <f>F148/$N$147</f>
        <v>0.65891472868217049</v>
      </c>
      <c r="G149" s="280">
        <f>G148/$N$147</f>
        <v>0.68217054263565891</v>
      </c>
      <c r="H149" s="280">
        <f>H148/$N$147</f>
        <v>0.48837209302325579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338">
        <v>3</v>
      </c>
      <c r="E158" s="339">
        <v>3</v>
      </c>
      <c r="F158" s="339"/>
      <c r="G158" s="339"/>
      <c r="H158" s="339"/>
      <c r="I158" s="339"/>
      <c r="J158" s="339"/>
      <c r="K158" s="339"/>
      <c r="L158" s="339">
        <v>1</v>
      </c>
      <c r="M158" s="339">
        <v>1</v>
      </c>
      <c r="N158" s="339">
        <v>1</v>
      </c>
      <c r="O158" s="339">
        <v>1</v>
      </c>
      <c r="P158" s="340">
        <v>1</v>
      </c>
      <c r="Q158" s="340"/>
      <c r="R158" s="2"/>
      <c r="S158" s="9">
        <f>D149</f>
        <v>0.79069767441860461</v>
      </c>
    </row>
    <row r="159" spans="3:19" ht="15" thickBot="1">
      <c r="C159" s="261" t="s">
        <v>6</v>
      </c>
      <c r="D159" s="341">
        <v>3</v>
      </c>
      <c r="E159" s="342">
        <v>3</v>
      </c>
      <c r="F159" s="343"/>
      <c r="G159" s="343"/>
      <c r="H159" s="343"/>
      <c r="I159" s="343"/>
      <c r="J159" s="343"/>
      <c r="K159" s="343"/>
      <c r="L159" s="343">
        <v>1</v>
      </c>
      <c r="M159" s="343">
        <v>1</v>
      </c>
      <c r="N159" s="343">
        <v>1</v>
      </c>
      <c r="O159" s="343">
        <v>1</v>
      </c>
      <c r="P159" s="344">
        <v>1</v>
      </c>
      <c r="Q159" s="344"/>
      <c r="R159" s="2"/>
      <c r="S159" s="9">
        <f>E149</f>
        <v>0.5736434108527132</v>
      </c>
    </row>
    <row r="160" spans="3:19" ht="15" thickBot="1">
      <c r="C160" s="261" t="s">
        <v>7</v>
      </c>
      <c r="D160" s="341">
        <v>3</v>
      </c>
      <c r="E160" s="342">
        <v>3</v>
      </c>
      <c r="F160" s="343"/>
      <c r="G160" s="343"/>
      <c r="H160" s="343"/>
      <c r="I160" s="343"/>
      <c r="J160" s="343"/>
      <c r="K160" s="343"/>
      <c r="L160" s="343">
        <v>1</v>
      </c>
      <c r="M160" s="343">
        <v>1</v>
      </c>
      <c r="N160" s="343">
        <v>1</v>
      </c>
      <c r="O160" s="343">
        <v>1</v>
      </c>
      <c r="P160" s="344">
        <v>1</v>
      </c>
      <c r="Q160" s="344"/>
      <c r="R160" s="2"/>
      <c r="S160" s="9">
        <f>F149</f>
        <v>0.65891472868217049</v>
      </c>
    </row>
    <row r="161" spans="3:19" ht="15" thickBot="1">
      <c r="C161" s="261" t="s">
        <v>8</v>
      </c>
      <c r="D161" s="341">
        <v>3</v>
      </c>
      <c r="E161" s="342">
        <v>3</v>
      </c>
      <c r="F161" s="343">
        <v>1</v>
      </c>
      <c r="G161" s="343">
        <v>0</v>
      </c>
      <c r="H161" s="343">
        <v>0</v>
      </c>
      <c r="I161" s="343"/>
      <c r="J161" s="343"/>
      <c r="K161" s="343"/>
      <c r="L161" s="343">
        <v>1</v>
      </c>
      <c r="M161" s="343">
        <v>1</v>
      </c>
      <c r="N161" s="343">
        <v>1</v>
      </c>
      <c r="O161" s="343">
        <v>1</v>
      </c>
      <c r="P161" s="344">
        <v>1</v>
      </c>
      <c r="Q161" s="344"/>
      <c r="R161" s="2"/>
      <c r="S161" s="9">
        <f>G149</f>
        <v>0.68217054263565891</v>
      </c>
    </row>
    <row r="162" spans="3:19" ht="15" thickBot="1">
      <c r="C162" s="261" t="s">
        <v>9</v>
      </c>
      <c r="D162" s="341">
        <v>3</v>
      </c>
      <c r="E162" s="342">
        <v>3</v>
      </c>
      <c r="F162" s="343"/>
      <c r="G162" s="343"/>
      <c r="H162" s="343"/>
      <c r="I162" s="343"/>
      <c r="J162" s="343"/>
      <c r="K162" s="343"/>
      <c r="L162" s="343">
        <v>1</v>
      </c>
      <c r="M162" s="343">
        <v>1</v>
      </c>
      <c r="N162" s="343">
        <v>1</v>
      </c>
      <c r="O162" s="343">
        <v>1</v>
      </c>
      <c r="P162" s="344">
        <v>1</v>
      </c>
      <c r="Q162" s="344"/>
      <c r="R162" s="2"/>
      <c r="S162" s="9">
        <f>H149</f>
        <v>0.48837209302325579</v>
      </c>
    </row>
    <row r="163" spans="3:19">
      <c r="C163" s="261" t="s">
        <v>30</v>
      </c>
      <c r="D163" s="1">
        <f t="shared" ref="D163:R163" si="6">COUNTIF(D158:D162,"=3")</f>
        <v>5</v>
      </c>
      <c r="E163" s="1">
        <f t="shared" si="6"/>
        <v>5</v>
      </c>
      <c r="F163" s="1">
        <f t="shared" si="6"/>
        <v>0</v>
      </c>
      <c r="G163" s="1">
        <f t="shared" si="6"/>
        <v>0</v>
      </c>
      <c r="H163" s="1">
        <f t="shared" si="6"/>
        <v>0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0</v>
      </c>
      <c r="M163" s="1">
        <f t="shared" si="6"/>
        <v>0</v>
      </c>
      <c r="N163" s="1">
        <f t="shared" si="6"/>
        <v>0</v>
      </c>
      <c r="O163" s="1">
        <f t="shared" si="6"/>
        <v>0</v>
      </c>
      <c r="P163" s="1">
        <f t="shared" si="6"/>
        <v>0</v>
      </c>
      <c r="Q163" s="1">
        <f t="shared" si="6"/>
        <v>0</v>
      </c>
      <c r="R163" s="1">
        <f t="shared" si="6"/>
        <v>0</v>
      </c>
    </row>
    <row r="164" spans="3:19">
      <c r="C164" s="261" t="s">
        <v>31</v>
      </c>
      <c r="D164" s="1">
        <f t="shared" ref="D164:R164" si="7">COUNTIF(D158:D162,"=2")</f>
        <v>0</v>
      </c>
      <c r="E164" s="1">
        <f t="shared" si="7"/>
        <v>0</v>
      </c>
      <c r="F164" s="1">
        <f t="shared" si="7"/>
        <v>0</v>
      </c>
      <c r="G164" s="1">
        <f t="shared" si="7"/>
        <v>0</v>
      </c>
      <c r="H164" s="1">
        <f t="shared" si="7"/>
        <v>0</v>
      </c>
      <c r="I164" s="1">
        <f t="shared" si="7"/>
        <v>0</v>
      </c>
      <c r="J164" s="1">
        <f t="shared" si="7"/>
        <v>0</v>
      </c>
      <c r="K164" s="1">
        <f t="shared" si="7"/>
        <v>0</v>
      </c>
      <c r="L164" s="1">
        <f t="shared" si="7"/>
        <v>0</v>
      </c>
      <c r="M164" s="1">
        <f t="shared" si="7"/>
        <v>0</v>
      </c>
      <c r="N164" s="1">
        <f t="shared" si="7"/>
        <v>0</v>
      </c>
      <c r="O164" s="1">
        <f t="shared" si="7"/>
        <v>0</v>
      </c>
      <c r="P164" s="1">
        <f t="shared" si="7"/>
        <v>0</v>
      </c>
      <c r="Q164" s="1">
        <f t="shared" si="7"/>
        <v>0</v>
      </c>
      <c r="R164" s="1">
        <f t="shared" si="7"/>
        <v>0</v>
      </c>
    </row>
    <row r="165" spans="3:19">
      <c r="C165" s="261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1</v>
      </c>
      <c r="G165" s="1">
        <f t="shared" si="8"/>
        <v>0</v>
      </c>
      <c r="H165" s="1">
        <f t="shared" si="8"/>
        <v>0</v>
      </c>
      <c r="I165" s="1">
        <f t="shared" si="8"/>
        <v>0</v>
      </c>
      <c r="J165" s="1">
        <f t="shared" si="8"/>
        <v>0</v>
      </c>
      <c r="K165" s="1">
        <f t="shared" si="8"/>
        <v>0</v>
      </c>
      <c r="L165" s="1">
        <f t="shared" si="8"/>
        <v>5</v>
      </c>
      <c r="M165" s="1">
        <f t="shared" si="8"/>
        <v>5</v>
      </c>
      <c r="N165" s="1">
        <f t="shared" si="8"/>
        <v>5</v>
      </c>
      <c r="O165" s="1">
        <f t="shared" si="8"/>
        <v>5</v>
      </c>
      <c r="P165" s="1">
        <f t="shared" si="8"/>
        <v>5</v>
      </c>
      <c r="Q165" s="1">
        <f t="shared" si="8"/>
        <v>0</v>
      </c>
      <c r="R165" s="1">
        <f t="shared" si="8"/>
        <v>0</v>
      </c>
    </row>
    <row r="166" spans="3:19">
      <c r="C166" s="261" t="s">
        <v>34</v>
      </c>
      <c r="D166" s="6">
        <f t="shared" ref="D166:Q166" si="9">3*IF(D163=0,0,(ROUND(SUMIF(D158:D162,"=3",$S$158:$S$162),2)))</f>
        <v>9.57</v>
      </c>
      <c r="E166" s="6">
        <f t="shared" si="9"/>
        <v>9.57</v>
      </c>
      <c r="F166" s="6">
        <f t="shared" si="9"/>
        <v>0</v>
      </c>
      <c r="G166" s="6">
        <f t="shared" si="9"/>
        <v>0</v>
      </c>
      <c r="H166" s="6">
        <f t="shared" si="9"/>
        <v>0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0</v>
      </c>
      <c r="M166" s="6">
        <f t="shared" si="9"/>
        <v>0</v>
      </c>
      <c r="N166" s="6">
        <f t="shared" si="9"/>
        <v>0</v>
      </c>
      <c r="O166" s="6">
        <f t="shared" si="9"/>
        <v>0</v>
      </c>
      <c r="P166" s="6">
        <f t="shared" si="9"/>
        <v>0</v>
      </c>
      <c r="Q166" s="6">
        <f t="shared" si="9"/>
        <v>0</v>
      </c>
      <c r="R166" s="6">
        <f>3*IF(R163=0,0,(ROUND(SUMIF(R158:R162,"=3",$S$158:$S$162),2)))</f>
        <v>0</v>
      </c>
    </row>
    <row r="167" spans="3:19">
      <c r="C167" s="261" t="s">
        <v>35</v>
      </c>
      <c r="D167" s="6">
        <f t="shared" ref="D167:Q167" si="10">2*IF(D164=0,0,(ROUND(SUMIF(D158:D162,"=2",$S$158:$S$162),2)))</f>
        <v>0</v>
      </c>
      <c r="E167" s="6">
        <f t="shared" si="10"/>
        <v>0</v>
      </c>
      <c r="F167" s="6">
        <f t="shared" si="10"/>
        <v>0</v>
      </c>
      <c r="G167" s="6">
        <f t="shared" si="10"/>
        <v>0</v>
      </c>
      <c r="H167" s="6">
        <f t="shared" si="10"/>
        <v>0</v>
      </c>
      <c r="I167" s="6">
        <f t="shared" si="10"/>
        <v>0</v>
      </c>
      <c r="J167" s="6">
        <f t="shared" si="10"/>
        <v>0</v>
      </c>
      <c r="K167" s="6">
        <f t="shared" si="10"/>
        <v>0</v>
      </c>
      <c r="L167" s="6">
        <f t="shared" si="10"/>
        <v>0</v>
      </c>
      <c r="M167" s="6">
        <f t="shared" si="10"/>
        <v>0</v>
      </c>
      <c r="N167" s="6">
        <f t="shared" si="10"/>
        <v>0</v>
      </c>
      <c r="O167" s="6">
        <f t="shared" si="10"/>
        <v>0</v>
      </c>
      <c r="P167" s="6">
        <f t="shared" si="10"/>
        <v>0</v>
      </c>
      <c r="Q167" s="6">
        <f t="shared" si="10"/>
        <v>0</v>
      </c>
      <c r="R167" s="6">
        <f>2*IF(R164=0,0,(ROUND(SUMIF(R158:R162,"=2",$S$158:$S$162),2)))</f>
        <v>0</v>
      </c>
    </row>
    <row r="168" spans="3:19">
      <c r="C168" s="261" t="s">
        <v>36</v>
      </c>
      <c r="D168" s="6">
        <f t="shared" ref="D168:Q168" si="11">1*IF(D165=0,0,(ROUND(SUMIF(D158:D162,"=1",$S$158:$S$162),2)))</f>
        <v>0</v>
      </c>
      <c r="E168" s="6">
        <f t="shared" si="11"/>
        <v>0</v>
      </c>
      <c r="F168" s="6">
        <f t="shared" si="11"/>
        <v>0.68</v>
      </c>
      <c r="G168" s="6">
        <f t="shared" si="11"/>
        <v>0</v>
      </c>
      <c r="H168" s="6">
        <f t="shared" si="11"/>
        <v>0</v>
      </c>
      <c r="I168" s="6">
        <f t="shared" si="11"/>
        <v>0</v>
      </c>
      <c r="J168" s="6">
        <f t="shared" si="11"/>
        <v>0</v>
      </c>
      <c r="K168" s="6">
        <f t="shared" si="11"/>
        <v>0</v>
      </c>
      <c r="L168" s="6">
        <f t="shared" si="11"/>
        <v>3.19</v>
      </c>
      <c r="M168" s="6">
        <f t="shared" si="11"/>
        <v>3.19</v>
      </c>
      <c r="N168" s="6">
        <f t="shared" si="11"/>
        <v>3.19</v>
      </c>
      <c r="O168" s="6">
        <f t="shared" si="11"/>
        <v>3.19</v>
      </c>
      <c r="P168" s="6">
        <f t="shared" si="11"/>
        <v>3.19</v>
      </c>
      <c r="Q168" s="6">
        <f t="shared" si="11"/>
        <v>0</v>
      </c>
      <c r="R168" s="6">
        <f>1*IF(R165=0,0,(ROUND(SUMIF(R158:R162,"=1",$S$158:$S$162),2)))</f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1.9140000000000001</v>
      </c>
      <c r="E171" s="8">
        <f t="shared" si="12"/>
        <v>1.9140000000000001</v>
      </c>
      <c r="F171" s="8">
        <f t="shared" si="12"/>
        <v>2.04</v>
      </c>
      <c r="G171" s="8">
        <f t="shared" si="12"/>
        <v>0</v>
      </c>
      <c r="H171" s="8">
        <f t="shared" si="12"/>
        <v>0</v>
      </c>
      <c r="I171" s="8">
        <f t="shared" si="12"/>
        <v>0</v>
      </c>
      <c r="J171" s="8">
        <f t="shared" si="12"/>
        <v>0</v>
      </c>
      <c r="K171" s="8">
        <f t="shared" si="12"/>
        <v>0</v>
      </c>
      <c r="L171" s="8">
        <f t="shared" si="12"/>
        <v>1.9140000000000001</v>
      </c>
      <c r="M171" s="8">
        <f t="shared" si="12"/>
        <v>1.9140000000000001</v>
      </c>
      <c r="N171" s="8">
        <f t="shared" si="12"/>
        <v>1.9140000000000001</v>
      </c>
      <c r="O171" s="8">
        <f t="shared" si="12"/>
        <v>1.9140000000000001</v>
      </c>
      <c r="P171" s="8">
        <f t="shared" si="12"/>
        <v>1.9140000000000001</v>
      </c>
      <c r="Q171" s="8">
        <f t="shared" si="12"/>
        <v>0</v>
      </c>
      <c r="R171" s="8">
        <f t="shared" si="12"/>
        <v>0</v>
      </c>
    </row>
  </sheetData>
  <mergeCells count="17">
    <mergeCell ref="A6:M6"/>
    <mergeCell ref="A1:M1"/>
    <mergeCell ref="A2:M2"/>
    <mergeCell ref="A3:M3"/>
    <mergeCell ref="A4:M4"/>
    <mergeCell ref="A5:M5"/>
    <mergeCell ref="N12:R12"/>
    <mergeCell ref="A7:M7"/>
    <mergeCell ref="A8:M8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0" sqref="K10"/>
    </sheetView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opLeftCell="A165" workbookViewId="0">
      <selection activeCell="E185" sqref="E185:R185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6.7265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7265625" customWidth="1"/>
    <col min="12" max="12" width="6.453125" customWidth="1"/>
    <col min="13" max="13" width="6.54296875" customWidth="1"/>
    <col min="14" max="14" width="9.453125" bestFit="1" customWidth="1"/>
    <col min="15" max="17" width="6.453125" bestFit="1" customWidth="1"/>
    <col min="18" max="18" width="6.453125" customWidth="1"/>
    <col min="19" max="19" width="19.26953125" customWidth="1"/>
  </cols>
  <sheetData>
    <row r="1" spans="1:2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0">
      <c r="A2" s="511" t="s">
        <v>77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20" ht="15">
      <c r="A3" s="507" t="s">
        <v>78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0">
      <c r="A4" s="509" t="s">
        <v>168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0">
      <c r="A5" s="19" t="s">
        <v>76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20">
      <c r="A6" s="19" t="s">
        <v>75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0">
      <c r="A7" s="504" t="s">
        <v>199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20">
      <c r="A8" s="504" t="s">
        <v>200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20">
      <c r="A9" s="504" t="s">
        <v>201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20">
      <c r="A10" s="504" t="s">
        <v>202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20">
      <c r="A11" s="524" t="s">
        <v>203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20">
      <c r="A12" s="498" t="s">
        <v>1</v>
      </c>
      <c r="B12" s="500" t="s">
        <v>2</v>
      </c>
      <c r="C12" s="500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  <c r="S12" s="31" t="s">
        <v>164</v>
      </c>
      <c r="T12" s="31">
        <v>120</v>
      </c>
    </row>
    <row r="13" spans="1:20">
      <c r="A13" s="499"/>
      <c r="B13" s="501"/>
      <c r="C13" s="501"/>
      <c r="D13" s="26" t="s">
        <v>5</v>
      </c>
      <c r="E13" s="26" t="s">
        <v>6</v>
      </c>
      <c r="F13" s="26" t="s">
        <v>7</v>
      </c>
      <c r="G13" s="26" t="s">
        <v>8</v>
      </c>
      <c r="H13" s="26" t="s">
        <v>9</v>
      </c>
      <c r="I13" s="26" t="s">
        <v>5</v>
      </c>
      <c r="J13" s="26" t="s">
        <v>6</v>
      </c>
      <c r="K13" s="26" t="s">
        <v>7</v>
      </c>
      <c r="L13" s="26" t="s">
        <v>8</v>
      </c>
      <c r="M13" s="26" t="s">
        <v>9</v>
      </c>
      <c r="N13" s="26" t="s">
        <v>5</v>
      </c>
      <c r="O13" s="26" t="s">
        <v>6</v>
      </c>
      <c r="P13" s="26" t="s">
        <v>7</v>
      </c>
      <c r="Q13" s="26" t="s">
        <v>8</v>
      </c>
      <c r="R13" s="26" t="s">
        <v>9</v>
      </c>
    </row>
    <row r="14" spans="1:20">
      <c r="A14" s="10">
        <v>1</v>
      </c>
      <c r="B14" s="22">
        <v>1911001</v>
      </c>
      <c r="C14" s="23" t="s">
        <v>79</v>
      </c>
      <c r="D14" s="37">
        <v>49</v>
      </c>
      <c r="E14" s="37">
        <v>48</v>
      </c>
      <c r="F14" s="37">
        <v>91</v>
      </c>
      <c r="G14" s="37">
        <v>65</v>
      </c>
      <c r="H14" s="37">
        <v>57</v>
      </c>
      <c r="I14" s="38">
        <v>33</v>
      </c>
      <c r="J14" s="38">
        <v>73</v>
      </c>
      <c r="K14" s="38">
        <v>60</v>
      </c>
      <c r="L14" s="38">
        <v>60</v>
      </c>
      <c r="M14" s="38">
        <v>47</v>
      </c>
      <c r="N14" s="139">
        <v>41</v>
      </c>
      <c r="O14" s="139">
        <v>60.5</v>
      </c>
      <c r="P14" s="139">
        <v>75.5</v>
      </c>
      <c r="Q14" s="139">
        <v>62.5</v>
      </c>
      <c r="R14" s="139">
        <v>52</v>
      </c>
    </row>
    <row r="15" spans="1:20">
      <c r="A15" s="10">
        <v>2</v>
      </c>
      <c r="B15" s="24">
        <v>1911002</v>
      </c>
      <c r="C15" s="23" t="s">
        <v>80</v>
      </c>
      <c r="D15" s="37">
        <v>89</v>
      </c>
      <c r="E15" s="37">
        <v>88</v>
      </c>
      <c r="F15" s="37">
        <v>91</v>
      </c>
      <c r="G15" s="37">
        <v>80</v>
      </c>
      <c r="H15" s="37">
        <v>82</v>
      </c>
      <c r="I15" s="38">
        <v>100</v>
      </c>
      <c r="J15" s="38">
        <v>93</v>
      </c>
      <c r="K15" s="38">
        <v>80</v>
      </c>
      <c r="L15" s="38">
        <v>93</v>
      </c>
      <c r="M15" s="38">
        <v>87</v>
      </c>
      <c r="N15" s="139">
        <v>94.5</v>
      </c>
      <c r="O15" s="139">
        <v>90.5</v>
      </c>
      <c r="P15" s="139">
        <v>85.5</v>
      </c>
      <c r="Q15" s="139">
        <v>86.5</v>
      </c>
      <c r="R15" s="139">
        <v>84.5</v>
      </c>
    </row>
    <row r="16" spans="1:20">
      <c r="A16" s="10">
        <v>3</v>
      </c>
      <c r="B16" s="24">
        <v>1911003</v>
      </c>
      <c r="C16" s="23" t="s">
        <v>81</v>
      </c>
      <c r="D16" s="37">
        <v>91</v>
      </c>
      <c r="E16" s="37">
        <v>88</v>
      </c>
      <c r="F16" s="37">
        <v>96</v>
      </c>
      <c r="G16" s="37">
        <v>86</v>
      </c>
      <c r="H16" s="37">
        <v>78</v>
      </c>
      <c r="I16" s="38">
        <v>93</v>
      </c>
      <c r="J16" s="38">
        <v>73</v>
      </c>
      <c r="K16" s="38">
        <v>73</v>
      </c>
      <c r="L16" s="38">
        <v>93</v>
      </c>
      <c r="M16" s="38">
        <v>93</v>
      </c>
      <c r="N16" s="139">
        <v>92</v>
      </c>
      <c r="O16" s="139">
        <v>80.5</v>
      </c>
      <c r="P16" s="139">
        <v>84.5</v>
      </c>
      <c r="Q16" s="139">
        <v>89.5</v>
      </c>
      <c r="R16" s="139">
        <v>85.5</v>
      </c>
    </row>
    <row r="17" spans="1:18">
      <c r="A17" s="10">
        <v>4</v>
      </c>
      <c r="B17" s="24">
        <v>1911004</v>
      </c>
      <c r="C17" s="23" t="s">
        <v>39</v>
      </c>
      <c r="D17" s="37">
        <v>95</v>
      </c>
      <c r="E17" s="37">
        <v>91</v>
      </c>
      <c r="F17" s="37">
        <v>93</v>
      </c>
      <c r="G17" s="37">
        <v>72</v>
      </c>
      <c r="H17" s="37">
        <v>71</v>
      </c>
      <c r="I17" s="38">
        <v>93</v>
      </c>
      <c r="J17" s="38">
        <v>100</v>
      </c>
      <c r="K17" s="38">
        <v>73</v>
      </c>
      <c r="L17" s="38">
        <v>100</v>
      </c>
      <c r="M17" s="38">
        <v>100</v>
      </c>
      <c r="N17" s="139">
        <v>94</v>
      </c>
      <c r="O17" s="139">
        <v>95.5</v>
      </c>
      <c r="P17" s="139">
        <v>83</v>
      </c>
      <c r="Q17" s="139">
        <v>86</v>
      </c>
      <c r="R17" s="139">
        <v>85.5</v>
      </c>
    </row>
    <row r="18" spans="1:18">
      <c r="A18" s="10">
        <v>5</v>
      </c>
      <c r="B18" s="24">
        <v>1911005</v>
      </c>
      <c r="C18" s="23" t="s">
        <v>40</v>
      </c>
      <c r="D18" s="37">
        <v>98</v>
      </c>
      <c r="E18" s="37">
        <v>85</v>
      </c>
      <c r="F18" s="37">
        <v>93</v>
      </c>
      <c r="G18" s="37">
        <v>69</v>
      </c>
      <c r="H18" s="37">
        <v>96</v>
      </c>
      <c r="I18" s="38">
        <v>67</v>
      </c>
      <c r="J18" s="38">
        <v>93</v>
      </c>
      <c r="K18" s="38">
        <v>73</v>
      </c>
      <c r="L18" s="38">
        <v>93</v>
      </c>
      <c r="M18" s="38">
        <v>53</v>
      </c>
      <c r="N18" s="139">
        <v>82.5</v>
      </c>
      <c r="O18" s="139">
        <v>89</v>
      </c>
      <c r="P18" s="139">
        <v>83</v>
      </c>
      <c r="Q18" s="139">
        <v>81</v>
      </c>
      <c r="R18" s="139">
        <v>74.5</v>
      </c>
    </row>
    <row r="19" spans="1:18">
      <c r="A19" s="10">
        <v>6</v>
      </c>
      <c r="B19" s="24">
        <v>1911006</v>
      </c>
      <c r="C19" s="23" t="s">
        <v>82</v>
      </c>
      <c r="D19" s="37">
        <v>96</v>
      </c>
      <c r="E19" s="37">
        <v>88</v>
      </c>
      <c r="F19" s="37">
        <v>97</v>
      </c>
      <c r="G19" s="37">
        <v>77</v>
      </c>
      <c r="H19" s="37">
        <v>76</v>
      </c>
      <c r="I19" s="38">
        <v>73</v>
      </c>
      <c r="J19" s="38">
        <v>93</v>
      </c>
      <c r="K19" s="38">
        <v>87</v>
      </c>
      <c r="L19" s="38">
        <v>87</v>
      </c>
      <c r="M19" s="38">
        <v>73</v>
      </c>
      <c r="N19" s="139">
        <v>84.5</v>
      </c>
      <c r="O19" s="139">
        <v>90.5</v>
      </c>
      <c r="P19" s="139">
        <v>92</v>
      </c>
      <c r="Q19" s="139">
        <v>82</v>
      </c>
      <c r="R19" s="139">
        <v>74.5</v>
      </c>
    </row>
    <row r="20" spans="1:18">
      <c r="A20" s="10">
        <v>7</v>
      </c>
      <c r="B20" s="24">
        <v>1911007</v>
      </c>
      <c r="C20" s="23" t="s">
        <v>83</v>
      </c>
      <c r="D20" s="37">
        <v>89</v>
      </c>
      <c r="E20" s="37">
        <v>84</v>
      </c>
      <c r="F20" s="37">
        <v>94</v>
      </c>
      <c r="G20" s="37">
        <v>84</v>
      </c>
      <c r="H20" s="37">
        <v>81</v>
      </c>
      <c r="I20" s="38">
        <v>87</v>
      </c>
      <c r="J20" s="38">
        <v>87</v>
      </c>
      <c r="K20" s="38">
        <v>80</v>
      </c>
      <c r="L20" s="38">
        <v>93</v>
      </c>
      <c r="M20" s="38">
        <v>80</v>
      </c>
      <c r="N20" s="139">
        <v>88</v>
      </c>
      <c r="O20" s="139">
        <v>85.5</v>
      </c>
      <c r="P20" s="139">
        <v>87</v>
      </c>
      <c r="Q20" s="139">
        <v>88.5</v>
      </c>
      <c r="R20" s="139">
        <v>80.5</v>
      </c>
    </row>
    <row r="21" spans="1:18">
      <c r="A21" s="10">
        <v>8</v>
      </c>
      <c r="B21" s="24">
        <v>1911008</v>
      </c>
      <c r="C21" s="23" t="s">
        <v>84</v>
      </c>
      <c r="D21" s="37">
        <v>68</v>
      </c>
      <c r="E21" s="37">
        <v>83</v>
      </c>
      <c r="F21" s="37">
        <v>89</v>
      </c>
      <c r="G21" s="37">
        <v>75</v>
      </c>
      <c r="H21" s="37">
        <v>63</v>
      </c>
      <c r="I21" s="38">
        <v>73</v>
      </c>
      <c r="J21" s="38">
        <v>93</v>
      </c>
      <c r="K21" s="38">
        <v>60</v>
      </c>
      <c r="L21" s="38">
        <v>93</v>
      </c>
      <c r="M21" s="38">
        <v>40</v>
      </c>
      <c r="N21" s="139">
        <v>70.5</v>
      </c>
      <c r="O21" s="139">
        <v>88</v>
      </c>
      <c r="P21" s="139">
        <v>74.5</v>
      </c>
      <c r="Q21" s="139">
        <v>84</v>
      </c>
      <c r="R21" s="139">
        <v>51.5</v>
      </c>
    </row>
    <row r="22" spans="1:18">
      <c r="A22" s="10">
        <v>9</v>
      </c>
      <c r="B22" s="24">
        <v>1911009</v>
      </c>
      <c r="C22" s="23" t="s">
        <v>85</v>
      </c>
      <c r="D22" s="37">
        <v>73</v>
      </c>
      <c r="E22" s="37">
        <v>61</v>
      </c>
      <c r="F22" s="37">
        <v>84</v>
      </c>
      <c r="G22" s="37">
        <v>80</v>
      </c>
      <c r="H22" s="37">
        <v>72</v>
      </c>
      <c r="I22" s="38">
        <v>93</v>
      </c>
      <c r="J22" s="38">
        <v>80</v>
      </c>
      <c r="K22" s="38">
        <v>67</v>
      </c>
      <c r="L22" s="38">
        <v>87</v>
      </c>
      <c r="M22" s="38">
        <v>67</v>
      </c>
      <c r="N22" s="139">
        <v>83</v>
      </c>
      <c r="O22" s="139">
        <v>70.5</v>
      </c>
      <c r="P22" s="139">
        <v>75.5</v>
      </c>
      <c r="Q22" s="139">
        <v>83.5</v>
      </c>
      <c r="R22" s="139">
        <v>69.5</v>
      </c>
    </row>
    <row r="23" spans="1:18">
      <c r="A23" s="10">
        <v>10</v>
      </c>
      <c r="B23" s="24">
        <v>1911010</v>
      </c>
      <c r="C23" s="23" t="s">
        <v>86</v>
      </c>
      <c r="D23" s="37">
        <v>70</v>
      </c>
      <c r="E23" s="37">
        <v>87</v>
      </c>
      <c r="F23" s="37">
        <v>92</v>
      </c>
      <c r="G23" s="37">
        <v>63</v>
      </c>
      <c r="H23" s="37">
        <v>81</v>
      </c>
      <c r="I23" s="38">
        <v>93</v>
      </c>
      <c r="J23" s="38">
        <v>87</v>
      </c>
      <c r="K23" s="38">
        <v>67</v>
      </c>
      <c r="L23" s="38">
        <v>93</v>
      </c>
      <c r="M23" s="38">
        <v>40</v>
      </c>
      <c r="N23" s="139">
        <v>81.5</v>
      </c>
      <c r="O23" s="139">
        <v>87</v>
      </c>
      <c r="P23" s="139">
        <v>79.5</v>
      </c>
      <c r="Q23" s="139">
        <v>78</v>
      </c>
      <c r="R23" s="139">
        <v>60.5</v>
      </c>
    </row>
    <row r="24" spans="1:18">
      <c r="A24" s="10">
        <v>11</v>
      </c>
      <c r="B24" s="24">
        <v>1911011</v>
      </c>
      <c r="C24" s="23" t="s">
        <v>87</v>
      </c>
      <c r="D24" s="37">
        <v>62</v>
      </c>
      <c r="E24" s="37">
        <v>62</v>
      </c>
      <c r="F24" s="37">
        <v>85</v>
      </c>
      <c r="G24" s="37">
        <v>54</v>
      </c>
      <c r="H24" s="37">
        <v>66</v>
      </c>
      <c r="I24" s="38">
        <v>87</v>
      </c>
      <c r="J24" s="38">
        <v>13</v>
      </c>
      <c r="K24" s="38">
        <v>60</v>
      </c>
      <c r="L24" s="38">
        <v>67</v>
      </c>
      <c r="M24" s="38">
        <v>27</v>
      </c>
      <c r="N24" s="139">
        <v>74.5</v>
      </c>
      <c r="O24" s="139">
        <v>37.5</v>
      </c>
      <c r="P24" s="139">
        <v>72.5</v>
      </c>
      <c r="Q24" s="139">
        <v>60.5</v>
      </c>
      <c r="R24" s="139">
        <v>46.5</v>
      </c>
    </row>
    <row r="25" spans="1:18">
      <c r="A25" s="10">
        <v>12</v>
      </c>
      <c r="B25" s="24">
        <v>1911012</v>
      </c>
      <c r="C25" s="23" t="s">
        <v>88</v>
      </c>
      <c r="D25" s="37">
        <v>82</v>
      </c>
      <c r="E25" s="37">
        <v>84</v>
      </c>
      <c r="F25" s="37">
        <v>93</v>
      </c>
      <c r="G25" s="37">
        <v>86</v>
      </c>
      <c r="H25" s="37">
        <v>89</v>
      </c>
      <c r="I25" s="38">
        <v>87</v>
      </c>
      <c r="J25" s="38">
        <v>73</v>
      </c>
      <c r="K25" s="38">
        <v>73</v>
      </c>
      <c r="L25" s="38">
        <v>73</v>
      </c>
      <c r="M25" s="38">
        <v>53</v>
      </c>
      <c r="N25" s="139">
        <v>84.5</v>
      </c>
      <c r="O25" s="139">
        <v>78.5</v>
      </c>
      <c r="P25" s="139">
        <v>83</v>
      </c>
      <c r="Q25" s="139">
        <v>79.5</v>
      </c>
      <c r="R25" s="139">
        <v>71</v>
      </c>
    </row>
    <row r="26" spans="1:18">
      <c r="A26" s="10">
        <v>13</v>
      </c>
      <c r="B26" s="24">
        <v>1911013</v>
      </c>
      <c r="C26" s="23" t="s">
        <v>89</v>
      </c>
      <c r="D26" s="37">
        <v>97</v>
      </c>
      <c r="E26" s="37">
        <v>94</v>
      </c>
      <c r="F26" s="37">
        <v>98</v>
      </c>
      <c r="G26" s="37">
        <v>82</v>
      </c>
      <c r="H26" s="37">
        <v>97</v>
      </c>
      <c r="I26" s="38">
        <v>87</v>
      </c>
      <c r="J26" s="38">
        <v>93</v>
      </c>
      <c r="K26" s="38">
        <v>93</v>
      </c>
      <c r="L26" s="38">
        <v>93</v>
      </c>
      <c r="M26" s="38">
        <v>93</v>
      </c>
      <c r="N26" s="139">
        <v>92</v>
      </c>
      <c r="O26" s="139">
        <v>93.5</v>
      </c>
      <c r="P26" s="139">
        <v>95.5</v>
      </c>
      <c r="Q26" s="139">
        <v>87.5</v>
      </c>
      <c r="R26" s="139">
        <v>95</v>
      </c>
    </row>
    <row r="27" spans="1:18">
      <c r="A27" s="10">
        <v>14</v>
      </c>
      <c r="B27" s="24">
        <v>1911014</v>
      </c>
      <c r="C27" s="23" t="s">
        <v>90</v>
      </c>
      <c r="D27" s="37">
        <v>62</v>
      </c>
      <c r="E27" s="37">
        <v>83</v>
      </c>
      <c r="F27" s="37">
        <v>74</v>
      </c>
      <c r="G27" s="37">
        <v>66</v>
      </c>
      <c r="H27" s="37">
        <v>49</v>
      </c>
      <c r="I27" s="38">
        <v>67</v>
      </c>
      <c r="J27" s="38">
        <v>87</v>
      </c>
      <c r="K27" s="38">
        <v>67</v>
      </c>
      <c r="L27" s="38">
        <v>80</v>
      </c>
      <c r="M27" s="38">
        <v>53</v>
      </c>
      <c r="N27" s="139">
        <v>64.5</v>
      </c>
      <c r="O27" s="139">
        <v>85</v>
      </c>
      <c r="P27" s="139">
        <v>70.5</v>
      </c>
      <c r="Q27" s="139">
        <v>73</v>
      </c>
      <c r="R27" s="139">
        <v>51</v>
      </c>
    </row>
    <row r="28" spans="1:18">
      <c r="A28" s="10">
        <v>15</v>
      </c>
      <c r="B28" s="24">
        <v>1911015</v>
      </c>
      <c r="C28" s="23" t="s">
        <v>91</v>
      </c>
      <c r="D28" s="37">
        <v>79</v>
      </c>
      <c r="E28" s="37">
        <v>88</v>
      </c>
      <c r="F28" s="37">
        <v>98</v>
      </c>
      <c r="G28" s="37">
        <v>80</v>
      </c>
      <c r="H28" s="37">
        <v>89</v>
      </c>
      <c r="I28" s="38">
        <v>100</v>
      </c>
      <c r="J28" s="38">
        <v>93</v>
      </c>
      <c r="K28" s="38">
        <v>73</v>
      </c>
      <c r="L28" s="38">
        <v>100</v>
      </c>
      <c r="M28" s="38">
        <v>93</v>
      </c>
      <c r="N28" s="139">
        <v>89.5</v>
      </c>
      <c r="O28" s="139">
        <v>90.5</v>
      </c>
      <c r="P28" s="139">
        <v>85.5</v>
      </c>
      <c r="Q28" s="139">
        <v>90</v>
      </c>
      <c r="R28" s="139">
        <v>91</v>
      </c>
    </row>
    <row r="29" spans="1:18">
      <c r="A29" s="10">
        <v>16</v>
      </c>
      <c r="B29" s="24">
        <v>1911016</v>
      </c>
      <c r="C29" s="23" t="s">
        <v>41</v>
      </c>
      <c r="D29" s="37">
        <v>57</v>
      </c>
      <c r="E29" s="37">
        <v>77</v>
      </c>
      <c r="F29" s="37">
        <v>89</v>
      </c>
      <c r="G29" s="37">
        <v>75</v>
      </c>
      <c r="H29" s="37">
        <v>66</v>
      </c>
      <c r="I29" s="38">
        <v>73</v>
      </c>
      <c r="J29" s="38">
        <v>80</v>
      </c>
      <c r="K29" s="38">
        <v>73</v>
      </c>
      <c r="L29" s="38">
        <v>87</v>
      </c>
      <c r="M29" s="38">
        <v>80</v>
      </c>
      <c r="N29" s="139">
        <v>65</v>
      </c>
      <c r="O29" s="139">
        <v>78.5</v>
      </c>
      <c r="P29" s="139">
        <v>81</v>
      </c>
      <c r="Q29" s="139">
        <v>81</v>
      </c>
      <c r="R29" s="139">
        <v>73</v>
      </c>
    </row>
    <row r="30" spans="1:18">
      <c r="A30" s="10">
        <v>17</v>
      </c>
      <c r="B30" s="24">
        <v>1911017</v>
      </c>
      <c r="C30" s="23" t="s">
        <v>92</v>
      </c>
      <c r="D30" s="37">
        <v>58</v>
      </c>
      <c r="E30" s="37">
        <v>47</v>
      </c>
      <c r="F30" s="37">
        <v>90</v>
      </c>
      <c r="G30" s="37">
        <v>67</v>
      </c>
      <c r="H30" s="37">
        <v>72</v>
      </c>
      <c r="I30" s="38">
        <v>53</v>
      </c>
      <c r="J30" s="38">
        <v>33</v>
      </c>
      <c r="K30" s="38">
        <v>67</v>
      </c>
      <c r="L30" s="38">
        <v>67</v>
      </c>
      <c r="M30" s="38">
        <v>27</v>
      </c>
      <c r="N30" s="139">
        <v>55.5</v>
      </c>
      <c r="O30" s="139">
        <v>40</v>
      </c>
      <c r="P30" s="139">
        <v>78.5</v>
      </c>
      <c r="Q30" s="139">
        <v>67</v>
      </c>
      <c r="R30" s="139">
        <v>49.5</v>
      </c>
    </row>
    <row r="31" spans="1:18">
      <c r="A31" s="10">
        <v>18</v>
      </c>
      <c r="B31" s="24">
        <v>1911018</v>
      </c>
      <c r="C31" s="23" t="s">
        <v>42</v>
      </c>
      <c r="D31" s="37">
        <v>93</v>
      </c>
      <c r="E31" s="37">
        <v>88</v>
      </c>
      <c r="F31" s="37">
        <v>94</v>
      </c>
      <c r="G31" s="37">
        <v>81</v>
      </c>
      <c r="H31" s="37">
        <v>81</v>
      </c>
      <c r="I31" s="38">
        <v>87</v>
      </c>
      <c r="J31" s="38">
        <v>73</v>
      </c>
      <c r="K31" s="38">
        <v>73</v>
      </c>
      <c r="L31" s="38">
        <v>93</v>
      </c>
      <c r="M31" s="38">
        <v>80</v>
      </c>
      <c r="N31" s="139">
        <v>90</v>
      </c>
      <c r="O31" s="139">
        <v>80.5</v>
      </c>
      <c r="P31" s="139">
        <v>83.5</v>
      </c>
      <c r="Q31" s="139">
        <v>87</v>
      </c>
      <c r="R31" s="139">
        <v>80.5</v>
      </c>
    </row>
    <row r="32" spans="1:18">
      <c r="A32" s="10">
        <v>19</v>
      </c>
      <c r="B32" s="24">
        <v>1911019</v>
      </c>
      <c r="C32" s="23" t="s">
        <v>93</v>
      </c>
      <c r="D32" s="37">
        <v>68</v>
      </c>
      <c r="E32" s="37">
        <v>76</v>
      </c>
      <c r="F32" s="37">
        <v>86</v>
      </c>
      <c r="G32" s="37">
        <v>78</v>
      </c>
      <c r="H32" s="37">
        <v>84</v>
      </c>
      <c r="I32" s="38">
        <v>93</v>
      </c>
      <c r="J32" s="38">
        <v>100</v>
      </c>
      <c r="K32" s="38">
        <v>73</v>
      </c>
      <c r="L32" s="38">
        <v>100</v>
      </c>
      <c r="M32" s="38">
        <v>67</v>
      </c>
      <c r="N32" s="139">
        <v>80.5</v>
      </c>
      <c r="O32" s="139">
        <v>88</v>
      </c>
      <c r="P32" s="139">
        <v>79.5</v>
      </c>
      <c r="Q32" s="139">
        <v>89</v>
      </c>
      <c r="R32" s="139">
        <v>75.5</v>
      </c>
    </row>
    <row r="33" spans="1:18">
      <c r="A33" s="10">
        <v>20</v>
      </c>
      <c r="B33" s="24">
        <v>1911020</v>
      </c>
      <c r="C33" s="23" t="s">
        <v>94</v>
      </c>
      <c r="D33" s="37">
        <v>74</v>
      </c>
      <c r="E33" s="37">
        <v>86</v>
      </c>
      <c r="F33" s="37">
        <v>94</v>
      </c>
      <c r="G33" s="37">
        <v>68</v>
      </c>
      <c r="H33" s="37">
        <v>65</v>
      </c>
      <c r="I33" s="38">
        <v>60</v>
      </c>
      <c r="J33" s="38">
        <v>73</v>
      </c>
      <c r="K33" s="38">
        <v>40</v>
      </c>
      <c r="L33" s="38">
        <v>80</v>
      </c>
      <c r="M33" s="38">
        <v>80</v>
      </c>
      <c r="N33" s="139">
        <v>67</v>
      </c>
      <c r="O33" s="139">
        <v>79.5</v>
      </c>
      <c r="P33" s="139">
        <v>67</v>
      </c>
      <c r="Q33" s="139">
        <v>74</v>
      </c>
      <c r="R33" s="139">
        <v>72.5</v>
      </c>
    </row>
    <row r="34" spans="1:18">
      <c r="A34" s="10">
        <v>21</v>
      </c>
      <c r="B34" s="24">
        <v>1911021</v>
      </c>
      <c r="C34" s="23" t="s">
        <v>43</v>
      </c>
      <c r="D34" s="37">
        <v>100</v>
      </c>
      <c r="E34" s="37">
        <v>90</v>
      </c>
      <c r="F34" s="37">
        <v>93</v>
      </c>
      <c r="G34" s="37">
        <v>93</v>
      </c>
      <c r="H34" s="37">
        <v>84</v>
      </c>
      <c r="I34" s="38">
        <v>100</v>
      </c>
      <c r="J34" s="38">
        <v>93</v>
      </c>
      <c r="K34" s="38">
        <v>67</v>
      </c>
      <c r="L34" s="38">
        <v>87</v>
      </c>
      <c r="M34" s="38">
        <v>73</v>
      </c>
      <c r="N34" s="139">
        <v>100</v>
      </c>
      <c r="O34" s="139">
        <v>91.5</v>
      </c>
      <c r="P34" s="139">
        <v>80</v>
      </c>
      <c r="Q34" s="139">
        <v>90</v>
      </c>
      <c r="R34" s="139">
        <v>78.5</v>
      </c>
    </row>
    <row r="35" spans="1:18">
      <c r="A35" s="10">
        <v>22</v>
      </c>
      <c r="B35" s="24">
        <v>1911022</v>
      </c>
      <c r="C35" s="23" t="s">
        <v>95</v>
      </c>
      <c r="D35" s="37">
        <v>87</v>
      </c>
      <c r="E35" s="37">
        <v>86</v>
      </c>
      <c r="F35" s="37">
        <v>96</v>
      </c>
      <c r="G35" s="37">
        <v>88</v>
      </c>
      <c r="H35" s="37">
        <v>83</v>
      </c>
      <c r="I35" s="38">
        <v>67</v>
      </c>
      <c r="J35" s="38">
        <v>93</v>
      </c>
      <c r="K35" s="38">
        <v>73</v>
      </c>
      <c r="L35" s="38">
        <v>93</v>
      </c>
      <c r="M35" s="38">
        <v>80</v>
      </c>
      <c r="N35" s="139">
        <v>77</v>
      </c>
      <c r="O35" s="139">
        <v>89.5</v>
      </c>
      <c r="P35" s="139">
        <v>84.5</v>
      </c>
      <c r="Q35" s="139">
        <v>90.5</v>
      </c>
      <c r="R35" s="139">
        <v>81.5</v>
      </c>
    </row>
    <row r="36" spans="1:18">
      <c r="A36" s="10">
        <v>23</v>
      </c>
      <c r="B36" s="24">
        <v>1911023</v>
      </c>
      <c r="C36" s="23" t="s">
        <v>44</v>
      </c>
      <c r="D36" s="37">
        <v>95</v>
      </c>
      <c r="E36" s="37">
        <v>90</v>
      </c>
      <c r="F36" s="37">
        <v>87</v>
      </c>
      <c r="G36" s="37">
        <v>88</v>
      </c>
      <c r="H36" s="37">
        <v>66</v>
      </c>
      <c r="I36" s="38">
        <v>93</v>
      </c>
      <c r="J36" s="38">
        <v>80</v>
      </c>
      <c r="K36" s="38">
        <v>80</v>
      </c>
      <c r="L36" s="38">
        <v>93</v>
      </c>
      <c r="M36" s="38">
        <v>53</v>
      </c>
      <c r="N36" s="139">
        <v>94</v>
      </c>
      <c r="O36" s="139">
        <v>85</v>
      </c>
      <c r="P36" s="139">
        <v>83.5</v>
      </c>
      <c r="Q36" s="139">
        <v>90.5</v>
      </c>
      <c r="R36" s="139">
        <v>59.5</v>
      </c>
    </row>
    <row r="37" spans="1:18">
      <c r="A37" s="10">
        <v>24</v>
      </c>
      <c r="B37" s="24">
        <v>1911024</v>
      </c>
      <c r="C37" s="23" t="s">
        <v>45</v>
      </c>
      <c r="D37" s="37">
        <v>69</v>
      </c>
      <c r="E37" s="37">
        <v>75</v>
      </c>
      <c r="F37" s="37">
        <v>90</v>
      </c>
      <c r="G37" s="37">
        <v>88</v>
      </c>
      <c r="H37" s="37">
        <v>84</v>
      </c>
      <c r="I37" s="38">
        <v>100</v>
      </c>
      <c r="J37" s="38">
        <v>93</v>
      </c>
      <c r="K37" s="38">
        <v>80</v>
      </c>
      <c r="L37" s="38">
        <v>100</v>
      </c>
      <c r="M37" s="38">
        <v>87</v>
      </c>
      <c r="N37" s="139">
        <v>84.5</v>
      </c>
      <c r="O37" s="139">
        <v>84</v>
      </c>
      <c r="P37" s="139">
        <v>85</v>
      </c>
      <c r="Q37" s="139">
        <v>94</v>
      </c>
      <c r="R37" s="139">
        <v>85.5</v>
      </c>
    </row>
    <row r="38" spans="1:18">
      <c r="A38" s="10">
        <v>25</v>
      </c>
      <c r="B38" s="24">
        <v>1911025</v>
      </c>
      <c r="C38" s="23" t="s">
        <v>96</v>
      </c>
      <c r="D38" s="37">
        <v>76</v>
      </c>
      <c r="E38" s="37">
        <v>79</v>
      </c>
      <c r="F38" s="37">
        <v>89</v>
      </c>
      <c r="G38" s="37">
        <v>76</v>
      </c>
      <c r="H38" s="37">
        <v>53</v>
      </c>
      <c r="I38" s="38">
        <v>73</v>
      </c>
      <c r="J38" s="38">
        <v>80</v>
      </c>
      <c r="K38" s="38">
        <v>53</v>
      </c>
      <c r="L38" s="38">
        <v>93</v>
      </c>
      <c r="M38" s="38">
        <v>80</v>
      </c>
      <c r="N38" s="139">
        <v>74.5</v>
      </c>
      <c r="O38" s="139">
        <v>79.5</v>
      </c>
      <c r="P38" s="139">
        <v>71</v>
      </c>
      <c r="Q38" s="139">
        <v>84.5</v>
      </c>
      <c r="R38" s="139">
        <v>66.5</v>
      </c>
    </row>
    <row r="39" spans="1:18">
      <c r="A39" s="10">
        <v>26</v>
      </c>
      <c r="B39" s="24">
        <v>1911026</v>
      </c>
      <c r="C39" s="23" t="s">
        <v>97</v>
      </c>
      <c r="D39" s="37">
        <v>94</v>
      </c>
      <c r="E39" s="37">
        <v>77</v>
      </c>
      <c r="F39" s="37">
        <v>87</v>
      </c>
      <c r="G39" s="37">
        <v>81</v>
      </c>
      <c r="H39" s="37">
        <v>77</v>
      </c>
      <c r="I39" s="38">
        <v>93</v>
      </c>
      <c r="J39" s="38">
        <v>93</v>
      </c>
      <c r="K39" s="38">
        <v>80</v>
      </c>
      <c r="L39" s="38">
        <v>87</v>
      </c>
      <c r="M39" s="38">
        <v>80</v>
      </c>
      <c r="N39" s="139">
        <v>93.5</v>
      </c>
      <c r="O39" s="139">
        <v>85</v>
      </c>
      <c r="P39" s="139">
        <v>83.5</v>
      </c>
      <c r="Q39" s="139">
        <v>84</v>
      </c>
      <c r="R39" s="139">
        <v>78.5</v>
      </c>
    </row>
    <row r="40" spans="1:18">
      <c r="A40" s="10">
        <v>27</v>
      </c>
      <c r="B40" s="24">
        <v>1911027</v>
      </c>
      <c r="C40" s="23" t="s">
        <v>98</v>
      </c>
      <c r="D40" s="37">
        <v>68</v>
      </c>
      <c r="E40" s="37">
        <v>69</v>
      </c>
      <c r="F40" s="37">
        <v>76</v>
      </c>
      <c r="G40" s="37">
        <v>57</v>
      </c>
      <c r="H40" s="37">
        <v>46</v>
      </c>
      <c r="I40" s="38">
        <v>60</v>
      </c>
      <c r="J40" s="38">
        <v>27</v>
      </c>
      <c r="K40" s="38">
        <v>53</v>
      </c>
      <c r="L40" s="38">
        <v>93</v>
      </c>
      <c r="M40" s="38">
        <v>67</v>
      </c>
      <c r="N40" s="139">
        <v>64</v>
      </c>
      <c r="O40" s="139">
        <v>48</v>
      </c>
      <c r="P40" s="139">
        <v>64.5</v>
      </c>
      <c r="Q40" s="139">
        <v>75</v>
      </c>
      <c r="R40" s="139">
        <v>56.5</v>
      </c>
    </row>
    <row r="41" spans="1:18">
      <c r="A41" s="10">
        <v>28</v>
      </c>
      <c r="B41" s="24">
        <v>1911028</v>
      </c>
      <c r="C41" s="23" t="s">
        <v>46</v>
      </c>
      <c r="D41" s="37">
        <v>90</v>
      </c>
      <c r="E41" s="37">
        <v>82</v>
      </c>
      <c r="F41" s="37">
        <v>93</v>
      </c>
      <c r="G41" s="37">
        <v>64</v>
      </c>
      <c r="H41" s="37">
        <v>85</v>
      </c>
      <c r="I41" s="38">
        <v>87</v>
      </c>
      <c r="J41" s="38">
        <v>80</v>
      </c>
      <c r="K41" s="38">
        <v>67</v>
      </c>
      <c r="L41" s="38">
        <v>93</v>
      </c>
      <c r="M41" s="38">
        <v>53</v>
      </c>
      <c r="N41" s="139">
        <v>88.5</v>
      </c>
      <c r="O41" s="139">
        <v>81</v>
      </c>
      <c r="P41" s="139">
        <v>80</v>
      </c>
      <c r="Q41" s="139">
        <v>78.5</v>
      </c>
      <c r="R41" s="139">
        <v>69</v>
      </c>
    </row>
    <row r="42" spans="1:18">
      <c r="A42" s="10">
        <v>29</v>
      </c>
      <c r="B42" s="24">
        <v>1911029</v>
      </c>
      <c r="C42" s="23" t="s">
        <v>99</v>
      </c>
      <c r="D42" s="37">
        <v>97</v>
      </c>
      <c r="E42" s="37">
        <v>93</v>
      </c>
      <c r="F42" s="37">
        <v>95</v>
      </c>
      <c r="G42" s="37">
        <v>85</v>
      </c>
      <c r="H42" s="37">
        <v>78</v>
      </c>
      <c r="I42" s="38">
        <v>100</v>
      </c>
      <c r="J42" s="38">
        <v>93</v>
      </c>
      <c r="K42" s="38">
        <v>80</v>
      </c>
      <c r="L42" s="38">
        <v>67</v>
      </c>
      <c r="M42" s="38">
        <v>53</v>
      </c>
      <c r="N42" s="139">
        <v>98.5</v>
      </c>
      <c r="O42" s="139">
        <v>93</v>
      </c>
      <c r="P42" s="139">
        <v>87.5</v>
      </c>
      <c r="Q42" s="139">
        <v>76</v>
      </c>
      <c r="R42" s="139">
        <v>65.5</v>
      </c>
    </row>
    <row r="43" spans="1:18">
      <c r="A43" s="10">
        <v>30</v>
      </c>
      <c r="B43" s="24">
        <v>1911030</v>
      </c>
      <c r="C43" s="23" t="s">
        <v>100</v>
      </c>
      <c r="D43" s="37">
        <v>82</v>
      </c>
      <c r="E43" s="37">
        <v>58</v>
      </c>
      <c r="F43" s="37">
        <v>81</v>
      </c>
      <c r="G43" s="37">
        <v>65</v>
      </c>
      <c r="H43" s="37">
        <v>65</v>
      </c>
      <c r="I43" s="38">
        <v>87</v>
      </c>
      <c r="J43" s="38">
        <v>73</v>
      </c>
      <c r="K43" s="38">
        <v>60</v>
      </c>
      <c r="L43" s="38">
        <v>80</v>
      </c>
      <c r="M43" s="38">
        <v>60</v>
      </c>
      <c r="N43" s="139">
        <v>84.5</v>
      </c>
      <c r="O43" s="139">
        <v>65.5</v>
      </c>
      <c r="P43" s="139">
        <v>70.5</v>
      </c>
      <c r="Q43" s="139">
        <v>72.5</v>
      </c>
      <c r="R43" s="139">
        <v>62.5</v>
      </c>
    </row>
    <row r="44" spans="1:18">
      <c r="A44" s="10">
        <v>31</v>
      </c>
      <c r="B44" s="24">
        <v>1911031</v>
      </c>
      <c r="C44" s="23" t="s">
        <v>101</v>
      </c>
      <c r="D44" s="37">
        <v>72</v>
      </c>
      <c r="E44" s="37">
        <v>82</v>
      </c>
      <c r="F44" s="37">
        <v>94</v>
      </c>
      <c r="G44" s="37">
        <v>80</v>
      </c>
      <c r="H44" s="37">
        <v>44</v>
      </c>
      <c r="I44" s="38">
        <v>67</v>
      </c>
      <c r="J44" s="38">
        <v>67</v>
      </c>
      <c r="K44" s="38">
        <v>67</v>
      </c>
      <c r="L44" s="38">
        <v>67</v>
      </c>
      <c r="M44" s="38">
        <v>40</v>
      </c>
      <c r="N44" s="139">
        <v>69.5</v>
      </c>
      <c r="O44" s="139">
        <v>74.5</v>
      </c>
      <c r="P44" s="139">
        <v>80.5</v>
      </c>
      <c r="Q44" s="139">
        <v>73.5</v>
      </c>
      <c r="R44" s="139">
        <v>42</v>
      </c>
    </row>
    <row r="45" spans="1:18">
      <c r="A45" s="10">
        <v>32</v>
      </c>
      <c r="B45" s="24">
        <v>1911032</v>
      </c>
      <c r="C45" s="23" t="s">
        <v>102</v>
      </c>
      <c r="D45" s="37">
        <v>82</v>
      </c>
      <c r="E45" s="37">
        <v>93</v>
      </c>
      <c r="F45" s="37">
        <v>88</v>
      </c>
      <c r="G45" s="37">
        <v>87</v>
      </c>
      <c r="H45" s="37">
        <v>71</v>
      </c>
      <c r="I45" s="38">
        <v>93</v>
      </c>
      <c r="J45" s="38">
        <v>73</v>
      </c>
      <c r="K45" s="38">
        <v>67</v>
      </c>
      <c r="L45" s="38">
        <v>87</v>
      </c>
      <c r="M45" s="38">
        <v>67</v>
      </c>
      <c r="N45" s="139">
        <v>87.5</v>
      </c>
      <c r="O45" s="139">
        <v>83</v>
      </c>
      <c r="P45" s="139">
        <v>77.5</v>
      </c>
      <c r="Q45" s="139">
        <v>87</v>
      </c>
      <c r="R45" s="139">
        <v>69</v>
      </c>
    </row>
    <row r="46" spans="1:18">
      <c r="A46" s="10">
        <v>33</v>
      </c>
      <c r="B46" s="24">
        <v>1911033</v>
      </c>
      <c r="C46" s="23" t="s">
        <v>61</v>
      </c>
      <c r="D46" s="37">
        <v>71</v>
      </c>
      <c r="E46" s="37">
        <v>68</v>
      </c>
      <c r="F46" s="37">
        <v>80</v>
      </c>
      <c r="G46" s="37">
        <v>54</v>
      </c>
      <c r="H46" s="37">
        <v>62</v>
      </c>
      <c r="I46" s="38">
        <v>87</v>
      </c>
      <c r="J46" s="38">
        <v>80</v>
      </c>
      <c r="K46" s="38">
        <v>60</v>
      </c>
      <c r="L46" s="38">
        <v>80</v>
      </c>
      <c r="M46" s="38">
        <v>60</v>
      </c>
      <c r="N46" s="139">
        <v>79</v>
      </c>
      <c r="O46" s="139">
        <v>74</v>
      </c>
      <c r="P46" s="139">
        <v>70</v>
      </c>
      <c r="Q46" s="139">
        <v>67</v>
      </c>
      <c r="R46" s="139">
        <v>61</v>
      </c>
    </row>
    <row r="47" spans="1:18">
      <c r="A47" s="10">
        <v>34</v>
      </c>
      <c r="B47" s="24">
        <v>1911034</v>
      </c>
      <c r="C47" s="23" t="s">
        <v>103</v>
      </c>
      <c r="D47" s="37">
        <v>87</v>
      </c>
      <c r="E47" s="37">
        <v>87</v>
      </c>
      <c r="F47" s="37">
        <v>93</v>
      </c>
      <c r="G47" s="37">
        <v>96</v>
      </c>
      <c r="H47" s="37">
        <v>87</v>
      </c>
      <c r="I47" s="38">
        <v>93</v>
      </c>
      <c r="J47" s="38">
        <v>100</v>
      </c>
      <c r="K47" s="38">
        <v>93</v>
      </c>
      <c r="L47" s="38">
        <v>87</v>
      </c>
      <c r="M47" s="38">
        <v>80</v>
      </c>
      <c r="N47" s="139">
        <v>90</v>
      </c>
      <c r="O47" s="139">
        <v>93.5</v>
      </c>
      <c r="P47" s="139">
        <v>93</v>
      </c>
      <c r="Q47" s="139">
        <v>91.5</v>
      </c>
      <c r="R47" s="139">
        <v>83.5</v>
      </c>
    </row>
    <row r="48" spans="1:18">
      <c r="A48" s="10">
        <v>35</v>
      </c>
      <c r="B48" s="24">
        <v>1911035</v>
      </c>
      <c r="C48" s="23" t="s">
        <v>47</v>
      </c>
      <c r="D48" s="37">
        <v>79</v>
      </c>
      <c r="E48" s="37">
        <v>81</v>
      </c>
      <c r="F48" s="37">
        <v>89</v>
      </c>
      <c r="G48" s="37">
        <v>71</v>
      </c>
      <c r="H48" s="37">
        <v>68</v>
      </c>
      <c r="I48" s="38">
        <v>73</v>
      </c>
      <c r="J48" s="38">
        <v>93</v>
      </c>
      <c r="K48" s="38">
        <v>40</v>
      </c>
      <c r="L48" s="38">
        <v>80</v>
      </c>
      <c r="M48" s="38">
        <v>40</v>
      </c>
      <c r="N48" s="139">
        <v>76</v>
      </c>
      <c r="O48" s="139">
        <v>87</v>
      </c>
      <c r="P48" s="139">
        <v>64.5</v>
      </c>
      <c r="Q48" s="139">
        <v>75.5</v>
      </c>
      <c r="R48" s="139">
        <v>54</v>
      </c>
    </row>
    <row r="49" spans="1:18">
      <c r="A49" s="10">
        <v>36</v>
      </c>
      <c r="B49" s="24">
        <v>1911036</v>
      </c>
      <c r="C49" s="23" t="s">
        <v>62</v>
      </c>
      <c r="D49" s="37">
        <v>63</v>
      </c>
      <c r="E49" s="37">
        <v>71</v>
      </c>
      <c r="F49" s="37">
        <v>83</v>
      </c>
      <c r="G49" s="37">
        <v>73</v>
      </c>
      <c r="H49" s="37">
        <v>76</v>
      </c>
      <c r="I49" s="38">
        <v>67</v>
      </c>
      <c r="J49" s="38">
        <v>60</v>
      </c>
      <c r="K49" s="38">
        <v>67</v>
      </c>
      <c r="L49" s="38">
        <v>53</v>
      </c>
      <c r="M49" s="38">
        <v>60</v>
      </c>
      <c r="N49" s="139">
        <v>65</v>
      </c>
      <c r="O49" s="139">
        <v>65.5</v>
      </c>
      <c r="P49" s="139">
        <v>75</v>
      </c>
      <c r="Q49" s="139">
        <v>63</v>
      </c>
      <c r="R49" s="139">
        <v>68</v>
      </c>
    </row>
    <row r="50" spans="1:18">
      <c r="A50" s="10">
        <v>37</v>
      </c>
      <c r="B50" s="24">
        <v>1911037</v>
      </c>
      <c r="C50" s="23" t="s">
        <v>104</v>
      </c>
      <c r="D50" s="37">
        <v>92</v>
      </c>
      <c r="E50" s="37">
        <v>89</v>
      </c>
      <c r="F50" s="37">
        <v>95</v>
      </c>
      <c r="G50" s="37">
        <v>77</v>
      </c>
      <c r="H50" s="37">
        <v>70</v>
      </c>
      <c r="I50" s="38">
        <v>93</v>
      </c>
      <c r="J50" s="38">
        <v>93</v>
      </c>
      <c r="K50" s="38">
        <v>80</v>
      </c>
      <c r="L50" s="38">
        <v>93</v>
      </c>
      <c r="M50" s="38">
        <v>87</v>
      </c>
      <c r="N50" s="139">
        <v>92.5</v>
      </c>
      <c r="O50" s="139">
        <v>91</v>
      </c>
      <c r="P50" s="139">
        <v>87.5</v>
      </c>
      <c r="Q50" s="139">
        <v>85</v>
      </c>
      <c r="R50" s="139">
        <v>78.5</v>
      </c>
    </row>
    <row r="51" spans="1:18">
      <c r="A51" s="10">
        <v>38</v>
      </c>
      <c r="B51" s="24">
        <v>1911038</v>
      </c>
      <c r="C51" s="23" t="s">
        <v>48</v>
      </c>
      <c r="D51" s="37">
        <v>75</v>
      </c>
      <c r="E51" s="37">
        <v>73</v>
      </c>
      <c r="F51" s="37">
        <v>87</v>
      </c>
      <c r="G51" s="37">
        <v>61</v>
      </c>
      <c r="H51" s="37">
        <v>80</v>
      </c>
      <c r="I51" s="38">
        <v>87</v>
      </c>
      <c r="J51" s="38">
        <v>80</v>
      </c>
      <c r="K51" s="38">
        <v>60</v>
      </c>
      <c r="L51" s="38">
        <v>87</v>
      </c>
      <c r="M51" s="38">
        <v>73</v>
      </c>
      <c r="N51" s="139">
        <v>81</v>
      </c>
      <c r="O51" s="139">
        <v>76.5</v>
      </c>
      <c r="P51" s="139">
        <v>73.5</v>
      </c>
      <c r="Q51" s="139">
        <v>74</v>
      </c>
      <c r="R51" s="139">
        <v>76.5</v>
      </c>
    </row>
    <row r="52" spans="1:18">
      <c r="A52" s="10">
        <v>39</v>
      </c>
      <c r="B52" s="24">
        <v>1911039</v>
      </c>
      <c r="C52" s="23" t="s">
        <v>105</v>
      </c>
      <c r="D52" s="37">
        <v>79</v>
      </c>
      <c r="E52" s="37">
        <v>70</v>
      </c>
      <c r="F52" s="37">
        <v>95</v>
      </c>
      <c r="G52" s="37">
        <v>61</v>
      </c>
      <c r="H52" s="37">
        <v>78</v>
      </c>
      <c r="I52" s="38">
        <v>73</v>
      </c>
      <c r="J52" s="38">
        <v>87</v>
      </c>
      <c r="K52" s="38">
        <v>7</v>
      </c>
      <c r="L52" s="38">
        <v>100</v>
      </c>
      <c r="M52" s="38">
        <v>73</v>
      </c>
      <c r="N52" s="139">
        <v>76</v>
      </c>
      <c r="O52" s="139">
        <v>78.5</v>
      </c>
      <c r="P52" s="139">
        <v>51</v>
      </c>
      <c r="Q52" s="139">
        <v>80.5</v>
      </c>
      <c r="R52" s="139">
        <v>75.5</v>
      </c>
    </row>
    <row r="53" spans="1:18">
      <c r="A53" s="10">
        <v>40</v>
      </c>
      <c r="B53" s="24">
        <v>1911040</v>
      </c>
      <c r="C53" s="23" t="s">
        <v>106</v>
      </c>
      <c r="D53" s="37">
        <v>80</v>
      </c>
      <c r="E53" s="37">
        <v>85</v>
      </c>
      <c r="F53" s="37">
        <v>76</v>
      </c>
      <c r="G53" s="37">
        <v>71</v>
      </c>
      <c r="H53" s="37">
        <v>65</v>
      </c>
      <c r="I53" s="38">
        <v>73</v>
      </c>
      <c r="J53" s="38">
        <v>80</v>
      </c>
      <c r="K53" s="38">
        <v>67</v>
      </c>
      <c r="L53" s="38">
        <v>93</v>
      </c>
      <c r="M53" s="38">
        <v>67</v>
      </c>
      <c r="N53" s="139">
        <v>76.5</v>
      </c>
      <c r="O53" s="139">
        <v>82.5</v>
      </c>
      <c r="P53" s="139">
        <v>71.5</v>
      </c>
      <c r="Q53" s="139">
        <v>82</v>
      </c>
      <c r="R53" s="139">
        <v>66</v>
      </c>
    </row>
    <row r="54" spans="1:18">
      <c r="A54" s="10">
        <v>41</v>
      </c>
      <c r="B54" s="24">
        <v>1911041</v>
      </c>
      <c r="C54" s="23" t="s">
        <v>63</v>
      </c>
      <c r="D54" s="37">
        <v>63</v>
      </c>
      <c r="E54" s="37">
        <v>91</v>
      </c>
      <c r="F54" s="37">
        <v>91</v>
      </c>
      <c r="G54" s="37">
        <v>77</v>
      </c>
      <c r="H54" s="37">
        <v>81</v>
      </c>
      <c r="I54" s="38">
        <v>67</v>
      </c>
      <c r="J54" s="38">
        <v>87</v>
      </c>
      <c r="K54" s="38">
        <v>67</v>
      </c>
      <c r="L54" s="38">
        <v>80</v>
      </c>
      <c r="M54" s="38">
        <v>60</v>
      </c>
      <c r="N54" s="139">
        <v>65</v>
      </c>
      <c r="O54" s="139">
        <v>89</v>
      </c>
      <c r="P54" s="139">
        <v>79</v>
      </c>
      <c r="Q54" s="139">
        <v>78.5</v>
      </c>
      <c r="R54" s="139">
        <v>70.5</v>
      </c>
    </row>
    <row r="55" spans="1:18">
      <c r="A55" s="10">
        <v>42</v>
      </c>
      <c r="B55" s="24">
        <v>1911042</v>
      </c>
      <c r="C55" s="23" t="s">
        <v>107</v>
      </c>
      <c r="D55" s="37">
        <v>78</v>
      </c>
      <c r="E55" s="37">
        <v>82</v>
      </c>
      <c r="F55" s="37">
        <v>86</v>
      </c>
      <c r="G55" s="37">
        <v>72</v>
      </c>
      <c r="H55" s="37">
        <v>81</v>
      </c>
      <c r="I55" s="38">
        <v>67</v>
      </c>
      <c r="J55" s="38">
        <v>53</v>
      </c>
      <c r="K55" s="38">
        <v>47</v>
      </c>
      <c r="L55" s="38">
        <v>67</v>
      </c>
      <c r="M55" s="38">
        <v>60</v>
      </c>
      <c r="N55" s="139">
        <v>72.5</v>
      </c>
      <c r="O55" s="139">
        <v>67.5</v>
      </c>
      <c r="P55" s="139">
        <v>66.5</v>
      </c>
      <c r="Q55" s="139">
        <v>69.5</v>
      </c>
      <c r="R55" s="139">
        <v>70.5</v>
      </c>
    </row>
    <row r="56" spans="1:18">
      <c r="A56" s="10">
        <v>43</v>
      </c>
      <c r="B56" s="24">
        <v>1911043</v>
      </c>
      <c r="C56" s="23" t="s">
        <v>108</v>
      </c>
      <c r="D56" s="37">
        <v>78</v>
      </c>
      <c r="E56" s="37">
        <v>66</v>
      </c>
      <c r="F56" s="37">
        <v>84</v>
      </c>
      <c r="G56" s="37">
        <v>74</v>
      </c>
      <c r="H56" s="37">
        <v>65</v>
      </c>
      <c r="I56" s="38">
        <v>67</v>
      </c>
      <c r="J56" s="38">
        <v>87</v>
      </c>
      <c r="K56" s="38">
        <v>73</v>
      </c>
      <c r="L56" s="38">
        <v>80</v>
      </c>
      <c r="M56" s="38">
        <v>67</v>
      </c>
      <c r="N56" s="139">
        <v>72.5</v>
      </c>
      <c r="O56" s="139">
        <v>76.5</v>
      </c>
      <c r="P56" s="139">
        <v>78.5</v>
      </c>
      <c r="Q56" s="139">
        <v>77</v>
      </c>
      <c r="R56" s="139">
        <v>66</v>
      </c>
    </row>
    <row r="57" spans="1:18">
      <c r="A57" s="10">
        <v>44</v>
      </c>
      <c r="B57" s="24">
        <v>1911044</v>
      </c>
      <c r="C57" s="23" t="s">
        <v>49</v>
      </c>
      <c r="D57" s="37">
        <v>83</v>
      </c>
      <c r="E57" s="37">
        <v>76</v>
      </c>
      <c r="F57" s="37">
        <v>93</v>
      </c>
      <c r="G57" s="37">
        <v>83</v>
      </c>
      <c r="H57" s="37">
        <v>77</v>
      </c>
      <c r="I57" s="38">
        <v>80</v>
      </c>
      <c r="J57" s="38">
        <v>80</v>
      </c>
      <c r="K57" s="38">
        <v>67</v>
      </c>
      <c r="L57" s="38">
        <v>87</v>
      </c>
      <c r="M57" s="38">
        <v>73</v>
      </c>
      <c r="N57" s="139">
        <v>81.5</v>
      </c>
      <c r="O57" s="139">
        <v>78</v>
      </c>
      <c r="P57" s="139">
        <v>80</v>
      </c>
      <c r="Q57" s="139">
        <v>85</v>
      </c>
      <c r="R57" s="139">
        <v>75</v>
      </c>
    </row>
    <row r="58" spans="1:18">
      <c r="A58" s="10">
        <v>45</v>
      </c>
      <c r="B58" s="24">
        <v>1911045</v>
      </c>
      <c r="C58" s="23" t="s">
        <v>109</v>
      </c>
      <c r="D58" s="37">
        <v>49</v>
      </c>
      <c r="E58" s="37">
        <v>57</v>
      </c>
      <c r="F58" s="37">
        <v>85</v>
      </c>
      <c r="G58" s="37">
        <v>61</v>
      </c>
      <c r="H58" s="37">
        <v>65</v>
      </c>
      <c r="I58" s="38">
        <v>40</v>
      </c>
      <c r="J58" s="38">
        <v>20</v>
      </c>
      <c r="K58" s="38">
        <v>67</v>
      </c>
      <c r="L58" s="38">
        <v>73</v>
      </c>
      <c r="M58" s="38">
        <v>33</v>
      </c>
      <c r="N58" s="139">
        <v>44.5</v>
      </c>
      <c r="O58" s="139">
        <v>38.5</v>
      </c>
      <c r="P58" s="139">
        <v>76</v>
      </c>
      <c r="Q58" s="139">
        <v>67</v>
      </c>
      <c r="R58" s="139">
        <v>49</v>
      </c>
    </row>
    <row r="59" spans="1:18">
      <c r="A59" s="10">
        <v>46</v>
      </c>
      <c r="B59" s="24">
        <v>1911046</v>
      </c>
      <c r="C59" s="23" t="s">
        <v>110</v>
      </c>
      <c r="D59" s="37">
        <v>100</v>
      </c>
      <c r="E59" s="37">
        <v>93</v>
      </c>
      <c r="F59" s="37">
        <v>98</v>
      </c>
      <c r="G59" s="37">
        <v>82</v>
      </c>
      <c r="H59" s="37">
        <v>85</v>
      </c>
      <c r="I59" s="38">
        <v>93</v>
      </c>
      <c r="J59" s="38">
        <v>80</v>
      </c>
      <c r="K59" s="38">
        <v>80</v>
      </c>
      <c r="L59" s="38">
        <v>93</v>
      </c>
      <c r="M59" s="38">
        <v>87</v>
      </c>
      <c r="N59" s="139">
        <v>96.5</v>
      </c>
      <c r="O59" s="139">
        <v>86.5</v>
      </c>
      <c r="P59" s="139">
        <v>89</v>
      </c>
      <c r="Q59" s="139">
        <v>87.5</v>
      </c>
      <c r="R59" s="139">
        <v>86</v>
      </c>
    </row>
    <row r="60" spans="1:18">
      <c r="A60" s="10">
        <v>47</v>
      </c>
      <c r="B60" s="24">
        <v>1911047</v>
      </c>
      <c r="C60" s="23" t="s">
        <v>111</v>
      </c>
      <c r="D60" s="37">
        <v>95</v>
      </c>
      <c r="E60" s="37">
        <v>87</v>
      </c>
      <c r="F60" s="37">
        <v>95</v>
      </c>
      <c r="G60" s="37">
        <v>99</v>
      </c>
      <c r="H60" s="37">
        <v>94</v>
      </c>
      <c r="I60" s="38">
        <v>67</v>
      </c>
      <c r="J60" s="38">
        <v>80</v>
      </c>
      <c r="K60" s="38">
        <v>67</v>
      </c>
      <c r="L60" s="38">
        <v>60</v>
      </c>
      <c r="M60" s="38">
        <v>47</v>
      </c>
      <c r="N60" s="139">
        <v>81</v>
      </c>
      <c r="O60" s="139">
        <v>83.5</v>
      </c>
      <c r="P60" s="139">
        <v>81</v>
      </c>
      <c r="Q60" s="139">
        <v>79.5</v>
      </c>
      <c r="R60" s="139">
        <v>70.5</v>
      </c>
    </row>
    <row r="61" spans="1:18">
      <c r="A61" s="10">
        <v>48</v>
      </c>
      <c r="B61" s="24">
        <v>1911048</v>
      </c>
      <c r="C61" s="23" t="s">
        <v>64</v>
      </c>
      <c r="D61" s="37">
        <v>66</v>
      </c>
      <c r="E61" s="37">
        <v>85</v>
      </c>
      <c r="F61" s="37">
        <v>85</v>
      </c>
      <c r="G61" s="37">
        <v>76</v>
      </c>
      <c r="H61" s="37">
        <v>68</v>
      </c>
      <c r="I61" s="38">
        <v>80</v>
      </c>
      <c r="J61" s="38">
        <v>73</v>
      </c>
      <c r="K61" s="38">
        <v>80</v>
      </c>
      <c r="L61" s="38">
        <v>93</v>
      </c>
      <c r="M61" s="38">
        <v>67</v>
      </c>
      <c r="N61" s="139">
        <v>73</v>
      </c>
      <c r="O61" s="139">
        <v>79</v>
      </c>
      <c r="P61" s="139">
        <v>82.5</v>
      </c>
      <c r="Q61" s="139">
        <v>84.5</v>
      </c>
      <c r="R61" s="139">
        <v>67.5</v>
      </c>
    </row>
    <row r="62" spans="1:18">
      <c r="A62" s="10">
        <v>49</v>
      </c>
      <c r="B62" s="24">
        <v>1911049</v>
      </c>
      <c r="C62" s="23" t="s">
        <v>112</v>
      </c>
      <c r="D62" s="37">
        <v>47</v>
      </c>
      <c r="E62" s="37">
        <v>89</v>
      </c>
      <c r="F62" s="37">
        <v>88</v>
      </c>
      <c r="G62" s="37">
        <v>68</v>
      </c>
      <c r="H62" s="37">
        <v>83</v>
      </c>
      <c r="I62" s="38">
        <v>80</v>
      </c>
      <c r="J62" s="38">
        <v>80</v>
      </c>
      <c r="K62" s="38">
        <v>80</v>
      </c>
      <c r="L62" s="38">
        <v>87</v>
      </c>
      <c r="M62" s="38">
        <v>40</v>
      </c>
      <c r="N62" s="139">
        <v>63.5</v>
      </c>
      <c r="O62" s="139">
        <v>84.5</v>
      </c>
      <c r="P62" s="139">
        <v>84</v>
      </c>
      <c r="Q62" s="139">
        <v>77.5</v>
      </c>
      <c r="R62" s="139">
        <v>61.5</v>
      </c>
    </row>
    <row r="63" spans="1:18">
      <c r="A63" s="10">
        <v>50</v>
      </c>
      <c r="B63" s="24">
        <v>1911050</v>
      </c>
      <c r="C63" s="23" t="s">
        <v>113</v>
      </c>
      <c r="D63" s="37">
        <v>61</v>
      </c>
      <c r="E63" s="37">
        <v>85</v>
      </c>
      <c r="F63" s="37">
        <v>95</v>
      </c>
      <c r="G63" s="37">
        <v>85</v>
      </c>
      <c r="H63" s="37">
        <v>87</v>
      </c>
      <c r="I63" s="38">
        <v>100</v>
      </c>
      <c r="J63" s="38">
        <v>73</v>
      </c>
      <c r="K63" s="38">
        <v>67</v>
      </c>
      <c r="L63" s="38">
        <v>100</v>
      </c>
      <c r="M63" s="38">
        <v>87</v>
      </c>
      <c r="N63" s="139">
        <v>80.5</v>
      </c>
      <c r="O63" s="139">
        <v>79</v>
      </c>
      <c r="P63" s="139">
        <v>81</v>
      </c>
      <c r="Q63" s="139">
        <v>92.5</v>
      </c>
      <c r="R63" s="139">
        <v>87</v>
      </c>
    </row>
    <row r="64" spans="1:18">
      <c r="A64" s="10">
        <v>51</v>
      </c>
      <c r="B64" s="24">
        <v>1911051</v>
      </c>
      <c r="C64" s="23" t="s">
        <v>114</v>
      </c>
      <c r="D64" s="37">
        <v>72</v>
      </c>
      <c r="E64" s="37">
        <v>77</v>
      </c>
      <c r="F64" s="37">
        <v>86</v>
      </c>
      <c r="G64" s="37">
        <v>56</v>
      </c>
      <c r="H64" s="37">
        <v>64</v>
      </c>
      <c r="I64" s="38">
        <v>60</v>
      </c>
      <c r="J64" s="38">
        <v>60</v>
      </c>
      <c r="K64" s="38">
        <v>60</v>
      </c>
      <c r="L64" s="38">
        <v>73</v>
      </c>
      <c r="M64" s="38">
        <v>13</v>
      </c>
      <c r="N64" s="139">
        <v>66</v>
      </c>
      <c r="O64" s="139">
        <v>68.5</v>
      </c>
      <c r="P64" s="139">
        <v>73</v>
      </c>
      <c r="Q64" s="139">
        <v>64.5</v>
      </c>
      <c r="R64" s="139">
        <v>38.5</v>
      </c>
    </row>
    <row r="65" spans="1:18">
      <c r="A65" s="10">
        <v>52</v>
      </c>
      <c r="B65" s="24">
        <v>1911052</v>
      </c>
      <c r="C65" s="23" t="s">
        <v>115</v>
      </c>
      <c r="D65" s="37">
        <v>65</v>
      </c>
      <c r="E65" s="37">
        <v>58</v>
      </c>
      <c r="F65" s="37">
        <v>68</v>
      </c>
      <c r="G65" s="37">
        <v>93</v>
      </c>
      <c r="H65" s="37">
        <v>77</v>
      </c>
      <c r="I65" s="38">
        <v>73</v>
      </c>
      <c r="J65" s="38">
        <v>60</v>
      </c>
      <c r="K65" s="38">
        <v>53</v>
      </c>
      <c r="L65" s="38">
        <v>80</v>
      </c>
      <c r="M65" s="38">
        <v>60</v>
      </c>
      <c r="N65" s="139">
        <v>69</v>
      </c>
      <c r="O65" s="139">
        <v>59</v>
      </c>
      <c r="P65" s="139">
        <v>60.5</v>
      </c>
      <c r="Q65" s="139">
        <v>86.5</v>
      </c>
      <c r="R65" s="139">
        <v>68.5</v>
      </c>
    </row>
    <row r="66" spans="1:18">
      <c r="A66" s="10">
        <v>53</v>
      </c>
      <c r="B66" s="24">
        <v>1911053</v>
      </c>
      <c r="C66" s="23" t="s">
        <v>50</v>
      </c>
      <c r="D66" s="37">
        <v>98</v>
      </c>
      <c r="E66" s="37">
        <v>86</v>
      </c>
      <c r="F66" s="37">
        <v>95</v>
      </c>
      <c r="G66" s="37">
        <v>88</v>
      </c>
      <c r="H66" s="37">
        <v>97</v>
      </c>
      <c r="I66" s="38">
        <v>100</v>
      </c>
      <c r="J66" s="38">
        <v>80</v>
      </c>
      <c r="K66" s="38">
        <v>93</v>
      </c>
      <c r="L66" s="38">
        <v>100</v>
      </c>
      <c r="M66" s="38">
        <v>87</v>
      </c>
      <c r="N66" s="139">
        <v>99</v>
      </c>
      <c r="O66" s="139">
        <v>83</v>
      </c>
      <c r="P66" s="139">
        <v>94</v>
      </c>
      <c r="Q66" s="139">
        <v>94</v>
      </c>
      <c r="R66" s="139">
        <v>92</v>
      </c>
    </row>
    <row r="67" spans="1:18">
      <c r="A67" s="10">
        <v>54</v>
      </c>
      <c r="B67" s="24">
        <v>1911054</v>
      </c>
      <c r="C67" s="23" t="s">
        <v>116</v>
      </c>
      <c r="D67" s="37">
        <v>61</v>
      </c>
      <c r="E67" s="37">
        <v>74</v>
      </c>
      <c r="F67" s="37">
        <v>67</v>
      </c>
      <c r="G67" s="37">
        <v>77</v>
      </c>
      <c r="H67" s="37">
        <v>63</v>
      </c>
      <c r="I67" s="38">
        <v>93</v>
      </c>
      <c r="J67" s="38">
        <v>73</v>
      </c>
      <c r="K67" s="38">
        <v>73</v>
      </c>
      <c r="L67" s="38">
        <v>87</v>
      </c>
      <c r="M67" s="38">
        <v>60</v>
      </c>
      <c r="N67" s="139">
        <v>77</v>
      </c>
      <c r="O67" s="139">
        <v>73.5</v>
      </c>
      <c r="P67" s="139">
        <v>70</v>
      </c>
      <c r="Q67" s="139">
        <v>82</v>
      </c>
      <c r="R67" s="139">
        <v>61.5</v>
      </c>
    </row>
    <row r="68" spans="1:18">
      <c r="A68" s="10">
        <v>55</v>
      </c>
      <c r="B68" s="24">
        <v>1911055</v>
      </c>
      <c r="C68" s="23" t="s">
        <v>117</v>
      </c>
      <c r="D68" s="37">
        <v>79</v>
      </c>
      <c r="E68" s="37">
        <v>59</v>
      </c>
      <c r="F68" s="37">
        <v>81</v>
      </c>
      <c r="G68" s="37">
        <v>66</v>
      </c>
      <c r="H68" s="37">
        <v>81</v>
      </c>
      <c r="I68" s="38">
        <v>80</v>
      </c>
      <c r="J68" s="38">
        <v>20</v>
      </c>
      <c r="K68" s="38">
        <v>80</v>
      </c>
      <c r="L68" s="38">
        <v>87</v>
      </c>
      <c r="M68" s="38">
        <v>20</v>
      </c>
      <c r="N68" s="139">
        <v>79.5</v>
      </c>
      <c r="O68" s="139">
        <v>39.5</v>
      </c>
      <c r="P68" s="139">
        <v>80.5</v>
      </c>
      <c r="Q68" s="139">
        <v>76.5</v>
      </c>
      <c r="R68" s="139">
        <v>50.5</v>
      </c>
    </row>
    <row r="69" spans="1:18">
      <c r="A69" s="10">
        <v>56</v>
      </c>
      <c r="B69" s="24">
        <v>1911056</v>
      </c>
      <c r="C69" s="23" t="s">
        <v>118</v>
      </c>
      <c r="D69" s="37">
        <v>94</v>
      </c>
      <c r="E69" s="37">
        <v>92</v>
      </c>
      <c r="F69" s="37">
        <v>96</v>
      </c>
      <c r="G69" s="37">
        <v>95</v>
      </c>
      <c r="H69" s="37">
        <v>94</v>
      </c>
      <c r="I69" s="38">
        <v>93</v>
      </c>
      <c r="J69" s="38">
        <v>93</v>
      </c>
      <c r="K69" s="38">
        <v>87</v>
      </c>
      <c r="L69" s="38">
        <v>93</v>
      </c>
      <c r="M69" s="38">
        <v>100</v>
      </c>
      <c r="N69" s="139">
        <v>93.5</v>
      </c>
      <c r="O69" s="139">
        <v>92.5</v>
      </c>
      <c r="P69" s="139">
        <v>91.5</v>
      </c>
      <c r="Q69" s="139">
        <v>94</v>
      </c>
      <c r="R69" s="139">
        <v>97</v>
      </c>
    </row>
    <row r="70" spans="1:18">
      <c r="A70" s="10">
        <v>57</v>
      </c>
      <c r="B70" s="24">
        <v>1911057</v>
      </c>
      <c r="C70" s="23" t="s">
        <v>119</v>
      </c>
      <c r="D70" s="37">
        <v>65</v>
      </c>
      <c r="E70" s="37">
        <v>51</v>
      </c>
      <c r="F70" s="37">
        <v>82</v>
      </c>
      <c r="G70" s="37">
        <v>84</v>
      </c>
      <c r="H70" s="37">
        <v>83</v>
      </c>
      <c r="I70" s="38">
        <v>47</v>
      </c>
      <c r="J70" s="38">
        <v>33</v>
      </c>
      <c r="K70" s="38">
        <v>7</v>
      </c>
      <c r="L70" s="38">
        <v>80</v>
      </c>
      <c r="M70" s="38">
        <v>60</v>
      </c>
      <c r="N70" s="139">
        <v>56</v>
      </c>
      <c r="O70" s="139">
        <v>42</v>
      </c>
      <c r="P70" s="139">
        <v>44.5</v>
      </c>
      <c r="Q70" s="139">
        <v>82</v>
      </c>
      <c r="R70" s="139">
        <v>71.5</v>
      </c>
    </row>
    <row r="71" spans="1:18">
      <c r="A71" s="10">
        <v>58</v>
      </c>
      <c r="B71" s="24">
        <v>1911058</v>
      </c>
      <c r="C71" s="23" t="s">
        <v>120</v>
      </c>
      <c r="D71" s="37">
        <v>88</v>
      </c>
      <c r="E71" s="37">
        <v>89</v>
      </c>
      <c r="F71" s="37">
        <v>85</v>
      </c>
      <c r="G71" s="37">
        <v>85</v>
      </c>
      <c r="H71" s="37">
        <v>80</v>
      </c>
      <c r="I71" s="38">
        <v>93</v>
      </c>
      <c r="J71" s="38">
        <v>87</v>
      </c>
      <c r="K71" s="38">
        <v>80</v>
      </c>
      <c r="L71" s="38">
        <v>93</v>
      </c>
      <c r="M71" s="38">
        <v>87</v>
      </c>
      <c r="N71" s="139">
        <v>90.5</v>
      </c>
      <c r="O71" s="139">
        <v>88</v>
      </c>
      <c r="P71" s="139">
        <v>82.5</v>
      </c>
      <c r="Q71" s="139">
        <v>89</v>
      </c>
      <c r="R71" s="139">
        <v>83.5</v>
      </c>
    </row>
    <row r="72" spans="1:18">
      <c r="A72" s="10">
        <v>59</v>
      </c>
      <c r="B72" s="24">
        <v>1911059</v>
      </c>
      <c r="C72" s="23" t="s">
        <v>65</v>
      </c>
      <c r="D72" s="37">
        <v>95</v>
      </c>
      <c r="E72" s="37">
        <v>84</v>
      </c>
      <c r="F72" s="37">
        <v>69</v>
      </c>
      <c r="G72" s="37">
        <v>95</v>
      </c>
      <c r="H72" s="37">
        <v>90</v>
      </c>
      <c r="I72" s="38">
        <v>87</v>
      </c>
      <c r="J72" s="38">
        <v>93</v>
      </c>
      <c r="K72" s="38">
        <v>80</v>
      </c>
      <c r="L72" s="38">
        <v>93</v>
      </c>
      <c r="M72" s="38">
        <v>93</v>
      </c>
      <c r="N72" s="139">
        <v>91</v>
      </c>
      <c r="O72" s="139">
        <v>88.5</v>
      </c>
      <c r="P72" s="139">
        <v>74.5</v>
      </c>
      <c r="Q72" s="139">
        <v>94</v>
      </c>
      <c r="R72" s="139">
        <v>91.5</v>
      </c>
    </row>
    <row r="73" spans="1:18">
      <c r="A73" s="10">
        <v>60</v>
      </c>
      <c r="B73" s="24">
        <v>1911060</v>
      </c>
      <c r="C73" s="23" t="s">
        <v>121</v>
      </c>
      <c r="D73" s="37">
        <v>95</v>
      </c>
      <c r="E73" s="37">
        <v>88</v>
      </c>
      <c r="F73" s="37">
        <v>95</v>
      </c>
      <c r="G73" s="37">
        <v>92</v>
      </c>
      <c r="H73" s="37">
        <v>88</v>
      </c>
      <c r="I73" s="38">
        <v>93</v>
      </c>
      <c r="J73" s="38">
        <v>93</v>
      </c>
      <c r="K73" s="38">
        <v>93</v>
      </c>
      <c r="L73" s="38">
        <v>93</v>
      </c>
      <c r="M73" s="38">
        <v>93</v>
      </c>
      <c r="N73" s="139">
        <v>94</v>
      </c>
      <c r="O73" s="139">
        <v>90.5</v>
      </c>
      <c r="P73" s="139">
        <v>94</v>
      </c>
      <c r="Q73" s="139">
        <v>92.5</v>
      </c>
      <c r="R73" s="139">
        <v>90.5</v>
      </c>
    </row>
    <row r="74" spans="1:18">
      <c r="A74" s="10">
        <v>61</v>
      </c>
      <c r="B74" s="24">
        <v>1911061</v>
      </c>
      <c r="C74" s="23" t="s">
        <v>122</v>
      </c>
      <c r="D74" s="37"/>
      <c r="E74" s="37"/>
      <c r="F74" s="37"/>
      <c r="G74" s="37"/>
      <c r="H74" s="37"/>
      <c r="I74" s="38"/>
      <c r="J74" s="38"/>
      <c r="K74" s="38"/>
      <c r="L74" s="38"/>
      <c r="M74" s="38"/>
      <c r="N74" s="139"/>
      <c r="O74" s="139"/>
      <c r="P74" s="139"/>
      <c r="Q74" s="139"/>
      <c r="R74" s="139"/>
    </row>
    <row r="75" spans="1:18">
      <c r="A75" s="10">
        <v>62</v>
      </c>
      <c r="B75" s="24">
        <v>1911062</v>
      </c>
      <c r="C75" s="23" t="s">
        <v>123</v>
      </c>
      <c r="D75" s="37">
        <v>97</v>
      </c>
      <c r="E75" s="37">
        <v>90</v>
      </c>
      <c r="F75" s="37">
        <v>93</v>
      </c>
      <c r="G75" s="37">
        <v>91</v>
      </c>
      <c r="H75" s="37">
        <v>95</v>
      </c>
      <c r="I75" s="38">
        <v>93</v>
      </c>
      <c r="J75" s="38">
        <v>87</v>
      </c>
      <c r="K75" s="38">
        <v>93</v>
      </c>
      <c r="L75" s="38">
        <v>100</v>
      </c>
      <c r="M75" s="38">
        <v>87</v>
      </c>
      <c r="N75" s="139">
        <v>95</v>
      </c>
      <c r="O75" s="139">
        <v>88.5</v>
      </c>
      <c r="P75" s="139">
        <v>93</v>
      </c>
      <c r="Q75" s="139">
        <v>95.5</v>
      </c>
      <c r="R75" s="139">
        <v>91</v>
      </c>
    </row>
    <row r="76" spans="1:18">
      <c r="A76" s="10">
        <v>63</v>
      </c>
      <c r="B76" s="24">
        <v>1911063</v>
      </c>
      <c r="C76" s="23" t="s">
        <v>51</v>
      </c>
      <c r="D76" s="37">
        <v>96</v>
      </c>
      <c r="E76" s="37">
        <v>81</v>
      </c>
      <c r="F76" s="37">
        <v>77</v>
      </c>
      <c r="G76" s="37">
        <v>81</v>
      </c>
      <c r="H76" s="37">
        <v>87</v>
      </c>
      <c r="I76" s="38">
        <v>87</v>
      </c>
      <c r="J76" s="38">
        <v>73</v>
      </c>
      <c r="K76" s="38">
        <v>73</v>
      </c>
      <c r="L76" s="38">
        <v>73</v>
      </c>
      <c r="M76" s="38">
        <v>80</v>
      </c>
      <c r="N76" s="139">
        <v>91.5</v>
      </c>
      <c r="O76" s="139">
        <v>77</v>
      </c>
      <c r="P76" s="139">
        <v>75</v>
      </c>
      <c r="Q76" s="139">
        <v>77</v>
      </c>
      <c r="R76" s="139">
        <v>83.5</v>
      </c>
    </row>
    <row r="77" spans="1:18">
      <c r="A77" s="10">
        <v>64</v>
      </c>
      <c r="B77" s="24">
        <v>1911064</v>
      </c>
      <c r="C77" s="23" t="s">
        <v>124</v>
      </c>
      <c r="D77" s="37">
        <v>86</v>
      </c>
      <c r="E77" s="37">
        <v>70</v>
      </c>
      <c r="F77" s="37">
        <v>94</v>
      </c>
      <c r="G77" s="37">
        <v>78</v>
      </c>
      <c r="H77" s="37">
        <v>85</v>
      </c>
      <c r="I77" s="38">
        <v>93</v>
      </c>
      <c r="J77" s="38">
        <v>80</v>
      </c>
      <c r="K77" s="38">
        <v>73</v>
      </c>
      <c r="L77" s="38">
        <v>93</v>
      </c>
      <c r="M77" s="38">
        <v>80</v>
      </c>
      <c r="N77" s="139">
        <v>89.5</v>
      </c>
      <c r="O77" s="139">
        <v>75</v>
      </c>
      <c r="P77" s="139">
        <v>83.5</v>
      </c>
      <c r="Q77" s="139">
        <v>85.5</v>
      </c>
      <c r="R77" s="139">
        <v>82.5</v>
      </c>
    </row>
    <row r="78" spans="1:18">
      <c r="A78" s="10">
        <v>65</v>
      </c>
      <c r="B78" s="24">
        <v>1911065</v>
      </c>
      <c r="C78" s="23" t="s">
        <v>52</v>
      </c>
      <c r="D78" s="37">
        <v>38</v>
      </c>
      <c r="E78" s="37">
        <v>72</v>
      </c>
      <c r="F78" s="37">
        <v>62</v>
      </c>
      <c r="G78" s="37">
        <v>78</v>
      </c>
      <c r="H78" s="37">
        <v>65</v>
      </c>
      <c r="I78" s="38">
        <v>80</v>
      </c>
      <c r="J78" s="38">
        <v>87</v>
      </c>
      <c r="K78" s="38">
        <v>60</v>
      </c>
      <c r="L78" s="38">
        <v>80</v>
      </c>
      <c r="M78" s="38">
        <v>67</v>
      </c>
      <c r="N78" s="139">
        <v>59</v>
      </c>
      <c r="O78" s="139">
        <v>79.5</v>
      </c>
      <c r="P78" s="139">
        <v>61</v>
      </c>
      <c r="Q78" s="139">
        <v>79</v>
      </c>
      <c r="R78" s="139">
        <v>66</v>
      </c>
    </row>
    <row r="79" spans="1:18">
      <c r="A79" s="10">
        <v>66</v>
      </c>
      <c r="B79" s="24">
        <v>1911066</v>
      </c>
      <c r="C79" s="23" t="s">
        <v>66</v>
      </c>
      <c r="D79" s="37">
        <v>90</v>
      </c>
      <c r="E79" s="37">
        <v>88</v>
      </c>
      <c r="F79" s="37">
        <v>91</v>
      </c>
      <c r="G79" s="37">
        <v>89</v>
      </c>
      <c r="H79" s="37">
        <v>85</v>
      </c>
      <c r="I79" s="38">
        <v>100</v>
      </c>
      <c r="J79" s="38">
        <v>80</v>
      </c>
      <c r="K79" s="38">
        <v>80</v>
      </c>
      <c r="L79" s="38">
        <v>100</v>
      </c>
      <c r="M79" s="38">
        <v>80</v>
      </c>
      <c r="N79" s="139">
        <v>95</v>
      </c>
      <c r="O79" s="139">
        <v>84</v>
      </c>
      <c r="P79" s="139">
        <v>85.5</v>
      </c>
      <c r="Q79" s="139">
        <v>94.5</v>
      </c>
      <c r="R79" s="139">
        <v>82.5</v>
      </c>
    </row>
    <row r="80" spans="1:18">
      <c r="A80" s="10">
        <v>67</v>
      </c>
      <c r="B80" s="24">
        <v>1911067</v>
      </c>
      <c r="C80" s="23" t="s">
        <v>125</v>
      </c>
      <c r="D80" s="37">
        <v>90</v>
      </c>
      <c r="E80" s="37">
        <v>90</v>
      </c>
      <c r="F80" s="37">
        <v>93</v>
      </c>
      <c r="G80" s="37">
        <v>89</v>
      </c>
      <c r="H80" s="37">
        <v>91</v>
      </c>
      <c r="I80" s="38">
        <v>87</v>
      </c>
      <c r="J80" s="38">
        <v>87</v>
      </c>
      <c r="K80" s="38">
        <v>80</v>
      </c>
      <c r="L80" s="38">
        <v>93</v>
      </c>
      <c r="M80" s="38">
        <v>93</v>
      </c>
      <c r="N80" s="139">
        <v>88.5</v>
      </c>
      <c r="O80" s="139">
        <v>88.5</v>
      </c>
      <c r="P80" s="139">
        <v>86.5</v>
      </c>
      <c r="Q80" s="139">
        <v>91</v>
      </c>
      <c r="R80" s="139">
        <v>92</v>
      </c>
    </row>
    <row r="81" spans="1:18">
      <c r="A81" s="10">
        <v>68</v>
      </c>
      <c r="B81" s="24">
        <v>1911068</v>
      </c>
      <c r="C81" s="23" t="s">
        <v>126</v>
      </c>
      <c r="D81" s="37">
        <v>87</v>
      </c>
      <c r="E81" s="37">
        <v>67</v>
      </c>
      <c r="F81" s="37">
        <v>79</v>
      </c>
      <c r="G81" s="37">
        <v>87</v>
      </c>
      <c r="H81" s="37">
        <v>71</v>
      </c>
      <c r="I81" s="38">
        <v>87</v>
      </c>
      <c r="J81" s="38">
        <v>80</v>
      </c>
      <c r="K81" s="38">
        <v>67</v>
      </c>
      <c r="L81" s="38">
        <v>93</v>
      </c>
      <c r="M81" s="38">
        <v>67</v>
      </c>
      <c r="N81" s="139">
        <v>87</v>
      </c>
      <c r="O81" s="139">
        <v>73.5</v>
      </c>
      <c r="P81" s="139">
        <v>73</v>
      </c>
      <c r="Q81" s="139">
        <v>90</v>
      </c>
      <c r="R81" s="139">
        <v>69</v>
      </c>
    </row>
    <row r="82" spans="1:18">
      <c r="A82" s="10">
        <v>69</v>
      </c>
      <c r="B82" s="24">
        <v>1911069</v>
      </c>
      <c r="C82" s="23" t="s">
        <v>67</v>
      </c>
      <c r="D82" s="37">
        <v>72</v>
      </c>
      <c r="E82" s="37">
        <v>50</v>
      </c>
      <c r="F82" s="37">
        <v>83</v>
      </c>
      <c r="G82" s="37">
        <v>78</v>
      </c>
      <c r="H82" s="37">
        <v>71</v>
      </c>
      <c r="I82" s="38">
        <v>60</v>
      </c>
      <c r="J82" s="38">
        <v>67</v>
      </c>
      <c r="K82" s="38">
        <v>53</v>
      </c>
      <c r="L82" s="38">
        <v>53</v>
      </c>
      <c r="M82" s="38">
        <v>47</v>
      </c>
      <c r="N82" s="139">
        <v>66</v>
      </c>
      <c r="O82" s="139">
        <v>58.5</v>
      </c>
      <c r="P82" s="139">
        <v>68</v>
      </c>
      <c r="Q82" s="139">
        <v>65.5</v>
      </c>
      <c r="R82" s="139">
        <v>59</v>
      </c>
    </row>
    <row r="83" spans="1:18">
      <c r="A83" s="10">
        <v>70</v>
      </c>
      <c r="B83" s="24">
        <v>1911070</v>
      </c>
      <c r="C83" s="23" t="s">
        <v>127</v>
      </c>
      <c r="D83" s="37">
        <v>89</v>
      </c>
      <c r="E83" s="37">
        <v>81</v>
      </c>
      <c r="F83" s="37">
        <v>78</v>
      </c>
      <c r="G83" s="37">
        <v>75</v>
      </c>
      <c r="H83" s="37">
        <v>76</v>
      </c>
      <c r="I83" s="38">
        <v>93</v>
      </c>
      <c r="J83" s="38">
        <v>53</v>
      </c>
      <c r="K83" s="38">
        <v>53</v>
      </c>
      <c r="L83" s="38">
        <v>80</v>
      </c>
      <c r="M83" s="38">
        <v>47</v>
      </c>
      <c r="N83" s="139">
        <v>91</v>
      </c>
      <c r="O83" s="139">
        <v>67</v>
      </c>
      <c r="P83" s="139">
        <v>65.5</v>
      </c>
      <c r="Q83" s="139">
        <v>77.5</v>
      </c>
      <c r="R83" s="139">
        <v>61.5</v>
      </c>
    </row>
    <row r="84" spans="1:18">
      <c r="A84" s="10">
        <v>71</v>
      </c>
      <c r="B84" s="24">
        <v>1911071</v>
      </c>
      <c r="C84" s="23" t="s">
        <v>128</v>
      </c>
      <c r="D84" s="37">
        <v>89</v>
      </c>
      <c r="E84" s="37">
        <v>86</v>
      </c>
      <c r="F84" s="37">
        <v>79</v>
      </c>
      <c r="G84" s="37">
        <v>82</v>
      </c>
      <c r="H84" s="37">
        <v>81</v>
      </c>
      <c r="I84" s="38">
        <v>93</v>
      </c>
      <c r="J84" s="38">
        <v>80</v>
      </c>
      <c r="K84" s="38">
        <v>33</v>
      </c>
      <c r="L84" s="38">
        <v>80</v>
      </c>
      <c r="M84" s="38">
        <v>93</v>
      </c>
      <c r="N84" s="139">
        <v>91</v>
      </c>
      <c r="O84" s="139">
        <v>83</v>
      </c>
      <c r="P84" s="139">
        <v>56</v>
      </c>
      <c r="Q84" s="139">
        <v>81</v>
      </c>
      <c r="R84" s="139">
        <v>87</v>
      </c>
    </row>
    <row r="85" spans="1:18">
      <c r="A85" s="10">
        <v>72</v>
      </c>
      <c r="B85" s="24">
        <v>1911072</v>
      </c>
      <c r="C85" s="23" t="s">
        <v>53</v>
      </c>
      <c r="D85" s="37">
        <v>78</v>
      </c>
      <c r="E85" s="37">
        <v>76</v>
      </c>
      <c r="F85" s="37">
        <v>68</v>
      </c>
      <c r="G85" s="37">
        <v>66</v>
      </c>
      <c r="H85" s="37">
        <v>92</v>
      </c>
      <c r="I85" s="38">
        <v>73</v>
      </c>
      <c r="J85" s="38">
        <v>80</v>
      </c>
      <c r="K85" s="38">
        <v>67</v>
      </c>
      <c r="L85" s="38">
        <v>93</v>
      </c>
      <c r="M85" s="38">
        <v>80</v>
      </c>
      <c r="N85" s="139">
        <v>75.5</v>
      </c>
      <c r="O85" s="139">
        <v>78</v>
      </c>
      <c r="P85" s="139">
        <v>67.5</v>
      </c>
      <c r="Q85" s="139">
        <v>79.5</v>
      </c>
      <c r="R85" s="139">
        <v>86</v>
      </c>
    </row>
    <row r="86" spans="1:18">
      <c r="A86" s="10">
        <v>73</v>
      </c>
      <c r="B86" s="24">
        <v>1911073</v>
      </c>
      <c r="C86" s="23" t="s">
        <v>54</v>
      </c>
      <c r="D86" s="37">
        <v>97</v>
      </c>
      <c r="E86" s="37">
        <v>95</v>
      </c>
      <c r="F86" s="37">
        <v>94</v>
      </c>
      <c r="G86" s="37">
        <v>96</v>
      </c>
      <c r="H86" s="37">
        <v>96</v>
      </c>
      <c r="I86" s="38">
        <v>93</v>
      </c>
      <c r="J86" s="38">
        <v>93</v>
      </c>
      <c r="K86" s="38">
        <v>93</v>
      </c>
      <c r="L86" s="38">
        <v>93</v>
      </c>
      <c r="M86" s="38">
        <v>93</v>
      </c>
      <c r="N86" s="139">
        <v>95</v>
      </c>
      <c r="O86" s="139">
        <v>94</v>
      </c>
      <c r="P86" s="139">
        <v>93.5</v>
      </c>
      <c r="Q86" s="139">
        <v>94.5</v>
      </c>
      <c r="R86" s="139">
        <v>94.5</v>
      </c>
    </row>
    <row r="87" spans="1:18">
      <c r="A87" s="10">
        <v>74</v>
      </c>
      <c r="B87" s="24">
        <v>1911074</v>
      </c>
      <c r="C87" s="23" t="s">
        <v>68</v>
      </c>
      <c r="D87" s="37">
        <v>93</v>
      </c>
      <c r="E87" s="37">
        <v>84</v>
      </c>
      <c r="F87" s="37">
        <v>82</v>
      </c>
      <c r="G87" s="37">
        <v>81</v>
      </c>
      <c r="H87" s="37">
        <v>90</v>
      </c>
      <c r="I87" s="38">
        <v>100</v>
      </c>
      <c r="J87" s="38">
        <v>93</v>
      </c>
      <c r="K87" s="38">
        <v>87</v>
      </c>
      <c r="L87" s="38">
        <v>93</v>
      </c>
      <c r="M87" s="38">
        <v>100</v>
      </c>
      <c r="N87" s="139">
        <v>96.5</v>
      </c>
      <c r="O87" s="139">
        <v>88.5</v>
      </c>
      <c r="P87" s="139">
        <v>84.5</v>
      </c>
      <c r="Q87" s="139">
        <v>87</v>
      </c>
      <c r="R87" s="139">
        <v>95</v>
      </c>
    </row>
    <row r="88" spans="1:18">
      <c r="A88" s="10">
        <v>75</v>
      </c>
      <c r="B88" s="24">
        <v>1911075</v>
      </c>
      <c r="C88" s="23" t="s">
        <v>55</v>
      </c>
      <c r="D88" s="37">
        <v>88</v>
      </c>
      <c r="E88" s="37">
        <v>83</v>
      </c>
      <c r="F88" s="37">
        <v>71</v>
      </c>
      <c r="G88" s="37">
        <v>77</v>
      </c>
      <c r="H88" s="37">
        <v>41</v>
      </c>
      <c r="I88" s="38">
        <v>87</v>
      </c>
      <c r="J88" s="38">
        <v>80</v>
      </c>
      <c r="K88" s="38">
        <v>60</v>
      </c>
      <c r="L88" s="38">
        <v>87</v>
      </c>
      <c r="M88" s="38">
        <v>53</v>
      </c>
      <c r="N88" s="139">
        <v>87.5</v>
      </c>
      <c r="O88" s="139">
        <v>81.5</v>
      </c>
      <c r="P88" s="139">
        <v>65.5</v>
      </c>
      <c r="Q88" s="139">
        <v>82</v>
      </c>
      <c r="R88" s="139">
        <v>47</v>
      </c>
    </row>
    <row r="89" spans="1:18">
      <c r="A89" s="10">
        <v>76</v>
      </c>
      <c r="B89" s="24">
        <v>1911076</v>
      </c>
      <c r="C89" s="23" t="s">
        <v>129</v>
      </c>
      <c r="D89" s="37">
        <v>68</v>
      </c>
      <c r="E89" s="37">
        <v>84</v>
      </c>
      <c r="F89" s="37">
        <v>67</v>
      </c>
      <c r="G89" s="37">
        <v>76</v>
      </c>
      <c r="H89" s="37">
        <v>88</v>
      </c>
      <c r="I89" s="38">
        <v>87</v>
      </c>
      <c r="J89" s="38">
        <v>87</v>
      </c>
      <c r="K89" s="38">
        <v>67</v>
      </c>
      <c r="L89" s="38">
        <v>80</v>
      </c>
      <c r="M89" s="38">
        <v>67</v>
      </c>
      <c r="N89" s="139">
        <v>77.5</v>
      </c>
      <c r="O89" s="139">
        <v>85.5</v>
      </c>
      <c r="P89" s="139">
        <v>67</v>
      </c>
      <c r="Q89" s="139">
        <v>78</v>
      </c>
      <c r="R89" s="139">
        <v>77.5</v>
      </c>
    </row>
    <row r="90" spans="1:18">
      <c r="A90" s="10">
        <v>77</v>
      </c>
      <c r="B90" s="24">
        <v>1911077</v>
      </c>
      <c r="C90" s="23" t="s">
        <v>56</v>
      </c>
      <c r="D90" s="37">
        <v>86</v>
      </c>
      <c r="E90" s="37">
        <v>87</v>
      </c>
      <c r="F90" s="37">
        <v>86</v>
      </c>
      <c r="G90" s="37">
        <v>80</v>
      </c>
      <c r="H90" s="37">
        <v>86</v>
      </c>
      <c r="I90" s="38">
        <v>93</v>
      </c>
      <c r="J90" s="38">
        <v>87</v>
      </c>
      <c r="K90" s="38">
        <v>87</v>
      </c>
      <c r="L90" s="38">
        <v>87</v>
      </c>
      <c r="M90" s="38">
        <v>73</v>
      </c>
      <c r="N90" s="139">
        <v>89.5</v>
      </c>
      <c r="O90" s="139">
        <v>87</v>
      </c>
      <c r="P90" s="139">
        <v>86.5</v>
      </c>
      <c r="Q90" s="139">
        <v>83.5</v>
      </c>
      <c r="R90" s="139">
        <v>79.5</v>
      </c>
    </row>
    <row r="91" spans="1:18">
      <c r="A91" s="10">
        <v>78</v>
      </c>
      <c r="B91" s="24">
        <v>1911078</v>
      </c>
      <c r="C91" s="23" t="s">
        <v>69</v>
      </c>
      <c r="D91" s="37">
        <v>93</v>
      </c>
      <c r="E91" s="37">
        <v>76</v>
      </c>
      <c r="F91" s="37">
        <v>91</v>
      </c>
      <c r="G91" s="37">
        <v>79</v>
      </c>
      <c r="H91" s="37">
        <v>92</v>
      </c>
      <c r="I91" s="38">
        <v>100</v>
      </c>
      <c r="J91" s="38">
        <v>93</v>
      </c>
      <c r="K91" s="38">
        <v>80</v>
      </c>
      <c r="L91" s="38">
        <v>93</v>
      </c>
      <c r="M91" s="38">
        <v>100</v>
      </c>
      <c r="N91" s="139">
        <v>96.5</v>
      </c>
      <c r="O91" s="139">
        <v>84.5</v>
      </c>
      <c r="P91" s="139">
        <v>85.5</v>
      </c>
      <c r="Q91" s="139">
        <v>86</v>
      </c>
      <c r="R91" s="139">
        <v>96</v>
      </c>
    </row>
    <row r="92" spans="1:18">
      <c r="A92" s="10">
        <v>79</v>
      </c>
      <c r="B92" s="24">
        <v>1911079</v>
      </c>
      <c r="C92" s="23" t="s">
        <v>130</v>
      </c>
      <c r="D92" s="37">
        <v>88</v>
      </c>
      <c r="E92" s="37">
        <v>64</v>
      </c>
      <c r="F92" s="37">
        <v>82</v>
      </c>
      <c r="G92" s="37">
        <v>79</v>
      </c>
      <c r="H92" s="37">
        <v>67</v>
      </c>
      <c r="I92" s="38">
        <v>80</v>
      </c>
      <c r="J92" s="38">
        <v>80</v>
      </c>
      <c r="K92" s="38">
        <v>67</v>
      </c>
      <c r="L92" s="38">
        <v>80</v>
      </c>
      <c r="M92" s="38">
        <v>67</v>
      </c>
      <c r="N92" s="139">
        <v>84</v>
      </c>
      <c r="O92" s="139">
        <v>72</v>
      </c>
      <c r="P92" s="139">
        <v>74.5</v>
      </c>
      <c r="Q92" s="139">
        <v>79.5</v>
      </c>
      <c r="R92" s="139">
        <v>67</v>
      </c>
    </row>
    <row r="93" spans="1:18">
      <c r="A93" s="10">
        <v>80</v>
      </c>
      <c r="B93" s="24">
        <v>1911080</v>
      </c>
      <c r="C93" s="23" t="s">
        <v>131</v>
      </c>
      <c r="D93" s="37">
        <v>43</v>
      </c>
      <c r="E93" s="37">
        <v>45</v>
      </c>
      <c r="F93" s="37">
        <v>67</v>
      </c>
      <c r="G93" s="37">
        <v>57</v>
      </c>
      <c r="H93" s="37">
        <v>77</v>
      </c>
      <c r="I93" s="38">
        <v>53</v>
      </c>
      <c r="J93" s="38">
        <v>33</v>
      </c>
      <c r="K93" s="38">
        <v>47</v>
      </c>
      <c r="L93" s="38">
        <v>20</v>
      </c>
      <c r="M93" s="38">
        <v>13</v>
      </c>
      <c r="N93" s="139">
        <v>48</v>
      </c>
      <c r="O93" s="139">
        <v>39</v>
      </c>
      <c r="P93" s="139">
        <v>57</v>
      </c>
      <c r="Q93" s="139">
        <v>38.5</v>
      </c>
      <c r="R93" s="139">
        <v>45</v>
      </c>
    </row>
    <row r="94" spans="1:18">
      <c r="A94" s="10">
        <v>81</v>
      </c>
      <c r="B94" s="24">
        <v>1911081</v>
      </c>
      <c r="C94" s="23" t="s">
        <v>70</v>
      </c>
      <c r="D94" s="37">
        <v>83</v>
      </c>
      <c r="E94" s="37">
        <v>77</v>
      </c>
      <c r="F94" s="37">
        <v>85</v>
      </c>
      <c r="G94" s="37">
        <v>70</v>
      </c>
      <c r="H94" s="37">
        <v>80</v>
      </c>
      <c r="I94" s="38">
        <v>100</v>
      </c>
      <c r="J94" s="38">
        <v>93</v>
      </c>
      <c r="K94" s="38">
        <v>80</v>
      </c>
      <c r="L94" s="38">
        <v>100</v>
      </c>
      <c r="M94" s="38">
        <v>73</v>
      </c>
      <c r="N94" s="139">
        <v>91.5</v>
      </c>
      <c r="O94" s="139">
        <v>85</v>
      </c>
      <c r="P94" s="139">
        <v>82.5</v>
      </c>
      <c r="Q94" s="139">
        <v>85</v>
      </c>
      <c r="R94" s="139">
        <v>76.5</v>
      </c>
    </row>
    <row r="95" spans="1:18">
      <c r="A95" s="10">
        <v>82</v>
      </c>
      <c r="B95" s="24">
        <v>1911082</v>
      </c>
      <c r="C95" s="23" t="s">
        <v>71</v>
      </c>
      <c r="D95" s="37">
        <v>96</v>
      </c>
      <c r="E95" s="37">
        <v>84</v>
      </c>
      <c r="F95" s="37">
        <v>91</v>
      </c>
      <c r="G95" s="37">
        <v>91</v>
      </c>
      <c r="H95" s="37">
        <v>96</v>
      </c>
      <c r="I95" s="38">
        <v>93</v>
      </c>
      <c r="J95" s="38">
        <v>93</v>
      </c>
      <c r="K95" s="38">
        <v>93</v>
      </c>
      <c r="L95" s="38">
        <v>87</v>
      </c>
      <c r="M95" s="38">
        <v>87</v>
      </c>
      <c r="N95" s="139">
        <v>94.5</v>
      </c>
      <c r="O95" s="139">
        <v>88.5</v>
      </c>
      <c r="P95" s="139">
        <v>92</v>
      </c>
      <c r="Q95" s="139">
        <v>89</v>
      </c>
      <c r="R95" s="139">
        <v>91.5</v>
      </c>
    </row>
    <row r="96" spans="1:18">
      <c r="A96" s="10">
        <v>83</v>
      </c>
      <c r="B96" s="24">
        <v>1911083</v>
      </c>
      <c r="C96" s="23" t="s">
        <v>132</v>
      </c>
      <c r="D96" s="37">
        <v>89</v>
      </c>
      <c r="E96" s="37">
        <v>81</v>
      </c>
      <c r="F96" s="37">
        <v>87</v>
      </c>
      <c r="G96" s="37">
        <v>95</v>
      </c>
      <c r="H96" s="37">
        <v>97</v>
      </c>
      <c r="I96" s="38">
        <v>73</v>
      </c>
      <c r="J96" s="38">
        <v>73</v>
      </c>
      <c r="K96" s="38">
        <v>73</v>
      </c>
      <c r="L96" s="38">
        <v>93</v>
      </c>
      <c r="M96" s="38">
        <v>67</v>
      </c>
      <c r="N96" s="139">
        <v>81</v>
      </c>
      <c r="O96" s="139">
        <v>77</v>
      </c>
      <c r="P96" s="139">
        <v>80</v>
      </c>
      <c r="Q96" s="139">
        <v>94</v>
      </c>
      <c r="R96" s="139">
        <v>82</v>
      </c>
    </row>
    <row r="97" spans="1:18">
      <c r="A97" s="10">
        <v>84</v>
      </c>
      <c r="B97" s="24">
        <v>1911084</v>
      </c>
      <c r="C97" s="23" t="s">
        <v>133</v>
      </c>
      <c r="D97" s="37">
        <v>85</v>
      </c>
      <c r="E97" s="37">
        <v>90</v>
      </c>
      <c r="F97" s="37">
        <v>87</v>
      </c>
      <c r="G97" s="37">
        <v>83</v>
      </c>
      <c r="H97" s="37">
        <v>86</v>
      </c>
      <c r="I97" s="38">
        <v>87</v>
      </c>
      <c r="J97" s="38">
        <v>87</v>
      </c>
      <c r="K97" s="38">
        <v>40</v>
      </c>
      <c r="L97" s="38">
        <v>93</v>
      </c>
      <c r="M97" s="38">
        <v>80</v>
      </c>
      <c r="N97" s="139">
        <v>86</v>
      </c>
      <c r="O97" s="139">
        <v>88.5</v>
      </c>
      <c r="P97" s="139">
        <v>63.5</v>
      </c>
      <c r="Q97" s="139">
        <v>88</v>
      </c>
      <c r="R97" s="139">
        <v>83</v>
      </c>
    </row>
    <row r="98" spans="1:18">
      <c r="A98" s="10">
        <v>85</v>
      </c>
      <c r="B98" s="24">
        <v>1911085</v>
      </c>
      <c r="C98" s="23" t="s">
        <v>134</v>
      </c>
      <c r="D98" s="37">
        <v>88</v>
      </c>
      <c r="E98" s="37">
        <v>57</v>
      </c>
      <c r="F98" s="37">
        <v>64</v>
      </c>
      <c r="G98" s="37">
        <v>77</v>
      </c>
      <c r="H98" s="37">
        <v>70</v>
      </c>
      <c r="I98" s="38">
        <v>87</v>
      </c>
      <c r="J98" s="38">
        <v>67</v>
      </c>
      <c r="K98" s="38">
        <v>87</v>
      </c>
      <c r="L98" s="38">
        <v>100</v>
      </c>
      <c r="M98" s="38">
        <v>73</v>
      </c>
      <c r="N98" s="139">
        <v>87.5</v>
      </c>
      <c r="O98" s="139">
        <v>62</v>
      </c>
      <c r="P98" s="139">
        <v>75.5</v>
      </c>
      <c r="Q98" s="139">
        <v>88.5</v>
      </c>
      <c r="R98" s="139">
        <v>71.5</v>
      </c>
    </row>
    <row r="99" spans="1:18">
      <c r="A99" s="10">
        <v>86</v>
      </c>
      <c r="B99" s="24">
        <v>1911086</v>
      </c>
      <c r="C99" s="23" t="s">
        <v>135</v>
      </c>
      <c r="D99" s="37">
        <v>36</v>
      </c>
      <c r="E99" s="37">
        <v>53</v>
      </c>
      <c r="F99" s="37">
        <v>80</v>
      </c>
      <c r="G99" s="37">
        <v>63</v>
      </c>
      <c r="H99" s="37">
        <v>77</v>
      </c>
      <c r="I99" s="38">
        <v>40</v>
      </c>
      <c r="J99" s="38">
        <v>53</v>
      </c>
      <c r="K99" s="38">
        <v>53</v>
      </c>
      <c r="L99" s="38">
        <v>53</v>
      </c>
      <c r="M99" s="38">
        <v>53</v>
      </c>
      <c r="N99" s="139">
        <v>38</v>
      </c>
      <c r="O99" s="139">
        <v>53</v>
      </c>
      <c r="P99" s="139">
        <v>66.5</v>
      </c>
      <c r="Q99" s="139">
        <v>58</v>
      </c>
      <c r="R99" s="139">
        <v>65</v>
      </c>
    </row>
    <row r="100" spans="1:18">
      <c r="A100" s="10">
        <v>87</v>
      </c>
      <c r="B100" s="24">
        <v>1911087</v>
      </c>
      <c r="C100" s="23" t="s">
        <v>136</v>
      </c>
      <c r="D100" s="37">
        <v>96</v>
      </c>
      <c r="E100" s="37">
        <v>91</v>
      </c>
      <c r="F100" s="37">
        <v>94</v>
      </c>
      <c r="G100" s="37">
        <v>91</v>
      </c>
      <c r="H100" s="37">
        <v>93</v>
      </c>
      <c r="I100" s="38">
        <v>93</v>
      </c>
      <c r="J100" s="38">
        <v>87</v>
      </c>
      <c r="K100" s="38">
        <v>93</v>
      </c>
      <c r="L100" s="38">
        <v>93</v>
      </c>
      <c r="M100" s="38">
        <v>100</v>
      </c>
      <c r="N100" s="139">
        <v>94.5</v>
      </c>
      <c r="O100" s="139">
        <v>89</v>
      </c>
      <c r="P100" s="139">
        <v>93.5</v>
      </c>
      <c r="Q100" s="139">
        <v>92</v>
      </c>
      <c r="R100" s="139">
        <v>96.5</v>
      </c>
    </row>
    <row r="101" spans="1:18">
      <c r="A101" s="10">
        <v>88</v>
      </c>
      <c r="B101" s="24">
        <v>1911088</v>
      </c>
      <c r="C101" s="23" t="s">
        <v>57</v>
      </c>
      <c r="D101" s="37">
        <v>87</v>
      </c>
      <c r="E101" s="37">
        <v>86</v>
      </c>
      <c r="F101" s="37">
        <v>94</v>
      </c>
      <c r="G101" s="37">
        <v>94</v>
      </c>
      <c r="H101" s="37">
        <v>88</v>
      </c>
      <c r="I101" s="38">
        <v>93</v>
      </c>
      <c r="J101" s="38">
        <v>80</v>
      </c>
      <c r="K101" s="38">
        <v>87</v>
      </c>
      <c r="L101" s="38">
        <v>93</v>
      </c>
      <c r="M101" s="38">
        <v>73</v>
      </c>
      <c r="N101" s="139">
        <v>90</v>
      </c>
      <c r="O101" s="139">
        <v>83</v>
      </c>
      <c r="P101" s="139">
        <v>90.5</v>
      </c>
      <c r="Q101" s="139">
        <v>93.5</v>
      </c>
      <c r="R101" s="139">
        <v>80.5</v>
      </c>
    </row>
    <row r="102" spans="1:18">
      <c r="A102" s="10">
        <v>89</v>
      </c>
      <c r="B102" s="24">
        <v>1911089</v>
      </c>
      <c r="C102" s="23" t="s">
        <v>137</v>
      </c>
      <c r="D102" s="37">
        <v>96</v>
      </c>
      <c r="E102" s="37">
        <v>94</v>
      </c>
      <c r="F102" s="37">
        <v>93</v>
      </c>
      <c r="G102" s="37">
        <v>92</v>
      </c>
      <c r="H102" s="37">
        <v>90</v>
      </c>
      <c r="I102" s="38">
        <v>93</v>
      </c>
      <c r="J102" s="38">
        <v>93</v>
      </c>
      <c r="K102" s="38">
        <v>80</v>
      </c>
      <c r="L102" s="38">
        <v>87</v>
      </c>
      <c r="M102" s="38">
        <v>87</v>
      </c>
      <c r="N102" s="139">
        <v>94.5</v>
      </c>
      <c r="O102" s="139">
        <v>93.5</v>
      </c>
      <c r="P102" s="139">
        <v>86.5</v>
      </c>
      <c r="Q102" s="139">
        <v>89.5</v>
      </c>
      <c r="R102" s="139">
        <v>88.5</v>
      </c>
    </row>
    <row r="103" spans="1:18">
      <c r="A103" s="10">
        <v>90</v>
      </c>
      <c r="B103" s="24">
        <v>1911090</v>
      </c>
      <c r="C103" s="23" t="s">
        <v>138</v>
      </c>
      <c r="D103" s="37">
        <v>97</v>
      </c>
      <c r="E103" s="37">
        <v>93</v>
      </c>
      <c r="F103" s="37">
        <v>94</v>
      </c>
      <c r="G103" s="37">
        <v>89</v>
      </c>
      <c r="H103" s="37">
        <v>92</v>
      </c>
      <c r="I103" s="38">
        <v>93</v>
      </c>
      <c r="J103" s="38">
        <v>93</v>
      </c>
      <c r="K103" s="38">
        <v>93</v>
      </c>
      <c r="L103" s="38">
        <v>93</v>
      </c>
      <c r="M103" s="38">
        <v>93</v>
      </c>
      <c r="N103" s="139">
        <v>95</v>
      </c>
      <c r="O103" s="139">
        <v>93</v>
      </c>
      <c r="P103" s="139">
        <v>93.5</v>
      </c>
      <c r="Q103" s="139">
        <v>91</v>
      </c>
      <c r="R103" s="139">
        <v>92.5</v>
      </c>
    </row>
    <row r="104" spans="1:18">
      <c r="A104" s="10">
        <v>91</v>
      </c>
      <c r="B104" s="24">
        <v>1911091</v>
      </c>
      <c r="C104" s="23" t="s">
        <v>139</v>
      </c>
      <c r="D104" s="37">
        <v>68</v>
      </c>
      <c r="E104" s="37">
        <v>79</v>
      </c>
      <c r="F104" s="37">
        <v>78</v>
      </c>
      <c r="G104" s="37">
        <v>65</v>
      </c>
      <c r="H104" s="37">
        <v>57</v>
      </c>
      <c r="I104" s="38">
        <v>80</v>
      </c>
      <c r="J104" s="38">
        <v>67</v>
      </c>
      <c r="K104" s="38">
        <v>67</v>
      </c>
      <c r="L104" s="38">
        <v>93</v>
      </c>
      <c r="M104" s="38">
        <v>73</v>
      </c>
      <c r="N104" s="139">
        <v>74</v>
      </c>
      <c r="O104" s="139">
        <v>73</v>
      </c>
      <c r="P104" s="139">
        <v>72.5</v>
      </c>
      <c r="Q104" s="139">
        <v>79</v>
      </c>
      <c r="R104" s="139">
        <v>65</v>
      </c>
    </row>
    <row r="105" spans="1:18">
      <c r="A105" s="10">
        <v>92</v>
      </c>
      <c r="B105" s="24">
        <v>1911092</v>
      </c>
      <c r="C105" s="23" t="s">
        <v>140</v>
      </c>
      <c r="D105" s="37">
        <v>95</v>
      </c>
      <c r="E105" s="37">
        <v>73</v>
      </c>
      <c r="F105" s="37">
        <v>91</v>
      </c>
      <c r="G105" s="37">
        <v>79</v>
      </c>
      <c r="H105" s="37">
        <v>74</v>
      </c>
      <c r="I105" s="38">
        <v>93</v>
      </c>
      <c r="J105" s="38">
        <v>80</v>
      </c>
      <c r="K105" s="38">
        <v>80</v>
      </c>
      <c r="L105" s="38">
        <v>87</v>
      </c>
      <c r="M105" s="38">
        <v>60</v>
      </c>
      <c r="N105" s="139">
        <v>94</v>
      </c>
      <c r="O105" s="139">
        <v>76.5</v>
      </c>
      <c r="P105" s="139">
        <v>85.5</v>
      </c>
      <c r="Q105" s="139">
        <v>83</v>
      </c>
      <c r="R105" s="139">
        <v>67</v>
      </c>
    </row>
    <row r="106" spans="1:18">
      <c r="A106" s="10">
        <v>93</v>
      </c>
      <c r="B106" s="24">
        <v>1911093</v>
      </c>
      <c r="C106" s="23" t="s">
        <v>141</v>
      </c>
      <c r="D106" s="37">
        <v>94</v>
      </c>
      <c r="E106" s="37">
        <v>80</v>
      </c>
      <c r="F106" s="37">
        <v>94</v>
      </c>
      <c r="G106" s="37">
        <v>94</v>
      </c>
      <c r="H106" s="37">
        <v>91</v>
      </c>
      <c r="I106" s="38">
        <v>87</v>
      </c>
      <c r="J106" s="38">
        <v>80</v>
      </c>
      <c r="K106" s="38">
        <v>67</v>
      </c>
      <c r="L106" s="38">
        <v>87</v>
      </c>
      <c r="M106" s="38">
        <v>80</v>
      </c>
      <c r="N106" s="139">
        <v>90.5</v>
      </c>
      <c r="O106" s="139">
        <v>80</v>
      </c>
      <c r="P106" s="139">
        <v>80.5</v>
      </c>
      <c r="Q106" s="139">
        <v>90.5</v>
      </c>
      <c r="R106" s="139">
        <v>85.5</v>
      </c>
    </row>
    <row r="107" spans="1:18">
      <c r="A107" s="10">
        <v>94</v>
      </c>
      <c r="B107" s="24">
        <v>1911094</v>
      </c>
      <c r="C107" s="23" t="s">
        <v>58</v>
      </c>
      <c r="D107" s="37">
        <v>95</v>
      </c>
      <c r="E107" s="37">
        <v>94</v>
      </c>
      <c r="F107" s="37">
        <v>94</v>
      </c>
      <c r="G107" s="37">
        <v>95</v>
      </c>
      <c r="H107" s="37">
        <v>94</v>
      </c>
      <c r="I107" s="38">
        <v>93</v>
      </c>
      <c r="J107" s="38">
        <v>93</v>
      </c>
      <c r="K107" s="38">
        <v>93</v>
      </c>
      <c r="L107" s="38">
        <v>87</v>
      </c>
      <c r="M107" s="38">
        <v>93</v>
      </c>
      <c r="N107" s="139">
        <v>94</v>
      </c>
      <c r="O107" s="139">
        <v>93.5</v>
      </c>
      <c r="P107" s="139">
        <v>93.5</v>
      </c>
      <c r="Q107" s="139">
        <v>91</v>
      </c>
      <c r="R107" s="139">
        <v>93.5</v>
      </c>
    </row>
    <row r="108" spans="1:18">
      <c r="A108" s="10">
        <v>95</v>
      </c>
      <c r="B108" s="24">
        <v>1911095</v>
      </c>
      <c r="C108" s="23" t="s">
        <v>142</v>
      </c>
      <c r="D108" s="37">
        <v>79</v>
      </c>
      <c r="E108" s="37">
        <v>86</v>
      </c>
      <c r="F108" s="37">
        <v>73</v>
      </c>
      <c r="G108" s="37">
        <v>84</v>
      </c>
      <c r="H108" s="37">
        <v>74</v>
      </c>
      <c r="I108" s="38">
        <v>67</v>
      </c>
      <c r="J108" s="38">
        <v>80</v>
      </c>
      <c r="K108" s="38">
        <v>53</v>
      </c>
      <c r="L108" s="38">
        <v>93</v>
      </c>
      <c r="M108" s="38">
        <v>60</v>
      </c>
      <c r="N108" s="139">
        <v>73</v>
      </c>
      <c r="O108" s="139">
        <v>83</v>
      </c>
      <c r="P108" s="139">
        <v>63</v>
      </c>
      <c r="Q108" s="139">
        <v>88.5</v>
      </c>
      <c r="R108" s="139">
        <v>67</v>
      </c>
    </row>
    <row r="109" spans="1:18">
      <c r="A109" s="10">
        <v>96</v>
      </c>
      <c r="B109" s="24">
        <v>1911096</v>
      </c>
      <c r="C109" s="23" t="s">
        <v>143</v>
      </c>
      <c r="D109" s="37">
        <v>89</v>
      </c>
      <c r="E109" s="37">
        <v>85</v>
      </c>
      <c r="F109" s="37">
        <v>92</v>
      </c>
      <c r="G109" s="37">
        <v>91</v>
      </c>
      <c r="H109" s="37">
        <v>85</v>
      </c>
      <c r="I109" s="38">
        <v>93</v>
      </c>
      <c r="J109" s="38">
        <v>100</v>
      </c>
      <c r="K109" s="38">
        <v>93</v>
      </c>
      <c r="L109" s="38">
        <v>87</v>
      </c>
      <c r="M109" s="38">
        <v>93</v>
      </c>
      <c r="N109" s="139">
        <v>91</v>
      </c>
      <c r="O109" s="139">
        <v>92.5</v>
      </c>
      <c r="P109" s="139">
        <v>92.5</v>
      </c>
      <c r="Q109" s="139">
        <v>89</v>
      </c>
      <c r="R109" s="139">
        <v>89</v>
      </c>
    </row>
    <row r="110" spans="1:18">
      <c r="A110" s="10">
        <v>97</v>
      </c>
      <c r="B110" s="24">
        <v>1911097</v>
      </c>
      <c r="C110" s="23" t="s">
        <v>144</v>
      </c>
      <c r="D110" s="37">
        <v>85</v>
      </c>
      <c r="E110" s="37">
        <v>61</v>
      </c>
      <c r="F110" s="37">
        <v>85</v>
      </c>
      <c r="G110" s="37">
        <v>65</v>
      </c>
      <c r="H110" s="37">
        <v>69</v>
      </c>
      <c r="I110" s="38">
        <v>73</v>
      </c>
      <c r="J110" s="38">
        <v>27</v>
      </c>
      <c r="K110" s="38">
        <v>67</v>
      </c>
      <c r="L110" s="38">
        <v>87</v>
      </c>
      <c r="M110" s="38">
        <v>67</v>
      </c>
      <c r="N110" s="139">
        <v>79</v>
      </c>
      <c r="O110" s="139">
        <v>44</v>
      </c>
      <c r="P110" s="139">
        <v>76</v>
      </c>
      <c r="Q110" s="139">
        <v>76</v>
      </c>
      <c r="R110" s="139">
        <v>68</v>
      </c>
    </row>
    <row r="111" spans="1:18">
      <c r="A111" s="10">
        <v>98</v>
      </c>
      <c r="B111" s="24">
        <v>1911098</v>
      </c>
      <c r="C111" s="23" t="s">
        <v>145</v>
      </c>
      <c r="D111" s="37">
        <v>95</v>
      </c>
      <c r="E111" s="37">
        <v>83</v>
      </c>
      <c r="F111" s="37">
        <v>89</v>
      </c>
      <c r="G111" s="37">
        <v>88</v>
      </c>
      <c r="H111" s="37">
        <v>92</v>
      </c>
      <c r="I111" s="38">
        <v>93</v>
      </c>
      <c r="J111" s="38">
        <v>93</v>
      </c>
      <c r="K111" s="38">
        <v>87</v>
      </c>
      <c r="L111" s="38">
        <v>93</v>
      </c>
      <c r="M111" s="38">
        <v>93</v>
      </c>
      <c r="N111" s="139">
        <v>94</v>
      </c>
      <c r="O111" s="139">
        <v>88</v>
      </c>
      <c r="P111" s="139">
        <v>88</v>
      </c>
      <c r="Q111" s="139">
        <v>90.5</v>
      </c>
      <c r="R111" s="139">
        <v>92.5</v>
      </c>
    </row>
    <row r="112" spans="1:18">
      <c r="A112" s="10">
        <v>99</v>
      </c>
      <c r="B112" s="24">
        <v>1911099</v>
      </c>
      <c r="C112" s="23" t="s">
        <v>146</v>
      </c>
      <c r="D112" s="37">
        <v>54</v>
      </c>
      <c r="E112" s="37">
        <v>65</v>
      </c>
      <c r="F112" s="37">
        <v>64</v>
      </c>
      <c r="G112" s="37">
        <v>68</v>
      </c>
      <c r="H112" s="37">
        <v>68</v>
      </c>
      <c r="I112" s="38">
        <v>33</v>
      </c>
      <c r="J112" s="38">
        <v>0</v>
      </c>
      <c r="K112" s="38">
        <v>0</v>
      </c>
      <c r="L112" s="38">
        <v>40</v>
      </c>
      <c r="M112" s="38">
        <v>0</v>
      </c>
      <c r="N112" s="139">
        <v>43.5</v>
      </c>
      <c r="O112" s="139">
        <v>32.5</v>
      </c>
      <c r="P112" s="139">
        <v>32</v>
      </c>
      <c r="Q112" s="139">
        <v>54</v>
      </c>
      <c r="R112" s="139">
        <v>34</v>
      </c>
    </row>
    <row r="113" spans="1:18">
      <c r="A113" s="10">
        <v>100</v>
      </c>
      <c r="B113" s="24">
        <v>1911100</v>
      </c>
      <c r="C113" s="23" t="s">
        <v>147</v>
      </c>
      <c r="D113" s="37">
        <v>73</v>
      </c>
      <c r="E113" s="37">
        <v>78</v>
      </c>
      <c r="F113" s="37">
        <v>84</v>
      </c>
      <c r="G113" s="37">
        <v>93</v>
      </c>
      <c r="H113" s="37">
        <v>88</v>
      </c>
      <c r="I113" s="38">
        <v>80</v>
      </c>
      <c r="J113" s="38">
        <v>80</v>
      </c>
      <c r="K113" s="38">
        <v>73</v>
      </c>
      <c r="L113" s="38">
        <v>87</v>
      </c>
      <c r="M113" s="38">
        <v>33</v>
      </c>
      <c r="N113" s="139">
        <v>76.5</v>
      </c>
      <c r="O113" s="139">
        <v>79</v>
      </c>
      <c r="P113" s="139">
        <v>78.5</v>
      </c>
      <c r="Q113" s="139">
        <v>90</v>
      </c>
      <c r="R113" s="139">
        <v>60.5</v>
      </c>
    </row>
    <row r="114" spans="1:18">
      <c r="A114" s="10">
        <v>101</v>
      </c>
      <c r="B114" s="24">
        <v>1911101</v>
      </c>
      <c r="C114" s="23" t="s">
        <v>148</v>
      </c>
      <c r="D114" s="37">
        <v>93</v>
      </c>
      <c r="E114" s="37">
        <v>84</v>
      </c>
      <c r="F114" s="37">
        <v>87</v>
      </c>
      <c r="G114" s="37">
        <v>84</v>
      </c>
      <c r="H114" s="37">
        <v>71</v>
      </c>
      <c r="I114" s="38">
        <v>93</v>
      </c>
      <c r="J114" s="38">
        <v>80</v>
      </c>
      <c r="K114" s="38">
        <v>93</v>
      </c>
      <c r="L114" s="38">
        <v>93</v>
      </c>
      <c r="M114" s="38">
        <v>93</v>
      </c>
      <c r="N114" s="139">
        <v>93</v>
      </c>
      <c r="O114" s="139">
        <v>82</v>
      </c>
      <c r="P114" s="139">
        <v>90</v>
      </c>
      <c r="Q114" s="139">
        <v>88.5</v>
      </c>
      <c r="R114" s="139">
        <v>82</v>
      </c>
    </row>
    <row r="115" spans="1:18">
      <c r="A115" s="10">
        <v>102</v>
      </c>
      <c r="B115" s="24">
        <v>1911102</v>
      </c>
      <c r="C115" s="23" t="s">
        <v>149</v>
      </c>
      <c r="D115" s="37">
        <v>82</v>
      </c>
      <c r="E115" s="37">
        <v>83</v>
      </c>
      <c r="F115" s="37">
        <v>94</v>
      </c>
      <c r="G115" s="37">
        <v>80</v>
      </c>
      <c r="H115" s="37">
        <v>89</v>
      </c>
      <c r="I115" s="38">
        <v>100</v>
      </c>
      <c r="J115" s="38">
        <v>87</v>
      </c>
      <c r="K115" s="38">
        <v>93</v>
      </c>
      <c r="L115" s="38">
        <v>93</v>
      </c>
      <c r="M115" s="38">
        <v>93</v>
      </c>
      <c r="N115" s="139">
        <v>91</v>
      </c>
      <c r="O115" s="139">
        <v>85</v>
      </c>
      <c r="P115" s="139">
        <v>93.5</v>
      </c>
      <c r="Q115" s="139">
        <v>86.5</v>
      </c>
      <c r="R115" s="139">
        <v>91</v>
      </c>
    </row>
    <row r="116" spans="1:18">
      <c r="A116" s="10">
        <v>103</v>
      </c>
      <c r="B116" s="24">
        <v>1911103</v>
      </c>
      <c r="C116" s="23" t="s">
        <v>72</v>
      </c>
      <c r="D116" s="37">
        <v>91</v>
      </c>
      <c r="E116" s="37">
        <v>86</v>
      </c>
      <c r="F116" s="37">
        <v>93</v>
      </c>
      <c r="G116" s="37">
        <v>87</v>
      </c>
      <c r="H116" s="37">
        <v>80</v>
      </c>
      <c r="I116" s="38">
        <v>93</v>
      </c>
      <c r="J116" s="38">
        <v>93</v>
      </c>
      <c r="K116" s="38">
        <v>73</v>
      </c>
      <c r="L116" s="38">
        <v>93</v>
      </c>
      <c r="M116" s="38">
        <v>93</v>
      </c>
      <c r="N116" s="139">
        <v>92</v>
      </c>
      <c r="O116" s="139">
        <v>89.5</v>
      </c>
      <c r="P116" s="139">
        <v>83</v>
      </c>
      <c r="Q116" s="139">
        <v>90</v>
      </c>
      <c r="R116" s="139">
        <v>86.5</v>
      </c>
    </row>
    <row r="117" spans="1:18">
      <c r="A117" s="10">
        <v>104</v>
      </c>
      <c r="B117" s="24">
        <v>1911104</v>
      </c>
      <c r="C117" s="23" t="s">
        <v>59</v>
      </c>
      <c r="D117" s="37">
        <v>91</v>
      </c>
      <c r="E117" s="37">
        <v>88</v>
      </c>
      <c r="F117" s="37">
        <v>93</v>
      </c>
      <c r="G117" s="37">
        <v>88</v>
      </c>
      <c r="H117" s="37">
        <v>93</v>
      </c>
      <c r="I117" s="38">
        <v>100</v>
      </c>
      <c r="J117" s="38">
        <v>87</v>
      </c>
      <c r="K117" s="38">
        <v>100</v>
      </c>
      <c r="L117" s="38">
        <v>93</v>
      </c>
      <c r="M117" s="38">
        <v>87</v>
      </c>
      <c r="N117" s="139">
        <v>95.5</v>
      </c>
      <c r="O117" s="139">
        <v>87.5</v>
      </c>
      <c r="P117" s="139">
        <v>96.5</v>
      </c>
      <c r="Q117" s="139">
        <v>90.5</v>
      </c>
      <c r="R117" s="139">
        <v>90</v>
      </c>
    </row>
    <row r="118" spans="1:18">
      <c r="A118" s="10">
        <v>105</v>
      </c>
      <c r="B118" s="24">
        <v>1911105</v>
      </c>
      <c r="C118" s="23" t="s">
        <v>60</v>
      </c>
      <c r="D118" s="37">
        <v>96</v>
      </c>
      <c r="E118" s="37">
        <v>94</v>
      </c>
      <c r="F118" s="37">
        <v>91</v>
      </c>
      <c r="G118" s="37">
        <v>93</v>
      </c>
      <c r="H118" s="37">
        <v>87</v>
      </c>
      <c r="I118" s="38">
        <v>87</v>
      </c>
      <c r="J118" s="38">
        <v>93</v>
      </c>
      <c r="K118" s="38">
        <v>67</v>
      </c>
      <c r="L118" s="38">
        <v>87</v>
      </c>
      <c r="M118" s="38">
        <v>73</v>
      </c>
      <c r="N118" s="139">
        <v>91.5</v>
      </c>
      <c r="O118" s="139">
        <v>93.5</v>
      </c>
      <c r="P118" s="139">
        <v>79</v>
      </c>
      <c r="Q118" s="139">
        <v>90</v>
      </c>
      <c r="R118" s="139">
        <v>80</v>
      </c>
    </row>
    <row r="119" spans="1:18">
      <c r="A119" s="10">
        <v>106</v>
      </c>
      <c r="B119" s="24">
        <v>1911106</v>
      </c>
      <c r="C119" s="23" t="s">
        <v>150</v>
      </c>
      <c r="D119" s="37">
        <v>95</v>
      </c>
      <c r="E119" s="37">
        <v>97</v>
      </c>
      <c r="F119" s="37">
        <v>96</v>
      </c>
      <c r="G119" s="37">
        <v>94</v>
      </c>
      <c r="H119" s="37">
        <v>91</v>
      </c>
      <c r="I119" s="38">
        <v>93</v>
      </c>
      <c r="J119" s="38">
        <v>80</v>
      </c>
      <c r="K119" s="38">
        <v>73</v>
      </c>
      <c r="L119" s="38">
        <v>80</v>
      </c>
      <c r="M119" s="38">
        <v>80</v>
      </c>
      <c r="N119" s="139">
        <v>94</v>
      </c>
      <c r="O119" s="139">
        <v>88.5</v>
      </c>
      <c r="P119" s="139">
        <v>84.5</v>
      </c>
      <c r="Q119" s="139">
        <v>87</v>
      </c>
      <c r="R119" s="139">
        <v>85.5</v>
      </c>
    </row>
    <row r="120" spans="1:18">
      <c r="A120" s="10">
        <v>107</v>
      </c>
      <c r="B120" s="24">
        <v>1911107</v>
      </c>
      <c r="C120" s="23" t="s">
        <v>151</v>
      </c>
      <c r="D120" s="37">
        <v>75</v>
      </c>
      <c r="E120" s="37">
        <v>78</v>
      </c>
      <c r="F120" s="37">
        <v>90</v>
      </c>
      <c r="G120" s="37">
        <v>82</v>
      </c>
      <c r="H120" s="37">
        <v>80</v>
      </c>
      <c r="I120" s="38">
        <v>87</v>
      </c>
      <c r="J120" s="38">
        <v>87</v>
      </c>
      <c r="K120" s="38">
        <v>87</v>
      </c>
      <c r="L120" s="38">
        <v>93</v>
      </c>
      <c r="M120" s="38">
        <v>73</v>
      </c>
      <c r="N120" s="139">
        <v>81</v>
      </c>
      <c r="O120" s="139">
        <v>82.5</v>
      </c>
      <c r="P120" s="139">
        <v>88.5</v>
      </c>
      <c r="Q120" s="139">
        <v>87.5</v>
      </c>
      <c r="R120" s="139">
        <v>76.5</v>
      </c>
    </row>
    <row r="121" spans="1:18">
      <c r="A121" s="10">
        <v>108</v>
      </c>
      <c r="B121" s="24">
        <v>1911108</v>
      </c>
      <c r="C121" s="23" t="s">
        <v>152</v>
      </c>
      <c r="D121" s="37">
        <v>69</v>
      </c>
      <c r="E121" s="37">
        <v>62</v>
      </c>
      <c r="F121" s="37">
        <v>80</v>
      </c>
      <c r="G121" s="37">
        <v>64</v>
      </c>
      <c r="H121" s="37">
        <v>65</v>
      </c>
      <c r="I121" s="38">
        <v>67</v>
      </c>
      <c r="J121" s="38">
        <v>60</v>
      </c>
      <c r="K121" s="38">
        <v>53</v>
      </c>
      <c r="L121" s="38">
        <v>87</v>
      </c>
      <c r="M121" s="38">
        <v>40</v>
      </c>
      <c r="N121" s="139">
        <v>68</v>
      </c>
      <c r="O121" s="139">
        <v>61</v>
      </c>
      <c r="P121" s="139">
        <v>66.5</v>
      </c>
      <c r="Q121" s="139">
        <v>75.5</v>
      </c>
      <c r="R121" s="139">
        <v>52.5</v>
      </c>
    </row>
    <row r="122" spans="1:18">
      <c r="A122" s="10">
        <v>109</v>
      </c>
      <c r="B122" s="24">
        <v>1911109</v>
      </c>
      <c r="C122" s="23" t="s">
        <v>153</v>
      </c>
      <c r="D122" s="37">
        <v>74</v>
      </c>
      <c r="E122" s="37">
        <v>69</v>
      </c>
      <c r="F122" s="37">
        <v>77</v>
      </c>
      <c r="G122" s="37">
        <v>63</v>
      </c>
      <c r="H122" s="37">
        <v>74</v>
      </c>
      <c r="I122" s="38">
        <v>93</v>
      </c>
      <c r="J122" s="38">
        <v>87</v>
      </c>
      <c r="K122" s="38">
        <v>80</v>
      </c>
      <c r="L122" s="38">
        <v>93</v>
      </c>
      <c r="M122" s="38">
        <v>80</v>
      </c>
      <c r="N122" s="139">
        <v>83.5</v>
      </c>
      <c r="O122" s="139">
        <v>78</v>
      </c>
      <c r="P122" s="139">
        <v>78.5</v>
      </c>
      <c r="Q122" s="139">
        <v>78</v>
      </c>
      <c r="R122" s="139">
        <v>77</v>
      </c>
    </row>
    <row r="123" spans="1:18">
      <c r="A123" s="10">
        <v>110</v>
      </c>
      <c r="B123" s="24">
        <v>1911110</v>
      </c>
      <c r="C123" s="23" t="s">
        <v>154</v>
      </c>
      <c r="D123" s="37">
        <v>93</v>
      </c>
      <c r="E123" s="37">
        <v>88</v>
      </c>
      <c r="F123" s="37">
        <v>94</v>
      </c>
      <c r="G123" s="37">
        <v>96</v>
      </c>
      <c r="H123" s="37">
        <v>96</v>
      </c>
      <c r="I123" s="38">
        <v>100</v>
      </c>
      <c r="J123" s="38">
        <v>93</v>
      </c>
      <c r="K123" s="38">
        <v>93</v>
      </c>
      <c r="L123" s="38">
        <v>100</v>
      </c>
      <c r="M123" s="38">
        <v>93</v>
      </c>
      <c r="N123" s="139">
        <v>96.5</v>
      </c>
      <c r="O123" s="139">
        <v>90.5</v>
      </c>
      <c r="P123" s="139">
        <v>93.5</v>
      </c>
      <c r="Q123" s="139">
        <v>98</v>
      </c>
      <c r="R123" s="139">
        <v>94.5</v>
      </c>
    </row>
    <row r="124" spans="1:18">
      <c r="A124" s="10">
        <v>111</v>
      </c>
      <c r="B124" s="24">
        <v>1911111</v>
      </c>
      <c r="C124" s="23" t="s">
        <v>73</v>
      </c>
      <c r="D124" s="37">
        <v>92</v>
      </c>
      <c r="E124" s="37">
        <v>93</v>
      </c>
      <c r="F124" s="37">
        <v>93</v>
      </c>
      <c r="G124" s="37">
        <v>95</v>
      </c>
      <c r="H124" s="37">
        <v>95</v>
      </c>
      <c r="I124" s="38">
        <v>100</v>
      </c>
      <c r="J124" s="38">
        <v>93</v>
      </c>
      <c r="K124" s="38">
        <v>100</v>
      </c>
      <c r="L124" s="38">
        <v>87</v>
      </c>
      <c r="M124" s="38">
        <v>93</v>
      </c>
      <c r="N124" s="139">
        <v>96</v>
      </c>
      <c r="O124" s="139">
        <v>93</v>
      </c>
      <c r="P124" s="139">
        <v>96.5</v>
      </c>
      <c r="Q124" s="139">
        <v>91</v>
      </c>
      <c r="R124" s="139">
        <v>94</v>
      </c>
    </row>
    <row r="125" spans="1:18">
      <c r="A125" s="10">
        <v>112</v>
      </c>
      <c r="B125" s="24">
        <v>1911112</v>
      </c>
      <c r="C125" s="23" t="s">
        <v>155</v>
      </c>
      <c r="D125" s="37">
        <v>93</v>
      </c>
      <c r="E125" s="37">
        <v>76</v>
      </c>
      <c r="F125" s="37">
        <v>79</v>
      </c>
      <c r="G125" s="37">
        <v>85</v>
      </c>
      <c r="H125" s="37">
        <v>74</v>
      </c>
      <c r="I125" s="38">
        <v>73</v>
      </c>
      <c r="J125" s="38">
        <v>80</v>
      </c>
      <c r="K125" s="38">
        <v>73</v>
      </c>
      <c r="L125" s="38">
        <v>87</v>
      </c>
      <c r="M125" s="38">
        <v>60</v>
      </c>
      <c r="N125" s="139">
        <v>83</v>
      </c>
      <c r="O125" s="139">
        <v>78</v>
      </c>
      <c r="P125" s="139">
        <v>76</v>
      </c>
      <c r="Q125" s="139">
        <v>86</v>
      </c>
      <c r="R125" s="139">
        <v>67</v>
      </c>
    </row>
    <row r="126" spans="1:18">
      <c r="A126" s="10">
        <v>113</v>
      </c>
      <c r="B126" s="24">
        <v>1911113</v>
      </c>
      <c r="C126" s="23" t="s">
        <v>156</v>
      </c>
      <c r="D126" s="37">
        <v>80</v>
      </c>
      <c r="E126" s="37">
        <v>77</v>
      </c>
      <c r="F126" s="37">
        <v>73</v>
      </c>
      <c r="G126" s="37">
        <v>70</v>
      </c>
      <c r="H126" s="37">
        <v>72</v>
      </c>
      <c r="I126" s="38">
        <v>80</v>
      </c>
      <c r="J126" s="38">
        <v>80</v>
      </c>
      <c r="K126" s="38">
        <v>67</v>
      </c>
      <c r="L126" s="38">
        <v>73</v>
      </c>
      <c r="M126" s="38">
        <v>67</v>
      </c>
      <c r="N126" s="139">
        <v>80</v>
      </c>
      <c r="O126" s="139">
        <v>78.5</v>
      </c>
      <c r="P126" s="139">
        <v>70</v>
      </c>
      <c r="Q126" s="139">
        <v>71.5</v>
      </c>
      <c r="R126" s="139">
        <v>69.5</v>
      </c>
    </row>
    <row r="127" spans="1:18">
      <c r="A127" s="10">
        <v>114</v>
      </c>
      <c r="B127" s="24">
        <v>1911114</v>
      </c>
      <c r="C127" s="23" t="s">
        <v>157</v>
      </c>
      <c r="D127" s="37">
        <v>71</v>
      </c>
      <c r="E127" s="37">
        <v>76</v>
      </c>
      <c r="F127" s="37">
        <v>95</v>
      </c>
      <c r="G127" s="37">
        <v>92</v>
      </c>
      <c r="H127" s="37">
        <v>91</v>
      </c>
      <c r="I127" s="38">
        <v>87</v>
      </c>
      <c r="J127" s="38">
        <v>80</v>
      </c>
      <c r="K127" s="38">
        <v>80</v>
      </c>
      <c r="L127" s="38">
        <v>93</v>
      </c>
      <c r="M127" s="38">
        <v>80</v>
      </c>
      <c r="N127" s="139">
        <v>79</v>
      </c>
      <c r="O127" s="139">
        <v>78</v>
      </c>
      <c r="P127" s="139">
        <v>87.5</v>
      </c>
      <c r="Q127" s="139">
        <v>92.5</v>
      </c>
      <c r="R127" s="139">
        <v>85.5</v>
      </c>
    </row>
    <row r="128" spans="1:18">
      <c r="A128" s="10">
        <v>115</v>
      </c>
      <c r="B128" s="24">
        <v>1911115</v>
      </c>
      <c r="C128" s="23" t="s">
        <v>74</v>
      </c>
      <c r="D128" s="37">
        <v>90</v>
      </c>
      <c r="E128" s="37">
        <v>82</v>
      </c>
      <c r="F128" s="37">
        <v>91</v>
      </c>
      <c r="G128" s="37">
        <v>91</v>
      </c>
      <c r="H128" s="37">
        <v>86</v>
      </c>
      <c r="I128" s="38">
        <v>87</v>
      </c>
      <c r="J128" s="38">
        <v>73</v>
      </c>
      <c r="K128" s="38">
        <v>67</v>
      </c>
      <c r="L128" s="38">
        <v>93</v>
      </c>
      <c r="M128" s="38">
        <v>87</v>
      </c>
      <c r="N128" s="139">
        <v>88.5</v>
      </c>
      <c r="O128" s="139">
        <v>77.5</v>
      </c>
      <c r="P128" s="139">
        <v>79</v>
      </c>
      <c r="Q128" s="139">
        <v>92</v>
      </c>
      <c r="R128" s="139">
        <v>86.5</v>
      </c>
    </row>
    <row r="129" spans="1:18">
      <c r="A129" s="10">
        <v>116</v>
      </c>
      <c r="B129" s="24">
        <v>1911116</v>
      </c>
      <c r="C129" s="23" t="s">
        <v>158</v>
      </c>
      <c r="D129" s="37">
        <v>48</v>
      </c>
      <c r="E129" s="37">
        <v>55</v>
      </c>
      <c r="F129" s="37">
        <v>62</v>
      </c>
      <c r="G129" s="37">
        <v>58</v>
      </c>
      <c r="H129" s="37">
        <v>56</v>
      </c>
      <c r="I129" s="38">
        <v>47</v>
      </c>
      <c r="J129" s="38">
        <v>27</v>
      </c>
      <c r="K129" s="38">
        <v>20</v>
      </c>
      <c r="L129" s="38">
        <v>87</v>
      </c>
      <c r="M129" s="38">
        <v>53</v>
      </c>
      <c r="N129" s="139">
        <v>47.5</v>
      </c>
      <c r="O129" s="139">
        <v>41</v>
      </c>
      <c r="P129" s="139">
        <v>41</v>
      </c>
      <c r="Q129" s="139">
        <v>72.5</v>
      </c>
      <c r="R129" s="139">
        <v>54.5</v>
      </c>
    </row>
    <row r="130" spans="1:18">
      <c r="A130" s="10">
        <v>117</v>
      </c>
      <c r="B130" s="24">
        <v>1911117</v>
      </c>
      <c r="C130" s="23" t="s">
        <v>159</v>
      </c>
      <c r="D130" s="37">
        <v>72</v>
      </c>
      <c r="E130" s="37">
        <v>57</v>
      </c>
      <c r="F130" s="37">
        <v>90</v>
      </c>
      <c r="G130" s="37">
        <v>81</v>
      </c>
      <c r="H130" s="37">
        <v>75</v>
      </c>
      <c r="I130" s="38">
        <v>80</v>
      </c>
      <c r="J130" s="38">
        <v>53</v>
      </c>
      <c r="K130" s="38">
        <v>73</v>
      </c>
      <c r="L130" s="38">
        <v>93</v>
      </c>
      <c r="M130" s="38">
        <v>87</v>
      </c>
      <c r="N130" s="139">
        <v>76</v>
      </c>
      <c r="O130" s="139">
        <v>55</v>
      </c>
      <c r="P130" s="139">
        <v>81.5</v>
      </c>
      <c r="Q130" s="139">
        <v>87</v>
      </c>
      <c r="R130" s="139">
        <v>81</v>
      </c>
    </row>
    <row r="131" spans="1:18">
      <c r="A131" s="10">
        <v>118</v>
      </c>
      <c r="B131" s="24">
        <v>1911118</v>
      </c>
      <c r="C131" s="25" t="s">
        <v>160</v>
      </c>
      <c r="D131" s="37">
        <v>80</v>
      </c>
      <c r="E131" s="37">
        <v>58</v>
      </c>
      <c r="F131" s="37">
        <v>70</v>
      </c>
      <c r="G131" s="37">
        <v>72</v>
      </c>
      <c r="H131" s="37">
        <v>60</v>
      </c>
      <c r="I131" s="38">
        <v>80</v>
      </c>
      <c r="J131" s="38">
        <v>73</v>
      </c>
      <c r="K131" s="38">
        <v>47</v>
      </c>
      <c r="L131" s="38">
        <v>67</v>
      </c>
      <c r="M131" s="38">
        <v>27</v>
      </c>
      <c r="N131" s="139">
        <v>80</v>
      </c>
      <c r="O131" s="139">
        <v>65.5</v>
      </c>
      <c r="P131" s="139">
        <v>58.5</v>
      </c>
      <c r="Q131" s="139">
        <v>69.5</v>
      </c>
      <c r="R131" s="139">
        <v>43.5</v>
      </c>
    </row>
    <row r="132" spans="1:18">
      <c r="A132" s="10">
        <v>119</v>
      </c>
      <c r="B132" s="24">
        <v>1911119</v>
      </c>
      <c r="C132" s="23" t="s">
        <v>161</v>
      </c>
      <c r="D132" s="37">
        <v>71</v>
      </c>
      <c r="E132" s="37">
        <v>79</v>
      </c>
      <c r="F132" s="37">
        <v>94</v>
      </c>
      <c r="G132" s="37">
        <v>51</v>
      </c>
      <c r="H132" s="37">
        <v>70</v>
      </c>
      <c r="I132" s="38">
        <v>87</v>
      </c>
      <c r="J132" s="38">
        <v>67</v>
      </c>
      <c r="K132" s="38">
        <v>60</v>
      </c>
      <c r="L132" s="38">
        <v>93</v>
      </c>
      <c r="M132" s="38">
        <v>60</v>
      </c>
      <c r="N132" s="139">
        <v>79</v>
      </c>
      <c r="O132" s="139">
        <v>73</v>
      </c>
      <c r="P132" s="139">
        <v>77</v>
      </c>
      <c r="Q132" s="139">
        <v>72</v>
      </c>
      <c r="R132" s="139">
        <v>65</v>
      </c>
    </row>
    <row r="133" spans="1:18">
      <c r="A133" s="10">
        <v>120</v>
      </c>
      <c r="B133" s="140">
        <v>1911120</v>
      </c>
      <c r="C133" s="23" t="s">
        <v>162</v>
      </c>
      <c r="D133" s="141">
        <v>50</v>
      </c>
      <c r="E133" s="141">
        <v>90</v>
      </c>
      <c r="F133" s="141">
        <v>95</v>
      </c>
      <c r="G133" s="141">
        <v>73</v>
      </c>
      <c r="H133" s="141">
        <v>72</v>
      </c>
      <c r="I133" s="142">
        <v>27</v>
      </c>
      <c r="J133" s="142">
        <v>67</v>
      </c>
      <c r="K133" s="142">
        <v>73</v>
      </c>
      <c r="L133" s="142">
        <v>87</v>
      </c>
      <c r="M133" s="142">
        <v>73</v>
      </c>
      <c r="N133" s="143">
        <v>38.5</v>
      </c>
      <c r="O133" s="143">
        <v>78.5</v>
      </c>
      <c r="P133" s="143">
        <v>84</v>
      </c>
      <c r="Q133" s="143">
        <v>80</v>
      </c>
      <c r="R133" s="143">
        <v>72.5</v>
      </c>
    </row>
    <row r="134" spans="1:18">
      <c r="A134" s="21"/>
      <c r="B134" s="28"/>
      <c r="C134" s="29"/>
      <c r="D134" s="30"/>
      <c r="E134" s="30"/>
      <c r="F134" s="30"/>
      <c r="G134" s="30"/>
      <c r="H134" s="30"/>
      <c r="I134" s="520"/>
      <c r="J134" s="520"/>
      <c r="K134" s="520"/>
      <c r="L134" s="520"/>
      <c r="M134" s="520"/>
      <c r="N134" s="82"/>
      <c r="O134" s="82"/>
      <c r="P134" s="82"/>
      <c r="Q134" s="82"/>
      <c r="R134" s="82"/>
    </row>
    <row r="135" spans="1:18">
      <c r="A135" s="21"/>
      <c r="B135" s="28"/>
      <c r="C135" s="3"/>
      <c r="D135" s="3" t="s">
        <v>5</v>
      </c>
      <c r="E135" s="3" t="s">
        <v>6</v>
      </c>
      <c r="F135" s="3" t="s">
        <v>7</v>
      </c>
      <c r="G135" s="3" t="s">
        <v>8</v>
      </c>
      <c r="H135" s="78" t="s">
        <v>9</v>
      </c>
      <c r="I135" s="521"/>
      <c r="J135" s="521"/>
      <c r="K135" s="521"/>
      <c r="L135" s="521"/>
      <c r="M135" s="521"/>
      <c r="N135" s="82"/>
      <c r="O135" s="30"/>
      <c r="P135" s="30"/>
      <c r="Q135" s="30"/>
      <c r="R135" s="30"/>
    </row>
    <row r="136" spans="1:18">
      <c r="A136" s="21"/>
      <c r="B136" s="28"/>
      <c r="C136" s="3" t="s">
        <v>4</v>
      </c>
      <c r="D136" s="2">
        <v>65</v>
      </c>
      <c r="E136" s="2">
        <v>65</v>
      </c>
      <c r="F136" s="2">
        <v>65</v>
      </c>
      <c r="G136" s="2">
        <v>65</v>
      </c>
      <c r="H136" s="2">
        <v>65</v>
      </c>
      <c r="I136" s="523"/>
      <c r="J136" s="523"/>
      <c r="K136" s="523"/>
      <c r="L136" s="523"/>
      <c r="M136" s="523"/>
      <c r="N136" s="83"/>
      <c r="O136" s="84"/>
      <c r="P136" s="84"/>
      <c r="Q136" s="84"/>
      <c r="R136" s="84"/>
    </row>
    <row r="137" spans="1:18" ht="15" customHeight="1">
      <c r="A137" s="21"/>
      <c r="B137" s="28"/>
      <c r="C137" s="3" t="s">
        <v>28</v>
      </c>
      <c r="D137" s="136">
        <v>85</v>
      </c>
      <c r="E137" s="136">
        <v>85</v>
      </c>
      <c r="F137" s="136">
        <v>85</v>
      </c>
      <c r="G137" s="136">
        <v>85</v>
      </c>
      <c r="H137" s="136">
        <v>85</v>
      </c>
      <c r="I137" s="522"/>
      <c r="J137" s="522"/>
      <c r="K137" s="522"/>
      <c r="L137" s="522"/>
      <c r="M137" s="522"/>
      <c r="N137" s="85"/>
      <c r="O137" s="85"/>
      <c r="P137" s="85"/>
      <c r="Q137" s="85"/>
      <c r="R137" s="85"/>
    </row>
    <row r="138" spans="1:18">
      <c r="A138" s="21"/>
      <c r="B138" s="28"/>
      <c r="C138" s="3" t="s">
        <v>187</v>
      </c>
      <c r="D138" s="1">
        <f>COUNTIF(N14:N133,"&gt;="&amp;D136)</f>
        <v>106</v>
      </c>
      <c r="E138" s="1">
        <f t="shared" ref="E138:H138" si="0">COUNTIF(O14:O133,"&gt;="&amp;E136)</f>
        <v>102</v>
      </c>
      <c r="F138" s="1">
        <f t="shared" si="0"/>
        <v>106</v>
      </c>
      <c r="G138" s="1">
        <f t="shared" si="0"/>
        <v>112</v>
      </c>
      <c r="H138" s="1">
        <f t="shared" si="0"/>
        <v>93</v>
      </c>
      <c r="I138" s="521"/>
      <c r="J138" s="521"/>
      <c r="K138" s="521"/>
      <c r="L138" s="521"/>
      <c r="M138" s="521"/>
      <c r="N138" s="83"/>
      <c r="O138" s="83"/>
      <c r="P138" s="83"/>
      <c r="Q138" s="83"/>
      <c r="R138" s="83"/>
    </row>
    <row r="139" spans="1:18">
      <c r="C139" s="3" t="s">
        <v>29</v>
      </c>
      <c r="D139" s="137">
        <f>D138/120*100</f>
        <v>88.333333333333329</v>
      </c>
      <c r="E139" s="137">
        <f t="shared" ref="E139:H139" si="1">E138/120*100</f>
        <v>85</v>
      </c>
      <c r="F139" s="137">
        <f t="shared" si="1"/>
        <v>88.333333333333329</v>
      </c>
      <c r="G139" s="137">
        <f t="shared" si="1"/>
        <v>93.333333333333329</v>
      </c>
      <c r="H139" s="137">
        <f t="shared" si="1"/>
        <v>77.5</v>
      </c>
    </row>
    <row r="146" spans="3:19" ht="15" thickBot="1">
      <c r="C146" s="3" t="s">
        <v>26</v>
      </c>
      <c r="D146" s="3" t="s">
        <v>12</v>
      </c>
      <c r="E146" s="3" t="s">
        <v>13</v>
      </c>
      <c r="F146" s="3" t="s">
        <v>14</v>
      </c>
      <c r="G146" s="3" t="s">
        <v>15</v>
      </c>
      <c r="H146" s="3" t="s">
        <v>16</v>
      </c>
      <c r="I146" s="3" t="s">
        <v>17</v>
      </c>
      <c r="J146" s="3" t="s">
        <v>18</v>
      </c>
      <c r="K146" s="3" t="s">
        <v>19</v>
      </c>
      <c r="L146" s="3" t="s">
        <v>20</v>
      </c>
      <c r="M146" s="3" t="s">
        <v>21</v>
      </c>
      <c r="N146" s="3" t="s">
        <v>22</v>
      </c>
      <c r="O146" s="3" t="s">
        <v>23</v>
      </c>
      <c r="P146" s="3" t="s">
        <v>24</v>
      </c>
      <c r="Q146" s="3" t="s">
        <v>25</v>
      </c>
      <c r="R146" s="3" t="s">
        <v>38</v>
      </c>
      <c r="S146" s="3" t="s">
        <v>33</v>
      </c>
    </row>
    <row r="147" spans="3:19" ht="15" thickBot="1">
      <c r="C147" s="3" t="s">
        <v>5</v>
      </c>
      <c r="D147" s="1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2"/>
      <c r="S147" s="9">
        <v>0.88</v>
      </c>
    </row>
    <row r="148" spans="3:19" ht="15" thickBot="1">
      <c r="C148" s="3" t="s">
        <v>6</v>
      </c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2"/>
      <c r="S148" s="9">
        <v>0.85</v>
      </c>
    </row>
    <row r="149" spans="3:19" ht="15" thickBot="1">
      <c r="C149" s="3" t="s">
        <v>7</v>
      </c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2"/>
      <c r="S149" s="9">
        <v>0.88</v>
      </c>
    </row>
    <row r="150" spans="3:19" ht="15" thickBot="1">
      <c r="C150" s="3" t="s">
        <v>8</v>
      </c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2"/>
      <c r="S150" s="9">
        <v>0.93</v>
      </c>
    </row>
    <row r="151" spans="3:19" ht="15" thickBot="1">
      <c r="C151" s="3" t="s">
        <v>9</v>
      </c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2"/>
      <c r="S151" s="9">
        <v>0.78</v>
      </c>
    </row>
    <row r="152" spans="3:19">
      <c r="C152" s="3" t="s">
        <v>30</v>
      </c>
      <c r="D152" s="1">
        <v>5</v>
      </c>
      <c r="E152" s="1">
        <f t="shared" ref="E152:R152" si="2">COUNTIF(E147:E151,"=3")</f>
        <v>0</v>
      </c>
      <c r="F152" s="1">
        <f t="shared" si="2"/>
        <v>0</v>
      </c>
      <c r="G152" s="1">
        <f t="shared" si="2"/>
        <v>0</v>
      </c>
      <c r="H152" s="1">
        <f t="shared" si="2"/>
        <v>0</v>
      </c>
      <c r="I152" s="1">
        <f t="shared" si="2"/>
        <v>0</v>
      </c>
      <c r="J152" s="1">
        <f t="shared" si="2"/>
        <v>0</v>
      </c>
      <c r="K152" s="1">
        <f t="shared" si="2"/>
        <v>0</v>
      </c>
      <c r="L152" s="1">
        <f t="shared" si="2"/>
        <v>0</v>
      </c>
      <c r="M152" s="1">
        <f t="shared" si="2"/>
        <v>0</v>
      </c>
      <c r="N152" s="1">
        <f t="shared" si="2"/>
        <v>0</v>
      </c>
      <c r="O152" s="1">
        <f t="shared" si="2"/>
        <v>0</v>
      </c>
      <c r="P152" s="1">
        <f t="shared" si="2"/>
        <v>0</v>
      </c>
      <c r="Q152" s="1">
        <f t="shared" si="2"/>
        <v>0</v>
      </c>
      <c r="R152" s="1">
        <f t="shared" si="2"/>
        <v>0</v>
      </c>
    </row>
    <row r="153" spans="3:19">
      <c r="C153" s="3" t="s">
        <v>31</v>
      </c>
      <c r="D153" s="1">
        <f t="shared" ref="D153:R153" si="3">COUNTIF(D147:D151,"=2")</f>
        <v>0</v>
      </c>
      <c r="E153" s="1">
        <f t="shared" si="3"/>
        <v>0</v>
      </c>
      <c r="F153" s="1">
        <f t="shared" si="3"/>
        <v>0</v>
      </c>
      <c r="G153" s="1">
        <f t="shared" si="3"/>
        <v>0</v>
      </c>
      <c r="H153" s="1">
        <f t="shared" si="3"/>
        <v>0</v>
      </c>
      <c r="I153" s="1">
        <f t="shared" si="3"/>
        <v>0</v>
      </c>
      <c r="J153" s="1">
        <f t="shared" si="3"/>
        <v>0</v>
      </c>
      <c r="K153" s="1">
        <f t="shared" si="3"/>
        <v>0</v>
      </c>
      <c r="L153" s="1">
        <f t="shared" si="3"/>
        <v>0</v>
      </c>
      <c r="M153" s="1">
        <f t="shared" si="3"/>
        <v>0</v>
      </c>
      <c r="N153" s="1">
        <f t="shared" si="3"/>
        <v>0</v>
      </c>
      <c r="O153" s="1">
        <f t="shared" si="3"/>
        <v>0</v>
      </c>
      <c r="P153" s="1">
        <f t="shared" si="3"/>
        <v>0</v>
      </c>
      <c r="Q153" s="1">
        <f t="shared" si="3"/>
        <v>0</v>
      </c>
      <c r="R153" s="1">
        <f t="shared" si="3"/>
        <v>0</v>
      </c>
    </row>
    <row r="154" spans="3:19">
      <c r="C154" s="3" t="s">
        <v>32</v>
      </c>
      <c r="D154" s="1">
        <f t="shared" ref="D154:R154" si="4">COUNTIF(D147:D151,"=1")</f>
        <v>0</v>
      </c>
      <c r="E154" s="1">
        <f t="shared" si="4"/>
        <v>0</v>
      </c>
      <c r="F154" s="1">
        <f t="shared" si="4"/>
        <v>0</v>
      </c>
      <c r="G154" s="1">
        <f t="shared" si="4"/>
        <v>0</v>
      </c>
      <c r="H154" s="1">
        <f t="shared" si="4"/>
        <v>0</v>
      </c>
      <c r="I154" s="1">
        <f t="shared" si="4"/>
        <v>0</v>
      </c>
      <c r="J154" s="1">
        <f t="shared" si="4"/>
        <v>0</v>
      </c>
      <c r="K154" s="1">
        <f t="shared" si="4"/>
        <v>0</v>
      </c>
      <c r="L154" s="1">
        <f t="shared" si="4"/>
        <v>0</v>
      </c>
      <c r="M154" s="1">
        <f t="shared" si="4"/>
        <v>0</v>
      </c>
      <c r="N154" s="1">
        <f t="shared" si="4"/>
        <v>0</v>
      </c>
      <c r="O154" s="1">
        <f t="shared" si="4"/>
        <v>0</v>
      </c>
      <c r="P154" s="1">
        <f t="shared" si="4"/>
        <v>0</v>
      </c>
      <c r="Q154" s="1">
        <f t="shared" si="4"/>
        <v>0</v>
      </c>
      <c r="R154" s="1">
        <f t="shared" si="4"/>
        <v>0</v>
      </c>
    </row>
    <row r="155" spans="3:19">
      <c r="C155" s="3" t="s">
        <v>34</v>
      </c>
      <c r="D155" s="6" t="e">
        <f t="shared" ref="D155:R155" si="5">3/3*IF(D152=0,0,(ROUND(AVERAGEIF(D147:D151,"=3",$S$147:$S$151),2)))</f>
        <v>#DIV/0!</v>
      </c>
      <c r="E155" s="6">
        <f t="shared" si="5"/>
        <v>0</v>
      </c>
      <c r="F155" s="6">
        <f t="shared" si="5"/>
        <v>0</v>
      </c>
      <c r="G155" s="6">
        <f t="shared" si="5"/>
        <v>0</v>
      </c>
      <c r="H155" s="6">
        <f t="shared" si="5"/>
        <v>0</v>
      </c>
      <c r="I155" s="6">
        <f t="shared" si="5"/>
        <v>0</v>
      </c>
      <c r="J155" s="6">
        <f t="shared" si="5"/>
        <v>0</v>
      </c>
      <c r="K155" s="6">
        <f t="shared" si="5"/>
        <v>0</v>
      </c>
      <c r="L155" s="6">
        <f t="shared" si="5"/>
        <v>0</v>
      </c>
      <c r="M155" s="6">
        <f t="shared" si="5"/>
        <v>0</v>
      </c>
      <c r="N155" s="6">
        <f t="shared" si="5"/>
        <v>0</v>
      </c>
      <c r="O155" s="6">
        <f t="shared" si="5"/>
        <v>0</v>
      </c>
      <c r="P155" s="6">
        <f t="shared" si="5"/>
        <v>0</v>
      </c>
      <c r="Q155" s="6">
        <f t="shared" si="5"/>
        <v>0</v>
      </c>
      <c r="R155" s="6">
        <f t="shared" si="5"/>
        <v>0</v>
      </c>
    </row>
    <row r="156" spans="3:19">
      <c r="C156" s="3" t="s">
        <v>35</v>
      </c>
      <c r="D156" s="6">
        <f t="shared" ref="D156:R156" si="6">2/3*IF(D153=0,0,(ROUND(AVERAGEIF(D147:D151,"=2",$S$147:$S$151),2)))</f>
        <v>0</v>
      </c>
      <c r="E156" s="6">
        <f t="shared" si="6"/>
        <v>0</v>
      </c>
      <c r="F156" s="6">
        <f t="shared" si="6"/>
        <v>0</v>
      </c>
      <c r="G156" s="6">
        <f t="shared" si="6"/>
        <v>0</v>
      </c>
      <c r="H156" s="6">
        <f t="shared" si="6"/>
        <v>0</v>
      </c>
      <c r="I156" s="6">
        <f t="shared" si="6"/>
        <v>0</v>
      </c>
      <c r="J156" s="6">
        <f t="shared" si="6"/>
        <v>0</v>
      </c>
      <c r="K156" s="6">
        <f t="shared" si="6"/>
        <v>0</v>
      </c>
      <c r="L156" s="6">
        <f t="shared" si="6"/>
        <v>0</v>
      </c>
      <c r="M156" s="6">
        <f t="shared" si="6"/>
        <v>0</v>
      </c>
      <c r="N156" s="6">
        <f t="shared" si="6"/>
        <v>0</v>
      </c>
      <c r="O156" s="6">
        <f t="shared" si="6"/>
        <v>0</v>
      </c>
      <c r="P156" s="6">
        <f t="shared" si="6"/>
        <v>0</v>
      </c>
      <c r="Q156" s="6">
        <f t="shared" si="6"/>
        <v>0</v>
      </c>
      <c r="R156" s="6">
        <f t="shared" si="6"/>
        <v>0</v>
      </c>
    </row>
    <row r="157" spans="3:19">
      <c r="C157" s="3" t="s">
        <v>36</v>
      </c>
      <c r="D157" s="6">
        <f>1/3*IF(D154=0,0,(ROUND(AVERAGEIF(D147:D151,"=1",$S$147:$S$151),2)))</f>
        <v>0</v>
      </c>
      <c r="E157" s="6">
        <f t="shared" ref="E157:R157" si="7">1/3*IF(E154=0,0,(ROUND(AVERAGEIF(E147:E151,"=1",$S$147:$S$151),2)))</f>
        <v>0</v>
      </c>
      <c r="F157" s="6">
        <f t="shared" si="7"/>
        <v>0</v>
      </c>
      <c r="G157" s="6">
        <f t="shared" si="7"/>
        <v>0</v>
      </c>
      <c r="H157" s="6">
        <f t="shared" si="7"/>
        <v>0</v>
      </c>
      <c r="I157" s="6">
        <f t="shared" si="7"/>
        <v>0</v>
      </c>
      <c r="J157" s="6">
        <f t="shared" si="7"/>
        <v>0</v>
      </c>
      <c r="K157" s="6">
        <f t="shared" si="7"/>
        <v>0</v>
      </c>
      <c r="L157" s="6">
        <f t="shared" si="7"/>
        <v>0</v>
      </c>
      <c r="M157" s="6">
        <f t="shared" si="7"/>
        <v>0</v>
      </c>
      <c r="N157" s="6">
        <f t="shared" si="7"/>
        <v>0</v>
      </c>
      <c r="O157" s="6">
        <f t="shared" si="7"/>
        <v>0</v>
      </c>
      <c r="P157" s="6">
        <f t="shared" si="7"/>
        <v>0</v>
      </c>
      <c r="Q157" s="6">
        <f t="shared" si="7"/>
        <v>0</v>
      </c>
      <c r="R157" s="6">
        <f t="shared" si="7"/>
        <v>0</v>
      </c>
    </row>
    <row r="160" spans="3:19" ht="17.5">
      <c r="C160" s="7" t="s">
        <v>37</v>
      </c>
      <c r="D160" s="8" t="e">
        <f t="shared" ref="D160:R160" si="8">SUM(D155:D157)</f>
        <v>#DIV/0!</v>
      </c>
      <c r="E160" s="8">
        <f t="shared" si="8"/>
        <v>0</v>
      </c>
      <c r="F160" s="8">
        <f t="shared" si="8"/>
        <v>0</v>
      </c>
      <c r="G160" s="8">
        <f t="shared" si="8"/>
        <v>0</v>
      </c>
      <c r="H160" s="8">
        <f t="shared" si="8"/>
        <v>0</v>
      </c>
      <c r="I160" s="8">
        <f t="shared" si="8"/>
        <v>0</v>
      </c>
      <c r="J160" s="8">
        <f t="shared" si="8"/>
        <v>0</v>
      </c>
      <c r="K160" s="8">
        <f t="shared" si="8"/>
        <v>0</v>
      </c>
      <c r="L160" s="8">
        <f t="shared" si="8"/>
        <v>0</v>
      </c>
      <c r="M160" s="8">
        <f t="shared" si="8"/>
        <v>0</v>
      </c>
      <c r="N160" s="8">
        <f t="shared" si="8"/>
        <v>0</v>
      </c>
      <c r="O160" s="8">
        <f t="shared" si="8"/>
        <v>0</v>
      </c>
      <c r="P160" s="8">
        <f t="shared" si="8"/>
        <v>0</v>
      </c>
      <c r="Q160" s="8">
        <f t="shared" si="8"/>
        <v>0</v>
      </c>
      <c r="R160" s="8">
        <f t="shared" si="8"/>
        <v>0</v>
      </c>
    </row>
    <row r="163" spans="2:18">
      <c r="B163" s="491" t="s">
        <v>179</v>
      </c>
      <c r="C163" s="491"/>
      <c r="D163" s="491"/>
      <c r="E163" s="491"/>
      <c r="F163" s="491"/>
      <c r="G163" s="491"/>
      <c r="H163" s="491"/>
      <c r="I163" s="98"/>
      <c r="J163" s="98"/>
      <c r="K163" s="98"/>
      <c r="L163" s="98"/>
      <c r="M163" s="98"/>
      <c r="N163" s="98"/>
      <c r="O163" s="98"/>
    </row>
    <row r="165" spans="2:18" ht="15">
      <c r="D165" s="99" t="s">
        <v>26</v>
      </c>
      <c r="E165" s="99" t="s">
        <v>12</v>
      </c>
      <c r="F165" s="99" t="s">
        <v>13</v>
      </c>
      <c r="G165" s="99" t="s">
        <v>14</v>
      </c>
      <c r="H165" s="100" t="s">
        <v>15</v>
      </c>
      <c r="I165" s="99" t="s">
        <v>16</v>
      </c>
      <c r="J165" s="101" t="s">
        <v>17</v>
      </c>
      <c r="K165" s="99" t="s">
        <v>18</v>
      </c>
      <c r="L165" s="99" t="s">
        <v>19</v>
      </c>
      <c r="M165" s="99" t="s">
        <v>20</v>
      </c>
      <c r="N165" s="99" t="s">
        <v>21</v>
      </c>
      <c r="O165" s="99" t="s">
        <v>22</v>
      </c>
      <c r="P165" s="99" t="s">
        <v>23</v>
      </c>
      <c r="Q165" s="92" t="s">
        <v>24</v>
      </c>
      <c r="R165" s="92" t="s">
        <v>25</v>
      </c>
    </row>
    <row r="166" spans="2:18" ht="15.5">
      <c r="D166" s="99" t="s">
        <v>5</v>
      </c>
      <c r="E166" s="102">
        <v>3</v>
      </c>
      <c r="F166" s="102">
        <v>2</v>
      </c>
      <c r="G166" s="102"/>
      <c r="H166" s="103"/>
      <c r="I166" s="102"/>
      <c r="J166" s="104"/>
      <c r="K166" s="102"/>
      <c r="L166" s="102"/>
      <c r="M166" s="2"/>
      <c r="N166" s="2"/>
      <c r="O166" s="102"/>
      <c r="P166" s="102"/>
      <c r="Q166" s="2">
        <v>1</v>
      </c>
      <c r="R166" s="2"/>
    </row>
    <row r="167" spans="2:18" ht="15.5">
      <c r="D167" s="99" t="s">
        <v>6</v>
      </c>
      <c r="E167" s="102">
        <v>3</v>
      </c>
      <c r="F167" s="102">
        <v>2</v>
      </c>
      <c r="G167" s="102"/>
      <c r="H167" s="103"/>
      <c r="I167" s="102"/>
      <c r="J167" s="104"/>
      <c r="K167" s="102"/>
      <c r="L167" s="102"/>
      <c r="M167" s="2"/>
      <c r="N167" s="2"/>
      <c r="O167" s="102"/>
      <c r="P167" s="102"/>
      <c r="Q167" s="2">
        <v>1</v>
      </c>
      <c r="R167" s="2"/>
    </row>
    <row r="168" spans="2:18" ht="15.5">
      <c r="D168" s="99" t="s">
        <v>7</v>
      </c>
      <c r="E168" s="102">
        <v>3</v>
      </c>
      <c r="F168" s="102">
        <v>2</v>
      </c>
      <c r="G168" s="102"/>
      <c r="H168" s="103"/>
      <c r="I168" s="102"/>
      <c r="J168" s="104"/>
      <c r="K168" s="102"/>
      <c r="L168" s="102"/>
      <c r="M168" s="2"/>
      <c r="N168" s="2"/>
      <c r="O168" s="102"/>
      <c r="P168" s="102"/>
      <c r="Q168" s="2">
        <v>1</v>
      </c>
      <c r="R168" s="2"/>
    </row>
    <row r="169" spans="2:18" ht="15.5">
      <c r="D169" s="99" t="s">
        <v>8</v>
      </c>
      <c r="E169" s="102">
        <v>3</v>
      </c>
      <c r="F169" s="102">
        <v>2</v>
      </c>
      <c r="G169" s="102"/>
      <c r="H169" s="103"/>
      <c r="I169" s="102"/>
      <c r="J169" s="104"/>
      <c r="K169" s="102"/>
      <c r="L169" s="102"/>
      <c r="M169" s="2"/>
      <c r="N169" s="2"/>
      <c r="O169" s="102"/>
      <c r="P169" s="102"/>
      <c r="Q169" s="2">
        <v>1</v>
      </c>
      <c r="R169" s="2"/>
    </row>
    <row r="170" spans="2:18" ht="15.5">
      <c r="D170" s="99" t="s">
        <v>9</v>
      </c>
      <c r="E170" s="102">
        <v>3</v>
      </c>
      <c r="F170" s="102">
        <v>2</v>
      </c>
      <c r="G170" s="102"/>
      <c r="H170" s="103"/>
      <c r="I170" s="102"/>
      <c r="J170" s="104"/>
      <c r="K170" s="102"/>
      <c r="L170" s="102"/>
      <c r="M170" s="2"/>
      <c r="N170" s="2"/>
      <c r="O170" s="102"/>
      <c r="P170" s="102"/>
      <c r="Q170" s="2">
        <v>1</v>
      </c>
      <c r="R170" s="2"/>
    </row>
    <row r="171" spans="2:18" ht="15.5">
      <c r="C171" s="105"/>
      <c r="D171" s="106" t="s">
        <v>180</v>
      </c>
      <c r="E171" s="107">
        <v>3</v>
      </c>
      <c r="F171" s="107">
        <v>2</v>
      </c>
      <c r="G171" s="108"/>
      <c r="H171" s="108"/>
      <c r="I171" s="108"/>
      <c r="J171" s="108"/>
      <c r="K171" s="108"/>
      <c r="L171" s="108"/>
      <c r="M171" s="109"/>
      <c r="N171" s="109"/>
      <c r="O171" s="108"/>
      <c r="P171" s="108"/>
      <c r="Q171" s="1">
        <v>1</v>
      </c>
      <c r="R171" s="1"/>
    </row>
    <row r="172" spans="2:18" ht="15.5">
      <c r="C172" s="110"/>
      <c r="D172" s="111"/>
      <c r="E172" s="111"/>
      <c r="F172" s="112"/>
      <c r="G172" s="112"/>
      <c r="H172" s="112"/>
      <c r="I172" s="112"/>
      <c r="J172" s="112"/>
      <c r="K172" s="112"/>
      <c r="L172" s="113"/>
      <c r="M172" s="113"/>
      <c r="N172" s="112"/>
      <c r="O172" s="112"/>
    </row>
    <row r="173" spans="2:18" ht="15.5">
      <c r="B173" s="110"/>
      <c r="C173" s="111"/>
      <c r="D173" s="111"/>
      <c r="E173" s="112"/>
      <c r="F173" s="112"/>
      <c r="G173" s="112"/>
      <c r="H173" s="112"/>
      <c r="I173" s="112"/>
      <c r="J173" s="112"/>
      <c r="K173" s="113"/>
      <c r="L173" s="113"/>
      <c r="M173" s="112"/>
      <c r="N173" s="112"/>
    </row>
    <row r="174" spans="2:18" ht="15.5">
      <c r="B174" s="110"/>
      <c r="C174" s="111"/>
      <c r="D174" s="111"/>
      <c r="E174" s="114" t="s">
        <v>5</v>
      </c>
      <c r="F174" s="114" t="s">
        <v>6</v>
      </c>
      <c r="G174" s="114" t="s">
        <v>7</v>
      </c>
      <c r="H174" s="114" t="s">
        <v>8</v>
      </c>
      <c r="I174" s="114" t="s">
        <v>9</v>
      </c>
      <c r="J174" s="112"/>
      <c r="K174" s="113"/>
      <c r="L174" s="113"/>
      <c r="M174" s="112"/>
      <c r="N174" s="112"/>
    </row>
    <row r="175" spans="2:18" ht="15.5">
      <c r="B175" s="88"/>
      <c r="C175" s="93"/>
      <c r="D175" s="94"/>
      <c r="E175" s="115">
        <v>88.333333333333329</v>
      </c>
      <c r="F175" s="115">
        <v>85</v>
      </c>
      <c r="G175" s="115">
        <v>88.333333333333329</v>
      </c>
      <c r="H175" s="115">
        <v>93.333333333333329</v>
      </c>
      <c r="I175" s="115">
        <v>77.5</v>
      </c>
      <c r="J175" s="95"/>
      <c r="K175" s="95"/>
      <c r="L175" s="95"/>
      <c r="M175" s="95"/>
      <c r="N175" s="95"/>
      <c r="O175" s="95"/>
      <c r="P175" s="95"/>
      <c r="Q175" s="95"/>
    </row>
    <row r="176" spans="2:18" ht="15.5">
      <c r="B176" s="88"/>
      <c r="C176" s="93"/>
      <c r="D176" s="94"/>
      <c r="E176" s="116"/>
      <c r="F176" s="116"/>
      <c r="G176" s="116"/>
      <c r="H176" s="116"/>
      <c r="I176" s="116"/>
      <c r="J176" s="95"/>
      <c r="K176" s="95"/>
      <c r="L176" s="95"/>
      <c r="M176" s="95"/>
      <c r="N176" s="95"/>
      <c r="O176" s="95"/>
      <c r="P176" s="95"/>
      <c r="Q176" s="95"/>
    </row>
    <row r="177" spans="2:18">
      <c r="B177" s="491" t="s">
        <v>181</v>
      </c>
      <c r="C177" s="491"/>
      <c r="D177" s="491"/>
      <c r="E177" s="491"/>
      <c r="F177" s="491"/>
      <c r="G177" s="491"/>
      <c r="H177" s="98"/>
      <c r="I177" s="98"/>
      <c r="J177" s="98"/>
      <c r="K177" s="98"/>
      <c r="L177" s="98"/>
      <c r="M177" s="98"/>
      <c r="N177" s="98"/>
      <c r="O177" s="98"/>
    </row>
    <row r="179" spans="2:18" ht="15">
      <c r="D179" s="99" t="s">
        <v>26</v>
      </c>
      <c r="E179" s="99" t="s">
        <v>12</v>
      </c>
      <c r="F179" s="99" t="s">
        <v>13</v>
      </c>
      <c r="G179" s="99" t="s">
        <v>14</v>
      </c>
      <c r="H179" s="100" t="s">
        <v>15</v>
      </c>
      <c r="I179" s="99" t="s">
        <v>16</v>
      </c>
      <c r="J179" s="101" t="s">
        <v>17</v>
      </c>
      <c r="K179" s="99" t="s">
        <v>18</v>
      </c>
      <c r="L179" s="99" t="s">
        <v>19</v>
      </c>
      <c r="M179" s="99" t="s">
        <v>20</v>
      </c>
      <c r="N179" s="99" t="s">
        <v>21</v>
      </c>
      <c r="O179" s="99" t="s">
        <v>22</v>
      </c>
      <c r="P179" s="99" t="s">
        <v>23</v>
      </c>
      <c r="Q179" s="92" t="s">
        <v>24</v>
      </c>
      <c r="R179" s="92" t="s">
        <v>25</v>
      </c>
    </row>
    <row r="180" spans="2:18" ht="15.5">
      <c r="D180" s="99" t="s">
        <v>5</v>
      </c>
      <c r="E180" s="117">
        <f>PRODUCT(E166,E175)/100</f>
        <v>2.65</v>
      </c>
      <c r="F180" s="117">
        <f>PRODUCT(F166,E175)/100</f>
        <v>1.7666666666666666</v>
      </c>
      <c r="G180" s="102"/>
      <c r="H180" s="103"/>
      <c r="I180" s="102"/>
      <c r="J180" s="104"/>
      <c r="K180" s="102"/>
      <c r="L180" s="102"/>
      <c r="M180" s="117"/>
      <c r="N180" s="117"/>
      <c r="O180" s="102"/>
      <c r="P180" s="102"/>
      <c r="Q180" s="2">
        <v>0.88</v>
      </c>
      <c r="R180" s="2"/>
    </row>
    <row r="181" spans="2:18" ht="15.5">
      <c r="D181" s="99" t="s">
        <v>6</v>
      </c>
      <c r="E181" s="117">
        <f>PRODUCT(E167,F175)/100</f>
        <v>2.5499999999999998</v>
      </c>
      <c r="F181" s="117">
        <f>PRODUCT(F167,F175)/100</f>
        <v>1.7</v>
      </c>
      <c r="G181" s="102"/>
      <c r="H181" s="103"/>
      <c r="I181" s="102"/>
      <c r="J181" s="104"/>
      <c r="K181" s="102"/>
      <c r="L181" s="102"/>
      <c r="M181" s="117"/>
      <c r="N181" s="117"/>
      <c r="O181" s="102"/>
      <c r="P181" s="102"/>
      <c r="Q181" s="2">
        <v>0.85</v>
      </c>
      <c r="R181" s="2"/>
    </row>
    <row r="182" spans="2:18" ht="15.5">
      <c r="D182" s="99" t="s">
        <v>7</v>
      </c>
      <c r="E182" s="117">
        <f>PRODUCT(E168,G175)/100</f>
        <v>2.65</v>
      </c>
      <c r="F182" s="117">
        <f>PRODUCT(F168,G175)/100</f>
        <v>1.7666666666666666</v>
      </c>
      <c r="G182" s="102"/>
      <c r="H182" s="103"/>
      <c r="I182" s="102"/>
      <c r="J182" s="104"/>
      <c r="K182" s="102"/>
      <c r="L182" s="102"/>
      <c r="M182" s="117"/>
      <c r="N182" s="117"/>
      <c r="O182" s="102"/>
      <c r="P182" s="102"/>
      <c r="Q182" s="2">
        <v>0.88</v>
      </c>
      <c r="R182" s="2"/>
    </row>
    <row r="183" spans="2:18" ht="15.5">
      <c r="D183" s="99" t="s">
        <v>8</v>
      </c>
      <c r="E183" s="117">
        <f>PRODUCT(E169,H175)/100</f>
        <v>2.8</v>
      </c>
      <c r="F183" s="117">
        <f>PRODUCT(F169,H175)/100</f>
        <v>1.8666666666666665</v>
      </c>
      <c r="G183" s="102"/>
      <c r="H183" s="103"/>
      <c r="I183" s="102"/>
      <c r="J183" s="104"/>
      <c r="K183" s="102"/>
      <c r="L183" s="102"/>
      <c r="M183" s="117"/>
      <c r="N183" s="117"/>
      <c r="O183" s="102"/>
      <c r="P183" s="102"/>
      <c r="Q183" s="2">
        <v>0.93</v>
      </c>
      <c r="R183" s="2"/>
    </row>
    <row r="184" spans="2:18" ht="15.5">
      <c r="D184" s="99" t="s">
        <v>9</v>
      </c>
      <c r="E184" s="117">
        <f>PRODUCT(E170,I175)/100</f>
        <v>2.3250000000000002</v>
      </c>
      <c r="F184" s="117">
        <f>PRODUCT(F170,I175)/100</f>
        <v>1.55</v>
      </c>
      <c r="G184" s="102"/>
      <c r="H184" s="103"/>
      <c r="I184" s="102"/>
      <c r="J184" s="104"/>
      <c r="K184" s="102"/>
      <c r="L184" s="102"/>
      <c r="M184" s="117"/>
      <c r="N184" s="117"/>
      <c r="O184" s="102"/>
      <c r="P184" s="102"/>
      <c r="Q184" s="2">
        <v>0.78</v>
      </c>
      <c r="R184" s="2"/>
    </row>
    <row r="185" spans="2:18" ht="15.5">
      <c r="D185" s="106" t="s">
        <v>180</v>
      </c>
      <c r="E185" s="175">
        <v>2.6</v>
      </c>
      <c r="F185" s="108">
        <v>1.73</v>
      </c>
      <c r="G185" s="108"/>
      <c r="H185" s="108"/>
      <c r="I185" s="108"/>
      <c r="J185" s="108"/>
      <c r="K185" s="108"/>
      <c r="L185" s="108"/>
      <c r="M185" s="144"/>
      <c r="N185" s="119"/>
      <c r="O185" s="120"/>
      <c r="P185" s="108"/>
      <c r="Q185" s="1">
        <v>0.86</v>
      </c>
      <c r="R185" s="1"/>
    </row>
  </sheetData>
  <mergeCells count="22">
    <mergeCell ref="B163:H163"/>
    <mergeCell ref="B177:G177"/>
    <mergeCell ref="A8:M8"/>
    <mergeCell ref="A1:M1"/>
    <mergeCell ref="A2:M2"/>
    <mergeCell ref="A3:M3"/>
    <mergeCell ref="A4:M4"/>
    <mergeCell ref="A7:M7"/>
    <mergeCell ref="I138:M138"/>
    <mergeCell ref="A9:M9"/>
    <mergeCell ref="A10:M10"/>
    <mergeCell ref="A11:M11"/>
    <mergeCell ref="A12:A13"/>
    <mergeCell ref="B12:B13"/>
    <mergeCell ref="C12:C13"/>
    <mergeCell ref="D12:G12"/>
    <mergeCell ref="I137:M137"/>
    <mergeCell ref="I12:L12"/>
    <mergeCell ref="N12:R12"/>
    <mergeCell ref="I134:M134"/>
    <mergeCell ref="I135:M135"/>
    <mergeCell ref="I136:M136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K16" sqref="K16"/>
    </sheetView>
  </sheetViews>
  <sheetFormatPr defaultRowHeight="14.5"/>
  <sheetData>
    <row r="1" spans="1:17" ht="15" thickBot="1">
      <c r="A1" s="261" t="s">
        <v>26</v>
      </c>
      <c r="B1" s="261" t="s">
        <v>12</v>
      </c>
      <c r="C1" s="261" t="s">
        <v>13</v>
      </c>
      <c r="D1" s="261" t="s">
        <v>14</v>
      </c>
      <c r="E1" s="261" t="s">
        <v>15</v>
      </c>
      <c r="F1" s="261" t="s">
        <v>16</v>
      </c>
      <c r="G1" s="261" t="s">
        <v>17</v>
      </c>
      <c r="H1" s="261" t="s">
        <v>18</v>
      </c>
      <c r="I1" s="261" t="s">
        <v>19</v>
      </c>
      <c r="J1" s="261" t="s">
        <v>20</v>
      </c>
      <c r="K1" s="261" t="s">
        <v>21</v>
      </c>
      <c r="L1" s="261" t="s">
        <v>22</v>
      </c>
      <c r="M1" s="261" t="s">
        <v>23</v>
      </c>
      <c r="N1" s="261" t="s">
        <v>24</v>
      </c>
      <c r="O1" s="261" t="s">
        <v>25</v>
      </c>
      <c r="P1" s="261" t="s">
        <v>38</v>
      </c>
      <c r="Q1" s="261" t="s">
        <v>33</v>
      </c>
    </row>
    <row r="2" spans="1:17" ht="15" thickBot="1">
      <c r="A2" s="261" t="s">
        <v>5</v>
      </c>
      <c r="B2" s="11">
        <v>2</v>
      </c>
      <c r="C2" s="12">
        <v>2</v>
      </c>
      <c r="D2" s="12">
        <v>2</v>
      </c>
      <c r="E2" s="12"/>
      <c r="F2" s="12">
        <v>2</v>
      </c>
      <c r="G2" s="12"/>
      <c r="H2" s="12"/>
      <c r="I2" s="12"/>
      <c r="J2" s="12"/>
      <c r="K2" s="12"/>
      <c r="L2" s="12"/>
      <c r="M2" s="12"/>
      <c r="N2" s="12"/>
      <c r="O2" s="316">
        <v>3</v>
      </c>
      <c r="P2" s="2"/>
      <c r="Q2" s="9" t="e">
        <f>#REF!</f>
        <v>#REF!</v>
      </c>
    </row>
    <row r="3" spans="1:17" ht="25.5" thickBot="1">
      <c r="A3" s="261" t="s">
        <v>6</v>
      </c>
      <c r="B3" s="13">
        <v>2</v>
      </c>
      <c r="C3" s="14">
        <v>2</v>
      </c>
      <c r="D3" s="14"/>
      <c r="E3" s="14">
        <v>2</v>
      </c>
      <c r="F3" s="14">
        <v>1</v>
      </c>
      <c r="G3" s="14" t="s">
        <v>452</v>
      </c>
      <c r="H3" s="14"/>
      <c r="I3" s="14"/>
      <c r="J3" s="14">
        <v>1</v>
      </c>
      <c r="K3" s="14"/>
      <c r="L3" s="14"/>
      <c r="M3" s="14"/>
      <c r="N3" s="14"/>
      <c r="O3" s="316">
        <v>3</v>
      </c>
      <c r="P3" s="2"/>
      <c r="Q3" s="9" t="e">
        <f>#REF!</f>
        <v>#REF!</v>
      </c>
    </row>
    <row r="4" spans="1:17" ht="15" thickBot="1">
      <c r="A4" s="261" t="s">
        <v>7</v>
      </c>
      <c r="B4" s="13">
        <v>2</v>
      </c>
      <c r="C4" s="14">
        <v>2</v>
      </c>
      <c r="D4" s="14">
        <v>1</v>
      </c>
      <c r="E4" s="14"/>
      <c r="F4" s="14"/>
      <c r="G4" s="14">
        <v>2</v>
      </c>
      <c r="H4" s="14"/>
      <c r="I4" s="14"/>
      <c r="J4" s="14"/>
      <c r="K4" s="14"/>
      <c r="L4" s="14"/>
      <c r="M4" s="14">
        <v>2</v>
      </c>
      <c r="N4" s="14"/>
      <c r="O4" s="316">
        <v>3</v>
      </c>
      <c r="P4" s="2"/>
      <c r="Q4" s="9" t="e">
        <f>#REF!</f>
        <v>#REF!</v>
      </c>
    </row>
    <row r="5" spans="1:17" ht="15" thickBot="1">
      <c r="A5" s="261" t="s">
        <v>8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316"/>
      <c r="P5" s="2"/>
      <c r="Q5" s="9"/>
    </row>
    <row r="6" spans="1:17" ht="15" thickBot="1">
      <c r="A6" s="261" t="s">
        <v>9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16"/>
      <c r="P6" s="2"/>
      <c r="Q6" s="9"/>
    </row>
    <row r="7" spans="1:17">
      <c r="A7" s="261" t="s">
        <v>30</v>
      </c>
      <c r="B7" s="1">
        <f t="shared" ref="B7:P7" si="0">COUNTIF(B2:B6,"=3")</f>
        <v>0</v>
      </c>
      <c r="C7" s="1">
        <f t="shared" si="0"/>
        <v>0</v>
      </c>
      <c r="D7" s="1">
        <f t="shared" si="0"/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3</v>
      </c>
      <c r="P7" s="1">
        <f t="shared" si="0"/>
        <v>0</v>
      </c>
    </row>
    <row r="8" spans="1:17">
      <c r="A8" s="261" t="s">
        <v>31</v>
      </c>
      <c r="B8" s="1">
        <f t="shared" ref="B8:P8" si="1">COUNTIF(B2:B6,"=2")</f>
        <v>3</v>
      </c>
      <c r="C8" s="1">
        <f t="shared" si="1"/>
        <v>3</v>
      </c>
      <c r="D8" s="1">
        <f t="shared" si="1"/>
        <v>1</v>
      </c>
      <c r="E8" s="1">
        <f t="shared" si="1"/>
        <v>1</v>
      </c>
      <c r="F8" s="1">
        <f t="shared" si="1"/>
        <v>1</v>
      </c>
      <c r="G8" s="1">
        <f t="shared" si="1"/>
        <v>1</v>
      </c>
      <c r="H8" s="1">
        <f t="shared" si="1"/>
        <v>0</v>
      </c>
      <c r="I8" s="1">
        <f t="shared" si="1"/>
        <v>0</v>
      </c>
      <c r="J8" s="1">
        <f t="shared" si="1"/>
        <v>0</v>
      </c>
      <c r="K8" s="1">
        <f t="shared" si="1"/>
        <v>0</v>
      </c>
      <c r="L8" s="1">
        <f t="shared" si="1"/>
        <v>0</v>
      </c>
      <c r="M8" s="1">
        <f t="shared" si="1"/>
        <v>1</v>
      </c>
      <c r="N8" s="1">
        <f t="shared" si="1"/>
        <v>0</v>
      </c>
      <c r="O8" s="1">
        <f t="shared" si="1"/>
        <v>0</v>
      </c>
      <c r="P8" s="1">
        <f t="shared" si="1"/>
        <v>0</v>
      </c>
    </row>
    <row r="9" spans="1:17">
      <c r="A9" s="261" t="s">
        <v>32</v>
      </c>
      <c r="B9" s="1">
        <f t="shared" ref="B9:P9" si="2">COUNTIF(B2:B6,"=1")</f>
        <v>0</v>
      </c>
      <c r="C9" s="1">
        <f t="shared" si="2"/>
        <v>0</v>
      </c>
      <c r="D9" s="1">
        <f t="shared" si="2"/>
        <v>1</v>
      </c>
      <c r="E9" s="1">
        <f t="shared" si="2"/>
        <v>0</v>
      </c>
      <c r="F9" s="1">
        <f t="shared" si="2"/>
        <v>1</v>
      </c>
      <c r="G9" s="1">
        <f t="shared" si="2"/>
        <v>0</v>
      </c>
      <c r="H9" s="1">
        <f t="shared" si="2"/>
        <v>0</v>
      </c>
      <c r="I9" s="1">
        <f t="shared" si="2"/>
        <v>0</v>
      </c>
      <c r="J9" s="1">
        <f t="shared" si="2"/>
        <v>1</v>
      </c>
      <c r="K9" s="1">
        <f t="shared" si="2"/>
        <v>0</v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0</v>
      </c>
      <c r="P9" s="1">
        <f t="shared" si="2"/>
        <v>0</v>
      </c>
    </row>
    <row r="10" spans="1:17">
      <c r="A10" s="261" t="s">
        <v>34</v>
      </c>
      <c r="B10" s="6">
        <f>3*IF(B7=0,0,(ROUND(SUMIF(B2:B6,"=3",$S$155:$S$159),2)))</f>
        <v>0</v>
      </c>
      <c r="C10" s="6">
        <f t="shared" ref="C10:P10" si="3">3*IF(C7=0,0,(ROUND(SUMIF(C2:C6,"=3",$S$155:$S$159),2)))</f>
        <v>0</v>
      </c>
      <c r="D10" s="6">
        <f t="shared" si="3"/>
        <v>0</v>
      </c>
      <c r="E10" s="6">
        <f t="shared" si="3"/>
        <v>0</v>
      </c>
      <c r="F10" s="6">
        <f t="shared" si="3"/>
        <v>0</v>
      </c>
      <c r="G10" s="6">
        <f t="shared" si="3"/>
        <v>0</v>
      </c>
      <c r="H10" s="6">
        <f t="shared" si="3"/>
        <v>0</v>
      </c>
      <c r="I10" s="6">
        <f t="shared" si="3"/>
        <v>0</v>
      </c>
      <c r="J10" s="6">
        <f t="shared" si="3"/>
        <v>0</v>
      </c>
      <c r="K10" s="6">
        <f t="shared" si="3"/>
        <v>0</v>
      </c>
      <c r="L10" s="6">
        <f t="shared" si="3"/>
        <v>0</v>
      </c>
      <c r="M10" s="6">
        <f t="shared" si="3"/>
        <v>0</v>
      </c>
      <c r="N10" s="6">
        <f t="shared" si="3"/>
        <v>0</v>
      </c>
      <c r="O10" s="6">
        <f t="shared" si="3"/>
        <v>0</v>
      </c>
      <c r="P10" s="6">
        <f t="shared" si="3"/>
        <v>0</v>
      </c>
    </row>
    <row r="11" spans="1:17">
      <c r="A11" s="261" t="s">
        <v>35</v>
      </c>
      <c r="B11" s="6">
        <f>2*IF(B8=0,0,(ROUND(SUMIF(B2:B6,"=2",$S$155:$S$159),2)))</f>
        <v>0</v>
      </c>
      <c r="C11" s="6">
        <f t="shared" ref="C11:P11" si="4">2*IF(C8=0,0,(ROUND(SUMIF(C2:C6,"=2",$S$155:$S$159),2)))</f>
        <v>0</v>
      </c>
      <c r="D11" s="6">
        <f t="shared" si="4"/>
        <v>0</v>
      </c>
      <c r="E11" s="6">
        <f t="shared" si="4"/>
        <v>0</v>
      </c>
      <c r="F11" s="6">
        <f t="shared" si="4"/>
        <v>0</v>
      </c>
      <c r="G11" s="6">
        <f t="shared" si="4"/>
        <v>0</v>
      </c>
      <c r="H11" s="6">
        <f t="shared" si="4"/>
        <v>0</v>
      </c>
      <c r="I11" s="6">
        <f t="shared" si="4"/>
        <v>0</v>
      </c>
      <c r="J11" s="6">
        <f t="shared" si="4"/>
        <v>0</v>
      </c>
      <c r="K11" s="6">
        <f t="shared" si="4"/>
        <v>0</v>
      </c>
      <c r="L11" s="6">
        <f t="shared" si="4"/>
        <v>0</v>
      </c>
      <c r="M11" s="6">
        <f t="shared" si="4"/>
        <v>0</v>
      </c>
      <c r="N11" s="6">
        <f t="shared" si="4"/>
        <v>0</v>
      </c>
      <c r="O11" s="6">
        <f t="shared" si="4"/>
        <v>0</v>
      </c>
      <c r="P11" s="6">
        <f t="shared" si="4"/>
        <v>0</v>
      </c>
    </row>
    <row r="12" spans="1:17">
      <c r="A12" s="261" t="s">
        <v>36</v>
      </c>
      <c r="B12" s="6">
        <f>1*IF(B9=0,0,(ROUND(SUMIF(B2:B6,"=1",$S$155:$S$159),2)))</f>
        <v>0</v>
      </c>
      <c r="C12" s="6">
        <f t="shared" ref="C12:P12" si="5">1*IF(C9=0,0,(ROUND(SUMIF(C2:C6,"=1",$S$155:$S$159),2)))</f>
        <v>0</v>
      </c>
      <c r="D12" s="6">
        <f t="shared" si="5"/>
        <v>0</v>
      </c>
      <c r="E12" s="6">
        <f t="shared" si="5"/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6">
        <f t="shared" si="5"/>
        <v>0</v>
      </c>
      <c r="K12" s="6">
        <f t="shared" si="5"/>
        <v>0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activeCell="A7" sqref="A7:M7"/>
    </sheetView>
  </sheetViews>
  <sheetFormatPr defaultRowHeight="14.5"/>
  <cols>
    <col min="1" max="1" width="5.81640625" customWidth="1"/>
    <col min="2" max="2" width="15.81640625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468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76</v>
      </c>
      <c r="B5" s="266"/>
      <c r="C5" s="266" t="s">
        <v>469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75</v>
      </c>
      <c r="B6" s="266"/>
      <c r="C6" s="266" t="s">
        <v>470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471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472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473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418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419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1">
        <v>58</v>
      </c>
      <c r="E14" s="1">
        <v>60</v>
      </c>
      <c r="F14" s="1">
        <v>60</v>
      </c>
      <c r="G14" s="1"/>
      <c r="H14" s="1"/>
      <c r="I14" s="1">
        <v>58</v>
      </c>
      <c r="J14" s="1">
        <v>60</v>
      </c>
      <c r="K14" s="1">
        <v>60</v>
      </c>
      <c r="L14" s="2"/>
      <c r="M14" s="2"/>
      <c r="N14" s="1">
        <f>ROUND(D14*$H$12+I14*$M$12,0)</f>
        <v>58</v>
      </c>
      <c r="O14" s="1">
        <f t="shared" ref="O14:R77" si="0">ROUND(E14*$H$12+J14*$M$12,0)</f>
        <v>60</v>
      </c>
      <c r="P14" s="1">
        <f t="shared" si="0"/>
        <v>60</v>
      </c>
      <c r="Q14" s="1">
        <f t="shared" si="0"/>
        <v>0</v>
      </c>
      <c r="R14" s="1">
        <f t="shared" si="0"/>
        <v>0</v>
      </c>
    </row>
    <row r="15" spans="1:18">
      <c r="A15" s="10">
        <v>2</v>
      </c>
      <c r="B15" s="270">
        <v>1911002</v>
      </c>
      <c r="C15" s="271" t="s">
        <v>80</v>
      </c>
      <c r="D15" s="1">
        <v>95</v>
      </c>
      <c r="E15" s="1">
        <v>94</v>
      </c>
      <c r="F15" s="1">
        <v>93</v>
      </c>
      <c r="G15" s="1"/>
      <c r="H15" s="1"/>
      <c r="I15" s="1">
        <v>95</v>
      </c>
      <c r="J15" s="1">
        <v>94</v>
      </c>
      <c r="K15" s="1">
        <v>93</v>
      </c>
      <c r="L15" s="2"/>
      <c r="M15" s="2"/>
      <c r="N15" s="1">
        <f t="shared" ref="N15:Q78" si="1">ROUND(D15*$H$12+I15*$M$12,0)</f>
        <v>95</v>
      </c>
      <c r="O15" s="1">
        <f t="shared" si="0"/>
        <v>94</v>
      </c>
      <c r="P15" s="1">
        <f t="shared" si="0"/>
        <v>93</v>
      </c>
      <c r="Q15" s="1">
        <f t="shared" si="0"/>
        <v>0</v>
      </c>
      <c r="R15" s="1">
        <f t="shared" si="0"/>
        <v>0</v>
      </c>
    </row>
    <row r="16" spans="1:18">
      <c r="A16" s="10">
        <v>3</v>
      </c>
      <c r="B16" s="270">
        <v>1911003</v>
      </c>
      <c r="C16" s="271" t="s">
        <v>81</v>
      </c>
      <c r="D16" s="1">
        <v>90</v>
      </c>
      <c r="E16" s="1">
        <v>93</v>
      </c>
      <c r="F16" s="1">
        <v>89</v>
      </c>
      <c r="G16" s="1"/>
      <c r="H16" s="1"/>
      <c r="I16" s="1">
        <v>90</v>
      </c>
      <c r="J16" s="1">
        <v>93</v>
      </c>
      <c r="K16" s="1">
        <v>89</v>
      </c>
      <c r="L16" s="2"/>
      <c r="M16" s="2"/>
      <c r="N16" s="1">
        <f t="shared" si="1"/>
        <v>90</v>
      </c>
      <c r="O16" s="1">
        <f t="shared" si="0"/>
        <v>93</v>
      </c>
      <c r="P16" s="1">
        <f t="shared" si="0"/>
        <v>89</v>
      </c>
      <c r="Q16" s="1">
        <f t="shared" si="0"/>
        <v>0</v>
      </c>
      <c r="R16" s="1">
        <f t="shared" si="0"/>
        <v>0</v>
      </c>
    </row>
    <row r="17" spans="1:18">
      <c r="A17" s="10">
        <v>4</v>
      </c>
      <c r="B17" s="267">
        <v>1911004</v>
      </c>
      <c r="C17" s="268" t="s">
        <v>39</v>
      </c>
      <c r="D17" s="1">
        <v>89</v>
      </c>
      <c r="E17" s="1">
        <v>86</v>
      </c>
      <c r="F17" s="1">
        <v>90</v>
      </c>
      <c r="G17" s="1"/>
      <c r="H17" s="1"/>
      <c r="I17" s="1">
        <v>89</v>
      </c>
      <c r="J17" s="1">
        <v>86</v>
      </c>
      <c r="K17" s="1">
        <v>90</v>
      </c>
      <c r="L17" s="2"/>
      <c r="M17" s="2"/>
      <c r="N17" s="1">
        <f t="shared" si="1"/>
        <v>89</v>
      </c>
      <c r="O17" s="1">
        <f t="shared" si="0"/>
        <v>86</v>
      </c>
      <c r="P17" s="1">
        <f t="shared" si="0"/>
        <v>90</v>
      </c>
      <c r="Q17" s="1">
        <f t="shared" si="0"/>
        <v>0</v>
      </c>
      <c r="R17" s="1">
        <f t="shared" si="0"/>
        <v>0</v>
      </c>
    </row>
    <row r="18" spans="1:18">
      <c r="A18" s="10">
        <v>5</v>
      </c>
      <c r="B18" s="267">
        <v>1911005</v>
      </c>
      <c r="C18" s="268" t="s">
        <v>302</v>
      </c>
      <c r="D18" s="1">
        <v>93</v>
      </c>
      <c r="E18" s="1">
        <v>94</v>
      </c>
      <c r="F18" s="1">
        <v>94</v>
      </c>
      <c r="G18" s="1"/>
      <c r="H18" s="1"/>
      <c r="I18" s="1">
        <v>93</v>
      </c>
      <c r="J18" s="1">
        <v>94</v>
      </c>
      <c r="K18" s="1">
        <v>94</v>
      </c>
      <c r="L18" s="2"/>
      <c r="M18" s="2"/>
      <c r="N18" s="1">
        <f t="shared" si="1"/>
        <v>93</v>
      </c>
      <c r="O18" s="1">
        <f t="shared" si="0"/>
        <v>94</v>
      </c>
      <c r="P18" s="1">
        <f t="shared" si="0"/>
        <v>94</v>
      </c>
      <c r="Q18" s="1">
        <f t="shared" si="0"/>
        <v>0</v>
      </c>
      <c r="R18" s="1">
        <f t="shared" si="0"/>
        <v>0</v>
      </c>
    </row>
    <row r="19" spans="1:18">
      <c r="A19" s="10">
        <v>6</v>
      </c>
      <c r="B19" s="267">
        <v>1911006</v>
      </c>
      <c r="C19" s="268" t="s">
        <v>303</v>
      </c>
      <c r="D19" s="1">
        <v>94</v>
      </c>
      <c r="E19" s="1">
        <v>94</v>
      </c>
      <c r="F19" s="1">
        <v>94</v>
      </c>
      <c r="G19" s="1"/>
      <c r="H19" s="1"/>
      <c r="I19" s="1">
        <v>94</v>
      </c>
      <c r="J19" s="1">
        <v>94</v>
      </c>
      <c r="K19" s="1">
        <v>94</v>
      </c>
      <c r="L19" s="2"/>
      <c r="M19" s="2"/>
      <c r="N19" s="1">
        <f t="shared" si="1"/>
        <v>94</v>
      </c>
      <c r="O19" s="1">
        <f t="shared" si="0"/>
        <v>94</v>
      </c>
      <c r="P19" s="1">
        <f t="shared" si="0"/>
        <v>94</v>
      </c>
      <c r="Q19" s="1">
        <f t="shared" si="0"/>
        <v>0</v>
      </c>
      <c r="R19" s="1">
        <f t="shared" si="0"/>
        <v>0</v>
      </c>
    </row>
    <row r="20" spans="1:18">
      <c r="A20" s="10">
        <v>7</v>
      </c>
      <c r="B20" s="270">
        <v>1911007</v>
      </c>
      <c r="C20" s="271" t="s">
        <v>83</v>
      </c>
      <c r="D20" s="1">
        <v>96</v>
      </c>
      <c r="E20" s="1">
        <v>96</v>
      </c>
      <c r="F20" s="1">
        <v>96</v>
      </c>
      <c r="G20" s="1"/>
      <c r="H20" s="1"/>
      <c r="I20" s="1">
        <v>96</v>
      </c>
      <c r="J20" s="1">
        <v>96</v>
      </c>
      <c r="K20" s="1">
        <v>96</v>
      </c>
      <c r="L20" s="2"/>
      <c r="M20" s="2"/>
      <c r="N20" s="1">
        <f t="shared" si="1"/>
        <v>96</v>
      </c>
      <c r="O20" s="1">
        <f t="shared" si="0"/>
        <v>96</v>
      </c>
      <c r="P20" s="1">
        <f t="shared" si="0"/>
        <v>96</v>
      </c>
      <c r="Q20" s="1">
        <f t="shared" si="0"/>
        <v>0</v>
      </c>
      <c r="R20" s="1">
        <f t="shared" si="0"/>
        <v>0</v>
      </c>
    </row>
    <row r="21" spans="1:18">
      <c r="A21" s="10">
        <v>8</v>
      </c>
      <c r="B21" s="272">
        <v>1911008</v>
      </c>
      <c r="C21" s="273" t="s">
        <v>304</v>
      </c>
      <c r="D21" s="1">
        <v>84</v>
      </c>
      <c r="E21" s="1">
        <v>85</v>
      </c>
      <c r="F21" s="1">
        <v>82</v>
      </c>
      <c r="G21" s="1"/>
      <c r="H21" s="1"/>
      <c r="I21" s="1">
        <v>84</v>
      </c>
      <c r="J21" s="1">
        <v>85</v>
      </c>
      <c r="K21" s="1">
        <v>82</v>
      </c>
      <c r="L21" s="2"/>
      <c r="M21" s="2"/>
      <c r="N21" s="1">
        <f t="shared" si="1"/>
        <v>84</v>
      </c>
      <c r="O21" s="1">
        <f t="shared" si="0"/>
        <v>85</v>
      </c>
      <c r="P21" s="1">
        <f t="shared" si="0"/>
        <v>82</v>
      </c>
      <c r="Q21" s="1">
        <f t="shared" si="0"/>
        <v>0</v>
      </c>
      <c r="R21" s="1">
        <f t="shared" si="0"/>
        <v>0</v>
      </c>
    </row>
    <row r="22" spans="1:18">
      <c r="A22" s="10">
        <v>9</v>
      </c>
      <c r="B22" s="272">
        <v>1911009</v>
      </c>
      <c r="C22" s="273" t="s">
        <v>85</v>
      </c>
      <c r="D22" s="1">
        <v>89</v>
      </c>
      <c r="E22" s="1">
        <v>91</v>
      </c>
      <c r="F22" s="1">
        <v>87</v>
      </c>
      <c r="G22" s="1"/>
      <c r="H22" s="1"/>
      <c r="I22" s="1">
        <v>89</v>
      </c>
      <c r="J22" s="1">
        <v>91</v>
      </c>
      <c r="K22" s="1">
        <v>87</v>
      </c>
      <c r="L22" s="2"/>
      <c r="M22" s="2"/>
      <c r="N22" s="1">
        <f t="shared" si="1"/>
        <v>89</v>
      </c>
      <c r="O22" s="1">
        <f t="shared" si="0"/>
        <v>91</v>
      </c>
      <c r="P22" s="1">
        <f t="shared" si="0"/>
        <v>87</v>
      </c>
      <c r="Q22" s="1">
        <f t="shared" si="0"/>
        <v>0</v>
      </c>
      <c r="R22" s="1">
        <f t="shared" si="0"/>
        <v>0</v>
      </c>
    </row>
    <row r="23" spans="1:18">
      <c r="A23" s="10">
        <v>10</v>
      </c>
      <c r="B23" s="272">
        <v>1911010</v>
      </c>
      <c r="C23" s="273" t="s">
        <v>305</v>
      </c>
      <c r="D23" s="1">
        <v>88</v>
      </c>
      <c r="E23" s="1">
        <v>91</v>
      </c>
      <c r="F23" s="1">
        <v>91</v>
      </c>
      <c r="G23" s="1"/>
      <c r="H23" s="1"/>
      <c r="I23" s="1">
        <v>88</v>
      </c>
      <c r="J23" s="1">
        <v>91</v>
      </c>
      <c r="K23" s="1">
        <v>91</v>
      </c>
      <c r="L23" s="2"/>
      <c r="M23" s="2"/>
      <c r="N23" s="1">
        <f t="shared" si="1"/>
        <v>88</v>
      </c>
      <c r="O23" s="1">
        <f t="shared" si="0"/>
        <v>91</v>
      </c>
      <c r="P23" s="1">
        <f t="shared" si="0"/>
        <v>91</v>
      </c>
      <c r="Q23" s="1">
        <f t="shared" si="0"/>
        <v>0</v>
      </c>
      <c r="R23" s="1">
        <f t="shared" si="0"/>
        <v>0</v>
      </c>
    </row>
    <row r="24" spans="1:18">
      <c r="A24" s="10">
        <v>11</v>
      </c>
      <c r="B24" s="272">
        <v>1911011</v>
      </c>
      <c r="C24" s="273" t="s">
        <v>87</v>
      </c>
      <c r="D24" s="1">
        <v>88</v>
      </c>
      <c r="E24" s="1">
        <v>82</v>
      </c>
      <c r="F24" s="1">
        <v>85</v>
      </c>
      <c r="G24" s="1"/>
      <c r="H24" s="1"/>
      <c r="I24" s="1">
        <v>88</v>
      </c>
      <c r="J24" s="1">
        <v>82</v>
      </c>
      <c r="K24" s="1">
        <v>85</v>
      </c>
      <c r="L24" s="2"/>
      <c r="M24" s="2"/>
      <c r="N24" s="1">
        <f t="shared" si="1"/>
        <v>88</v>
      </c>
      <c r="O24" s="1">
        <f t="shared" si="0"/>
        <v>82</v>
      </c>
      <c r="P24" s="1">
        <f t="shared" si="0"/>
        <v>85</v>
      </c>
      <c r="Q24" s="1">
        <f t="shared" si="0"/>
        <v>0</v>
      </c>
      <c r="R24" s="1">
        <f t="shared" si="0"/>
        <v>0</v>
      </c>
    </row>
    <row r="25" spans="1:18">
      <c r="A25" s="10">
        <v>12</v>
      </c>
      <c r="B25" s="267">
        <v>1911012</v>
      </c>
      <c r="C25" s="268" t="s">
        <v>306</v>
      </c>
      <c r="D25" s="1">
        <v>96</v>
      </c>
      <c r="E25" s="1">
        <v>94</v>
      </c>
      <c r="F25" s="1">
        <v>91</v>
      </c>
      <c r="G25" s="1"/>
      <c r="H25" s="1"/>
      <c r="I25" s="1">
        <v>96</v>
      </c>
      <c r="J25" s="1">
        <v>94</v>
      </c>
      <c r="K25" s="1">
        <v>91</v>
      </c>
      <c r="L25" s="2"/>
      <c r="M25" s="2"/>
      <c r="N25" s="1">
        <f t="shared" si="1"/>
        <v>96</v>
      </c>
      <c r="O25" s="1">
        <f t="shared" si="0"/>
        <v>94</v>
      </c>
      <c r="P25" s="1">
        <f t="shared" si="0"/>
        <v>91</v>
      </c>
      <c r="Q25" s="1">
        <f t="shared" si="0"/>
        <v>0</v>
      </c>
      <c r="R25" s="1">
        <f t="shared" si="0"/>
        <v>0</v>
      </c>
    </row>
    <row r="26" spans="1:18">
      <c r="A26" s="10">
        <v>13</v>
      </c>
      <c r="B26" s="267">
        <v>1911013</v>
      </c>
      <c r="C26" s="268" t="s">
        <v>89</v>
      </c>
      <c r="D26" s="1">
        <v>89</v>
      </c>
      <c r="E26" s="1">
        <v>94</v>
      </c>
      <c r="F26" s="1">
        <v>94</v>
      </c>
      <c r="G26" s="1"/>
      <c r="H26" s="1"/>
      <c r="I26" s="1">
        <v>89</v>
      </c>
      <c r="J26" s="1">
        <v>94</v>
      </c>
      <c r="K26" s="1">
        <v>94</v>
      </c>
      <c r="L26" s="2"/>
      <c r="M26" s="2"/>
      <c r="N26" s="1">
        <f t="shared" si="1"/>
        <v>89</v>
      </c>
      <c r="O26" s="1">
        <f t="shared" si="0"/>
        <v>94</v>
      </c>
      <c r="P26" s="1">
        <f t="shared" si="0"/>
        <v>94</v>
      </c>
      <c r="Q26" s="1">
        <f t="shared" si="0"/>
        <v>0</v>
      </c>
      <c r="R26" s="1">
        <f t="shared" si="0"/>
        <v>0</v>
      </c>
    </row>
    <row r="27" spans="1:18">
      <c r="A27" s="10">
        <v>14</v>
      </c>
      <c r="B27" s="272">
        <v>1911014</v>
      </c>
      <c r="C27" s="273" t="s">
        <v>90</v>
      </c>
      <c r="D27" s="1">
        <v>96</v>
      </c>
      <c r="E27" s="1">
        <v>96</v>
      </c>
      <c r="F27" s="1">
        <v>96</v>
      </c>
      <c r="G27" s="1"/>
      <c r="H27" s="1"/>
      <c r="I27" s="1">
        <v>96</v>
      </c>
      <c r="J27" s="1">
        <v>96</v>
      </c>
      <c r="K27" s="1">
        <v>96</v>
      </c>
      <c r="L27" s="2"/>
      <c r="M27" s="2"/>
      <c r="N27" s="1">
        <f t="shared" si="1"/>
        <v>96</v>
      </c>
      <c r="O27" s="1">
        <f t="shared" si="0"/>
        <v>96</v>
      </c>
      <c r="P27" s="1">
        <f t="shared" si="0"/>
        <v>96</v>
      </c>
      <c r="Q27" s="1">
        <f t="shared" si="0"/>
        <v>0</v>
      </c>
      <c r="R27" s="1">
        <f t="shared" si="0"/>
        <v>0</v>
      </c>
    </row>
    <row r="28" spans="1:18">
      <c r="A28" s="10">
        <v>15</v>
      </c>
      <c r="B28" s="272">
        <v>1911015</v>
      </c>
      <c r="C28" s="273" t="s">
        <v>307</v>
      </c>
      <c r="D28" s="1">
        <v>50</v>
      </c>
      <c r="E28" s="1">
        <v>70</v>
      </c>
      <c r="F28" s="1">
        <v>84</v>
      </c>
      <c r="G28" s="1"/>
      <c r="H28" s="1"/>
      <c r="I28" s="1">
        <v>50</v>
      </c>
      <c r="J28" s="1">
        <v>70</v>
      </c>
      <c r="K28" s="1">
        <v>84</v>
      </c>
      <c r="L28" s="2"/>
      <c r="M28" s="2"/>
      <c r="N28" s="1">
        <f t="shared" si="1"/>
        <v>50</v>
      </c>
      <c r="O28" s="1">
        <f t="shared" si="0"/>
        <v>70</v>
      </c>
      <c r="P28" s="1">
        <f t="shared" si="0"/>
        <v>84</v>
      </c>
      <c r="Q28" s="1">
        <f t="shared" si="0"/>
        <v>0</v>
      </c>
      <c r="R28" s="1">
        <f t="shared" si="0"/>
        <v>0</v>
      </c>
    </row>
    <row r="29" spans="1:18">
      <c r="A29" s="10">
        <v>16</v>
      </c>
      <c r="B29" s="270">
        <v>1911016</v>
      </c>
      <c r="C29" s="271" t="s">
        <v>308</v>
      </c>
      <c r="D29" s="1">
        <v>92</v>
      </c>
      <c r="E29" s="1">
        <v>92</v>
      </c>
      <c r="F29" s="1">
        <v>92</v>
      </c>
      <c r="G29" s="1"/>
      <c r="H29" s="1"/>
      <c r="I29" s="1">
        <v>92</v>
      </c>
      <c r="J29" s="1">
        <v>92</v>
      </c>
      <c r="K29" s="1">
        <v>92</v>
      </c>
      <c r="L29" s="2"/>
      <c r="M29" s="2"/>
      <c r="N29" s="1">
        <f t="shared" si="1"/>
        <v>92</v>
      </c>
      <c r="O29" s="1">
        <f t="shared" si="0"/>
        <v>92</v>
      </c>
      <c r="P29" s="1">
        <f t="shared" si="0"/>
        <v>92</v>
      </c>
      <c r="Q29" s="1">
        <f t="shared" si="0"/>
        <v>0</v>
      </c>
      <c r="R29" s="1">
        <f t="shared" si="0"/>
        <v>0</v>
      </c>
    </row>
    <row r="30" spans="1:18">
      <c r="A30" s="10">
        <v>17</v>
      </c>
      <c r="B30" s="267">
        <v>1911017</v>
      </c>
      <c r="C30" s="268" t="s">
        <v>92</v>
      </c>
      <c r="D30" s="1">
        <v>92</v>
      </c>
      <c r="E30" s="1">
        <v>93</v>
      </c>
      <c r="F30" s="1">
        <v>91</v>
      </c>
      <c r="G30" s="1"/>
      <c r="H30" s="1"/>
      <c r="I30" s="1">
        <v>92</v>
      </c>
      <c r="J30" s="1">
        <v>93</v>
      </c>
      <c r="K30" s="1">
        <v>91</v>
      </c>
      <c r="L30" s="2"/>
      <c r="M30" s="2"/>
      <c r="N30" s="1">
        <f t="shared" si="1"/>
        <v>92</v>
      </c>
      <c r="O30" s="1">
        <f t="shared" si="0"/>
        <v>93</v>
      </c>
      <c r="P30" s="1">
        <f t="shared" si="0"/>
        <v>91</v>
      </c>
      <c r="Q30" s="1">
        <f t="shared" si="0"/>
        <v>0</v>
      </c>
      <c r="R30" s="1">
        <f t="shared" si="0"/>
        <v>0</v>
      </c>
    </row>
    <row r="31" spans="1:18">
      <c r="A31" s="10">
        <v>18</v>
      </c>
      <c r="B31" s="267">
        <v>1911018</v>
      </c>
      <c r="C31" s="268" t="s">
        <v>42</v>
      </c>
      <c r="D31" s="1">
        <v>79</v>
      </c>
      <c r="E31" s="1">
        <v>86</v>
      </c>
      <c r="F31" s="1">
        <v>81</v>
      </c>
      <c r="G31" s="1"/>
      <c r="H31" s="1"/>
      <c r="I31" s="1">
        <v>79</v>
      </c>
      <c r="J31" s="1">
        <v>86</v>
      </c>
      <c r="K31" s="1">
        <v>81</v>
      </c>
      <c r="L31" s="2"/>
      <c r="M31" s="2"/>
      <c r="N31" s="1">
        <f t="shared" si="1"/>
        <v>79</v>
      </c>
      <c r="O31" s="1">
        <f t="shared" si="0"/>
        <v>86</v>
      </c>
      <c r="P31" s="1">
        <f t="shared" si="0"/>
        <v>81</v>
      </c>
      <c r="Q31" s="1">
        <f t="shared" si="0"/>
        <v>0</v>
      </c>
      <c r="R31" s="1">
        <f t="shared" si="0"/>
        <v>0</v>
      </c>
    </row>
    <row r="32" spans="1:18">
      <c r="A32" s="10">
        <v>19</v>
      </c>
      <c r="B32" s="267">
        <v>1911019</v>
      </c>
      <c r="C32" s="268" t="s">
        <v>309</v>
      </c>
      <c r="D32" s="1">
        <v>78</v>
      </c>
      <c r="E32" s="1">
        <v>88</v>
      </c>
      <c r="F32" s="1">
        <v>72</v>
      </c>
      <c r="G32" s="1"/>
      <c r="H32" s="1"/>
      <c r="I32" s="1">
        <v>78</v>
      </c>
      <c r="J32" s="1">
        <v>88</v>
      </c>
      <c r="K32" s="1">
        <v>72</v>
      </c>
      <c r="L32" s="2"/>
      <c r="M32" s="2"/>
      <c r="N32" s="1">
        <f t="shared" si="1"/>
        <v>78</v>
      </c>
      <c r="O32" s="1">
        <f t="shared" si="0"/>
        <v>88</v>
      </c>
      <c r="P32" s="1">
        <f t="shared" si="0"/>
        <v>72</v>
      </c>
      <c r="Q32" s="1">
        <f t="shared" si="0"/>
        <v>0</v>
      </c>
      <c r="R32" s="1">
        <f t="shared" si="0"/>
        <v>0</v>
      </c>
    </row>
    <row r="33" spans="1:18">
      <c r="A33" s="10">
        <v>20</v>
      </c>
      <c r="B33" s="272">
        <v>1911020</v>
      </c>
      <c r="C33" s="273" t="s">
        <v>310</v>
      </c>
      <c r="D33" s="1">
        <v>93</v>
      </c>
      <c r="E33" s="1">
        <v>94</v>
      </c>
      <c r="F33" s="1">
        <v>94</v>
      </c>
      <c r="G33" s="1"/>
      <c r="H33" s="1"/>
      <c r="I33" s="1">
        <v>93</v>
      </c>
      <c r="J33" s="1">
        <v>94</v>
      </c>
      <c r="K33" s="1">
        <v>94</v>
      </c>
      <c r="L33" s="2"/>
      <c r="M33" s="2"/>
      <c r="N33" s="1">
        <f t="shared" si="1"/>
        <v>93</v>
      </c>
      <c r="O33" s="1">
        <f t="shared" si="0"/>
        <v>94</v>
      </c>
      <c r="P33" s="1">
        <f t="shared" si="0"/>
        <v>94</v>
      </c>
      <c r="Q33" s="1">
        <f t="shared" si="0"/>
        <v>0</v>
      </c>
      <c r="R33" s="1">
        <f t="shared" si="0"/>
        <v>0</v>
      </c>
    </row>
    <row r="34" spans="1:18">
      <c r="A34" s="10">
        <v>21</v>
      </c>
      <c r="B34" s="267">
        <v>1911021</v>
      </c>
      <c r="C34" s="268" t="s">
        <v>311</v>
      </c>
      <c r="D34" s="1">
        <v>76</v>
      </c>
      <c r="E34" s="1">
        <v>90</v>
      </c>
      <c r="F34" s="1">
        <v>83</v>
      </c>
      <c r="G34" s="1"/>
      <c r="H34" s="1"/>
      <c r="I34" s="1">
        <v>76</v>
      </c>
      <c r="J34" s="1">
        <v>90</v>
      </c>
      <c r="K34" s="1">
        <v>83</v>
      </c>
      <c r="L34" s="2"/>
      <c r="M34" s="2"/>
      <c r="N34" s="1">
        <f t="shared" si="1"/>
        <v>76</v>
      </c>
      <c r="O34" s="1">
        <f t="shared" si="0"/>
        <v>90</v>
      </c>
      <c r="P34" s="1">
        <f t="shared" si="0"/>
        <v>83</v>
      </c>
      <c r="Q34" s="1">
        <f t="shared" si="0"/>
        <v>0</v>
      </c>
      <c r="R34" s="1">
        <f t="shared" si="0"/>
        <v>0</v>
      </c>
    </row>
    <row r="35" spans="1:18">
      <c r="A35" s="10">
        <v>22</v>
      </c>
      <c r="B35" s="272">
        <v>1911022</v>
      </c>
      <c r="C35" s="273" t="s">
        <v>95</v>
      </c>
      <c r="D35" s="1">
        <v>84</v>
      </c>
      <c r="E35" s="1">
        <v>86</v>
      </c>
      <c r="F35" s="1">
        <v>90</v>
      </c>
      <c r="G35" s="1"/>
      <c r="H35" s="1"/>
      <c r="I35" s="1">
        <v>84</v>
      </c>
      <c r="J35" s="1">
        <v>86</v>
      </c>
      <c r="K35" s="1">
        <v>90</v>
      </c>
      <c r="L35" s="2"/>
      <c r="M35" s="2"/>
      <c r="N35" s="1">
        <f t="shared" si="1"/>
        <v>84</v>
      </c>
      <c r="O35" s="1">
        <f t="shared" si="0"/>
        <v>86</v>
      </c>
      <c r="P35" s="1">
        <f t="shared" si="0"/>
        <v>90</v>
      </c>
      <c r="Q35" s="1">
        <f t="shared" si="0"/>
        <v>0</v>
      </c>
      <c r="R35" s="1">
        <f t="shared" si="0"/>
        <v>0</v>
      </c>
    </row>
    <row r="36" spans="1:18">
      <c r="A36" s="10">
        <v>23</v>
      </c>
      <c r="B36" s="267">
        <v>1911023</v>
      </c>
      <c r="C36" s="268" t="s">
        <v>312</v>
      </c>
      <c r="D36" s="1">
        <v>50</v>
      </c>
      <c r="E36" s="1">
        <v>83</v>
      </c>
      <c r="F36" s="1">
        <v>58</v>
      </c>
      <c r="G36" s="1"/>
      <c r="H36" s="1"/>
      <c r="I36" s="1">
        <v>50</v>
      </c>
      <c r="J36" s="1">
        <v>83</v>
      </c>
      <c r="K36" s="1">
        <v>58</v>
      </c>
      <c r="L36" s="2"/>
      <c r="M36" s="2"/>
      <c r="N36" s="1">
        <f t="shared" si="1"/>
        <v>50</v>
      </c>
      <c r="O36" s="1">
        <f t="shared" si="0"/>
        <v>83</v>
      </c>
      <c r="P36" s="1">
        <f t="shared" si="0"/>
        <v>58</v>
      </c>
      <c r="Q36" s="1">
        <f t="shared" si="0"/>
        <v>0</v>
      </c>
      <c r="R36" s="1">
        <f t="shared" si="0"/>
        <v>0</v>
      </c>
    </row>
    <row r="37" spans="1:18">
      <c r="A37" s="10">
        <v>24</v>
      </c>
      <c r="B37" s="267">
        <v>1911024</v>
      </c>
      <c r="C37" s="268" t="s">
        <v>45</v>
      </c>
      <c r="D37" s="1">
        <v>70</v>
      </c>
      <c r="E37" s="1">
        <v>72</v>
      </c>
      <c r="F37" s="1">
        <v>84</v>
      </c>
      <c r="G37" s="1"/>
      <c r="H37" s="1"/>
      <c r="I37" s="1">
        <v>70</v>
      </c>
      <c r="J37" s="1">
        <v>72</v>
      </c>
      <c r="K37" s="1">
        <v>84</v>
      </c>
      <c r="L37" s="2"/>
      <c r="M37" s="2"/>
      <c r="N37" s="1">
        <f t="shared" si="1"/>
        <v>70</v>
      </c>
      <c r="O37" s="1">
        <f t="shared" si="0"/>
        <v>72</v>
      </c>
      <c r="P37" s="1">
        <f t="shared" si="0"/>
        <v>84</v>
      </c>
      <c r="Q37" s="1">
        <f t="shared" si="0"/>
        <v>0</v>
      </c>
      <c r="R37" s="1">
        <f t="shared" si="0"/>
        <v>0</v>
      </c>
    </row>
    <row r="38" spans="1:18">
      <c r="A38" s="10">
        <v>25</v>
      </c>
      <c r="B38" s="272">
        <v>1911025</v>
      </c>
      <c r="C38" s="273" t="s">
        <v>96</v>
      </c>
      <c r="D38" s="1">
        <v>91</v>
      </c>
      <c r="E38" s="1">
        <v>91</v>
      </c>
      <c r="F38" s="1">
        <v>91</v>
      </c>
      <c r="G38" s="1"/>
      <c r="H38" s="1"/>
      <c r="I38" s="1">
        <v>91</v>
      </c>
      <c r="J38" s="1">
        <v>91</v>
      </c>
      <c r="K38" s="1">
        <v>91</v>
      </c>
      <c r="L38" s="2"/>
      <c r="M38" s="2"/>
      <c r="N38" s="1">
        <f t="shared" si="1"/>
        <v>91</v>
      </c>
      <c r="O38" s="1">
        <f t="shared" si="0"/>
        <v>91</v>
      </c>
      <c r="P38" s="1">
        <f t="shared" si="0"/>
        <v>91</v>
      </c>
      <c r="Q38" s="1">
        <f t="shared" si="0"/>
        <v>0</v>
      </c>
      <c r="R38" s="1">
        <f t="shared" si="0"/>
        <v>0</v>
      </c>
    </row>
    <row r="39" spans="1:18">
      <c r="A39" s="10">
        <v>26</v>
      </c>
      <c r="B39" s="272">
        <v>1911026</v>
      </c>
      <c r="C39" s="273" t="s">
        <v>313</v>
      </c>
      <c r="D39" s="1">
        <v>90</v>
      </c>
      <c r="E39" s="1">
        <v>95</v>
      </c>
      <c r="F39" s="1">
        <v>95</v>
      </c>
      <c r="G39" s="1"/>
      <c r="H39" s="1"/>
      <c r="I39" s="1">
        <v>90</v>
      </c>
      <c r="J39" s="1">
        <v>95</v>
      </c>
      <c r="K39" s="1">
        <v>95</v>
      </c>
      <c r="L39" s="2"/>
      <c r="M39" s="2"/>
      <c r="N39" s="1">
        <f t="shared" si="1"/>
        <v>90</v>
      </c>
      <c r="O39" s="1">
        <f t="shared" si="0"/>
        <v>95</v>
      </c>
      <c r="P39" s="1">
        <f t="shared" si="0"/>
        <v>95</v>
      </c>
      <c r="Q39" s="1">
        <f t="shared" si="0"/>
        <v>0</v>
      </c>
      <c r="R39" s="1">
        <f t="shared" si="0"/>
        <v>0</v>
      </c>
    </row>
    <row r="40" spans="1:18">
      <c r="A40" s="10">
        <v>27</v>
      </c>
      <c r="B40" s="272">
        <v>1911027</v>
      </c>
      <c r="C40" s="273" t="s">
        <v>314</v>
      </c>
      <c r="D40" s="1">
        <v>89</v>
      </c>
      <c r="E40" s="1">
        <v>89</v>
      </c>
      <c r="F40" s="1">
        <v>87</v>
      </c>
      <c r="G40" s="1"/>
      <c r="H40" s="1"/>
      <c r="I40" s="1">
        <v>89</v>
      </c>
      <c r="J40" s="1">
        <v>89</v>
      </c>
      <c r="K40" s="1">
        <v>87</v>
      </c>
      <c r="L40" s="2"/>
      <c r="M40" s="2"/>
      <c r="N40" s="1">
        <f t="shared" si="1"/>
        <v>89</v>
      </c>
      <c r="O40" s="1">
        <f t="shared" si="0"/>
        <v>89</v>
      </c>
      <c r="P40" s="1">
        <f t="shared" si="0"/>
        <v>87</v>
      </c>
      <c r="Q40" s="1">
        <f t="shared" si="0"/>
        <v>0</v>
      </c>
      <c r="R40" s="1">
        <f t="shared" si="0"/>
        <v>0</v>
      </c>
    </row>
    <row r="41" spans="1:18">
      <c r="A41" s="10">
        <v>28</v>
      </c>
      <c r="B41" s="270">
        <v>1911028</v>
      </c>
      <c r="C41" s="271" t="s">
        <v>315</v>
      </c>
      <c r="D41" s="1">
        <v>90</v>
      </c>
      <c r="E41" s="1">
        <v>91</v>
      </c>
      <c r="F41" s="1">
        <v>87</v>
      </c>
      <c r="G41" s="1"/>
      <c r="H41" s="1"/>
      <c r="I41" s="1">
        <v>90</v>
      </c>
      <c r="J41" s="1">
        <v>91</v>
      </c>
      <c r="K41" s="1">
        <v>87</v>
      </c>
      <c r="L41" s="2"/>
      <c r="M41" s="2"/>
      <c r="N41" s="1">
        <f t="shared" si="1"/>
        <v>90</v>
      </c>
      <c r="O41" s="1">
        <f t="shared" si="0"/>
        <v>91</v>
      </c>
      <c r="P41" s="1">
        <f t="shared" si="0"/>
        <v>87</v>
      </c>
      <c r="Q41" s="1">
        <f t="shared" si="0"/>
        <v>0</v>
      </c>
      <c r="R41" s="1">
        <f t="shared" si="0"/>
        <v>0</v>
      </c>
    </row>
    <row r="42" spans="1:18">
      <c r="A42" s="10">
        <v>29</v>
      </c>
      <c r="B42" s="272">
        <v>1911029</v>
      </c>
      <c r="C42" s="273" t="s">
        <v>316</v>
      </c>
      <c r="D42" s="1">
        <v>85</v>
      </c>
      <c r="E42" s="1">
        <v>72</v>
      </c>
      <c r="F42" s="1">
        <v>87</v>
      </c>
      <c r="G42" s="1"/>
      <c r="H42" s="1"/>
      <c r="I42" s="1">
        <v>85</v>
      </c>
      <c r="J42" s="1">
        <v>72</v>
      </c>
      <c r="K42" s="1">
        <v>87</v>
      </c>
      <c r="L42" s="2"/>
      <c r="M42" s="2"/>
      <c r="N42" s="1">
        <f t="shared" si="1"/>
        <v>85</v>
      </c>
      <c r="O42" s="1">
        <f t="shared" si="0"/>
        <v>72</v>
      </c>
      <c r="P42" s="1">
        <f t="shared" si="0"/>
        <v>87</v>
      </c>
      <c r="Q42" s="1">
        <f t="shared" si="0"/>
        <v>0</v>
      </c>
      <c r="R42" s="1">
        <f t="shared" si="0"/>
        <v>0</v>
      </c>
    </row>
    <row r="43" spans="1:18">
      <c r="A43" s="10">
        <v>30</v>
      </c>
      <c r="B43" s="270">
        <v>1911030</v>
      </c>
      <c r="C43" s="271" t="s">
        <v>100</v>
      </c>
      <c r="D43" s="1">
        <v>63</v>
      </c>
      <c r="E43" s="1">
        <v>89</v>
      </c>
      <c r="F43" s="1">
        <v>89</v>
      </c>
      <c r="G43" s="1"/>
      <c r="H43" s="1"/>
      <c r="I43" s="1">
        <v>63</v>
      </c>
      <c r="J43" s="1">
        <v>89</v>
      </c>
      <c r="K43" s="1">
        <v>89</v>
      </c>
      <c r="L43" s="2"/>
      <c r="M43" s="2"/>
      <c r="N43" s="1">
        <f t="shared" si="1"/>
        <v>63</v>
      </c>
      <c r="O43" s="1">
        <f t="shared" si="0"/>
        <v>89</v>
      </c>
      <c r="P43" s="1">
        <f t="shared" si="0"/>
        <v>89</v>
      </c>
      <c r="Q43" s="1">
        <f t="shared" si="0"/>
        <v>0</v>
      </c>
      <c r="R43" s="1">
        <f t="shared" si="0"/>
        <v>0</v>
      </c>
    </row>
    <row r="44" spans="1:18">
      <c r="A44" s="10">
        <v>31</v>
      </c>
      <c r="B44" s="267">
        <v>1911031</v>
      </c>
      <c r="C44" s="268" t="s">
        <v>317</v>
      </c>
      <c r="D44" s="1">
        <v>87</v>
      </c>
      <c r="E44" s="1">
        <v>90</v>
      </c>
      <c r="F44" s="1">
        <v>90</v>
      </c>
      <c r="G44" s="1"/>
      <c r="H44" s="1"/>
      <c r="I44" s="1">
        <v>87</v>
      </c>
      <c r="J44" s="1">
        <v>90</v>
      </c>
      <c r="K44" s="1">
        <v>90</v>
      </c>
      <c r="L44" s="2"/>
      <c r="M44" s="2"/>
      <c r="N44" s="1">
        <f t="shared" si="1"/>
        <v>87</v>
      </c>
      <c r="O44" s="1">
        <f t="shared" si="0"/>
        <v>90</v>
      </c>
      <c r="P44" s="1">
        <f t="shared" si="0"/>
        <v>90</v>
      </c>
      <c r="Q44" s="1">
        <f t="shared" si="0"/>
        <v>0</v>
      </c>
      <c r="R44" s="1">
        <f t="shared" si="0"/>
        <v>0</v>
      </c>
    </row>
    <row r="45" spans="1:18">
      <c r="A45" s="10">
        <v>32</v>
      </c>
      <c r="B45" s="272">
        <v>1911032</v>
      </c>
      <c r="C45" s="273" t="s">
        <v>102</v>
      </c>
      <c r="D45" s="1">
        <v>91</v>
      </c>
      <c r="E45" s="1">
        <v>93</v>
      </c>
      <c r="F45" s="1">
        <v>94</v>
      </c>
      <c r="G45" s="1"/>
      <c r="H45" s="1"/>
      <c r="I45" s="1">
        <v>91</v>
      </c>
      <c r="J45" s="1">
        <v>93</v>
      </c>
      <c r="K45" s="1">
        <v>94</v>
      </c>
      <c r="L45" s="2"/>
      <c r="M45" s="2"/>
      <c r="N45" s="1">
        <f t="shared" si="1"/>
        <v>91</v>
      </c>
      <c r="O45" s="1">
        <f t="shared" si="0"/>
        <v>93</v>
      </c>
      <c r="P45" s="1">
        <f t="shared" si="0"/>
        <v>94</v>
      </c>
      <c r="Q45" s="1">
        <f t="shared" si="0"/>
        <v>0</v>
      </c>
      <c r="R45" s="1">
        <f t="shared" si="0"/>
        <v>0</v>
      </c>
    </row>
    <row r="46" spans="1:18">
      <c r="A46" s="10">
        <v>33</v>
      </c>
      <c r="B46" s="272">
        <v>1911033</v>
      </c>
      <c r="C46" s="273" t="s">
        <v>61</v>
      </c>
      <c r="D46" s="1">
        <v>73</v>
      </c>
      <c r="E46" s="1">
        <v>89</v>
      </c>
      <c r="F46" s="1">
        <v>74</v>
      </c>
      <c r="G46" s="1"/>
      <c r="H46" s="1"/>
      <c r="I46" s="1">
        <v>73</v>
      </c>
      <c r="J46" s="1">
        <v>89</v>
      </c>
      <c r="K46" s="1">
        <v>74</v>
      </c>
      <c r="L46" s="2"/>
      <c r="M46" s="2"/>
      <c r="N46" s="1">
        <f t="shared" si="1"/>
        <v>73</v>
      </c>
      <c r="O46" s="1">
        <f t="shared" si="0"/>
        <v>89</v>
      </c>
      <c r="P46" s="1">
        <f t="shared" si="0"/>
        <v>74</v>
      </c>
      <c r="Q46" s="1">
        <f t="shared" si="0"/>
        <v>0</v>
      </c>
      <c r="R46" s="1">
        <f t="shared" si="0"/>
        <v>0</v>
      </c>
    </row>
    <row r="47" spans="1:18">
      <c r="A47" s="10">
        <v>34</v>
      </c>
      <c r="B47" s="270">
        <v>1911034</v>
      </c>
      <c r="C47" s="271" t="s">
        <v>318</v>
      </c>
      <c r="D47" s="1">
        <v>91</v>
      </c>
      <c r="E47" s="1">
        <v>91</v>
      </c>
      <c r="F47" s="1">
        <v>91</v>
      </c>
      <c r="G47" s="1"/>
      <c r="H47" s="1"/>
      <c r="I47" s="1">
        <v>91</v>
      </c>
      <c r="J47" s="1">
        <v>91</v>
      </c>
      <c r="K47" s="1">
        <v>91</v>
      </c>
      <c r="L47" s="2"/>
      <c r="M47" s="2"/>
      <c r="N47" s="1">
        <f t="shared" si="1"/>
        <v>91</v>
      </c>
      <c r="O47" s="1">
        <f t="shared" si="0"/>
        <v>91</v>
      </c>
      <c r="P47" s="1">
        <f t="shared" si="0"/>
        <v>91</v>
      </c>
      <c r="Q47" s="1">
        <f t="shared" si="0"/>
        <v>0</v>
      </c>
      <c r="R47" s="1">
        <f t="shared" si="0"/>
        <v>0</v>
      </c>
    </row>
    <row r="48" spans="1:18">
      <c r="A48" s="10">
        <v>35</v>
      </c>
      <c r="B48" s="267">
        <v>1911035</v>
      </c>
      <c r="C48" s="268" t="s">
        <v>47</v>
      </c>
      <c r="D48" s="1">
        <v>91</v>
      </c>
      <c r="E48" s="1">
        <v>93</v>
      </c>
      <c r="F48" s="1">
        <v>91</v>
      </c>
      <c r="G48" s="1"/>
      <c r="H48" s="1"/>
      <c r="I48" s="1">
        <v>91</v>
      </c>
      <c r="J48" s="1">
        <v>93</v>
      </c>
      <c r="K48" s="1">
        <v>91</v>
      </c>
      <c r="L48" s="2"/>
      <c r="M48" s="2"/>
      <c r="N48" s="1">
        <f t="shared" si="1"/>
        <v>91</v>
      </c>
      <c r="O48" s="1">
        <f t="shared" si="0"/>
        <v>93</v>
      </c>
      <c r="P48" s="1">
        <f t="shared" si="0"/>
        <v>91</v>
      </c>
      <c r="Q48" s="1">
        <f t="shared" si="0"/>
        <v>0</v>
      </c>
      <c r="R48" s="1">
        <f t="shared" si="0"/>
        <v>0</v>
      </c>
    </row>
    <row r="49" spans="1:18">
      <c r="A49" s="10">
        <v>36</v>
      </c>
      <c r="B49" s="272">
        <v>1911036</v>
      </c>
      <c r="C49" s="273" t="s">
        <v>319</v>
      </c>
      <c r="D49" s="1">
        <v>84</v>
      </c>
      <c r="E49" s="1">
        <v>85</v>
      </c>
      <c r="F49" s="1">
        <v>81</v>
      </c>
      <c r="G49" s="1"/>
      <c r="H49" s="1"/>
      <c r="I49" s="1">
        <v>84</v>
      </c>
      <c r="J49" s="1">
        <v>85</v>
      </c>
      <c r="K49" s="1">
        <v>81</v>
      </c>
      <c r="L49" s="2"/>
      <c r="M49" s="2"/>
      <c r="N49" s="1">
        <f t="shared" si="1"/>
        <v>84</v>
      </c>
      <c r="O49" s="1">
        <f t="shared" si="0"/>
        <v>85</v>
      </c>
      <c r="P49" s="1">
        <f t="shared" si="0"/>
        <v>81</v>
      </c>
      <c r="Q49" s="1">
        <f t="shared" si="0"/>
        <v>0</v>
      </c>
      <c r="R49" s="1">
        <f t="shared" si="0"/>
        <v>0</v>
      </c>
    </row>
    <row r="50" spans="1:18">
      <c r="A50" s="10">
        <v>37</v>
      </c>
      <c r="B50" s="270">
        <v>1911037</v>
      </c>
      <c r="C50" s="271" t="s">
        <v>320</v>
      </c>
      <c r="D50" s="1">
        <v>95</v>
      </c>
      <c r="E50" s="1">
        <v>95</v>
      </c>
      <c r="F50" s="1">
        <v>95</v>
      </c>
      <c r="G50" s="1"/>
      <c r="H50" s="1"/>
      <c r="I50" s="1">
        <v>95</v>
      </c>
      <c r="J50" s="1">
        <v>95</v>
      </c>
      <c r="K50" s="1">
        <v>95</v>
      </c>
      <c r="L50" s="2"/>
      <c r="M50" s="2"/>
      <c r="N50" s="1">
        <f t="shared" si="1"/>
        <v>95</v>
      </c>
      <c r="O50" s="1">
        <f t="shared" si="0"/>
        <v>95</v>
      </c>
      <c r="P50" s="1">
        <f t="shared" si="0"/>
        <v>95</v>
      </c>
      <c r="Q50" s="1">
        <f t="shared" si="0"/>
        <v>0</v>
      </c>
      <c r="R50" s="1">
        <f t="shared" si="0"/>
        <v>0</v>
      </c>
    </row>
    <row r="51" spans="1:18">
      <c r="A51" s="10">
        <v>38</v>
      </c>
      <c r="B51" s="270">
        <v>1911038</v>
      </c>
      <c r="C51" s="271" t="s">
        <v>48</v>
      </c>
      <c r="D51" s="1">
        <v>85</v>
      </c>
      <c r="E51" s="1">
        <v>92</v>
      </c>
      <c r="F51" s="1">
        <v>89</v>
      </c>
      <c r="G51" s="1"/>
      <c r="H51" s="1"/>
      <c r="I51" s="1">
        <v>85</v>
      </c>
      <c r="J51" s="1">
        <v>92</v>
      </c>
      <c r="K51" s="1">
        <v>89</v>
      </c>
      <c r="L51" s="2"/>
      <c r="M51" s="2"/>
      <c r="N51" s="1">
        <f t="shared" si="1"/>
        <v>85</v>
      </c>
      <c r="O51" s="1">
        <f t="shared" si="0"/>
        <v>92</v>
      </c>
      <c r="P51" s="1">
        <f t="shared" si="0"/>
        <v>89</v>
      </c>
      <c r="Q51" s="1">
        <f t="shared" si="0"/>
        <v>0</v>
      </c>
      <c r="R51" s="1">
        <f t="shared" si="0"/>
        <v>0</v>
      </c>
    </row>
    <row r="52" spans="1:18">
      <c r="A52" s="10">
        <v>39</v>
      </c>
      <c r="B52" s="267">
        <v>1911039</v>
      </c>
      <c r="C52" s="268" t="s">
        <v>321</v>
      </c>
      <c r="D52" s="1">
        <v>85</v>
      </c>
      <c r="E52" s="1">
        <v>87</v>
      </c>
      <c r="F52" s="1">
        <v>84</v>
      </c>
      <c r="G52" s="1"/>
      <c r="H52" s="1"/>
      <c r="I52" s="1">
        <v>85</v>
      </c>
      <c r="J52" s="1">
        <v>87</v>
      </c>
      <c r="K52" s="1">
        <v>84</v>
      </c>
      <c r="L52" s="2"/>
      <c r="M52" s="2"/>
      <c r="N52" s="1">
        <f t="shared" si="1"/>
        <v>85</v>
      </c>
      <c r="O52" s="1">
        <f t="shared" si="0"/>
        <v>87</v>
      </c>
      <c r="P52" s="1">
        <f t="shared" si="0"/>
        <v>84</v>
      </c>
      <c r="Q52" s="1">
        <f t="shared" si="0"/>
        <v>0</v>
      </c>
      <c r="R52" s="1">
        <f t="shared" si="0"/>
        <v>0</v>
      </c>
    </row>
    <row r="53" spans="1:18">
      <c r="A53" s="10">
        <v>40</v>
      </c>
      <c r="B53" s="272">
        <v>1911040</v>
      </c>
      <c r="C53" s="273" t="s">
        <v>106</v>
      </c>
      <c r="D53" s="1">
        <v>96</v>
      </c>
      <c r="E53" s="1">
        <v>97</v>
      </c>
      <c r="F53" s="1">
        <v>96</v>
      </c>
      <c r="G53" s="1"/>
      <c r="H53" s="1"/>
      <c r="I53" s="1">
        <v>96</v>
      </c>
      <c r="J53" s="1">
        <v>97</v>
      </c>
      <c r="K53" s="1">
        <v>96</v>
      </c>
      <c r="L53" s="2"/>
      <c r="M53" s="2"/>
      <c r="N53" s="1">
        <f t="shared" si="1"/>
        <v>96</v>
      </c>
      <c r="O53" s="1">
        <f t="shared" si="0"/>
        <v>97</v>
      </c>
      <c r="P53" s="1">
        <f t="shared" si="0"/>
        <v>96</v>
      </c>
      <c r="Q53" s="1">
        <f t="shared" si="0"/>
        <v>0</v>
      </c>
      <c r="R53" s="1">
        <f t="shared" si="0"/>
        <v>0</v>
      </c>
    </row>
    <row r="54" spans="1:18">
      <c r="A54" s="10">
        <v>41</v>
      </c>
      <c r="B54" s="272">
        <v>1911041</v>
      </c>
      <c r="C54" s="273" t="s">
        <v>63</v>
      </c>
      <c r="D54" s="1">
        <v>89</v>
      </c>
      <c r="E54" s="1">
        <v>91</v>
      </c>
      <c r="F54" s="1">
        <v>91</v>
      </c>
      <c r="G54" s="1"/>
      <c r="H54" s="1"/>
      <c r="I54" s="1">
        <v>89</v>
      </c>
      <c r="J54" s="1">
        <v>91</v>
      </c>
      <c r="K54" s="1">
        <v>91</v>
      </c>
      <c r="L54" s="2"/>
      <c r="M54" s="2"/>
      <c r="N54" s="1">
        <f t="shared" si="1"/>
        <v>89</v>
      </c>
      <c r="O54" s="1">
        <f t="shared" si="0"/>
        <v>91</v>
      </c>
      <c r="P54" s="1">
        <f t="shared" si="0"/>
        <v>91</v>
      </c>
      <c r="Q54" s="1">
        <f t="shared" si="0"/>
        <v>0</v>
      </c>
      <c r="R54" s="1">
        <f t="shared" si="0"/>
        <v>0</v>
      </c>
    </row>
    <row r="55" spans="1:18">
      <c r="A55" s="10">
        <v>42</v>
      </c>
      <c r="B55" s="272">
        <v>1911042</v>
      </c>
      <c r="C55" s="273" t="s">
        <v>322</v>
      </c>
      <c r="D55" s="1">
        <v>85</v>
      </c>
      <c r="E55" s="1">
        <v>91</v>
      </c>
      <c r="F55" s="1">
        <v>92</v>
      </c>
      <c r="G55" s="1"/>
      <c r="H55" s="1"/>
      <c r="I55" s="1">
        <v>85</v>
      </c>
      <c r="J55" s="1">
        <v>91</v>
      </c>
      <c r="K55" s="1">
        <v>92</v>
      </c>
      <c r="L55" s="2"/>
      <c r="M55" s="2"/>
      <c r="N55" s="1">
        <f t="shared" si="1"/>
        <v>85</v>
      </c>
      <c r="O55" s="1">
        <f t="shared" si="0"/>
        <v>91</v>
      </c>
      <c r="P55" s="1">
        <f t="shared" si="0"/>
        <v>92</v>
      </c>
      <c r="Q55" s="1">
        <f t="shared" si="0"/>
        <v>0</v>
      </c>
      <c r="R55" s="1">
        <f t="shared" si="0"/>
        <v>0</v>
      </c>
    </row>
    <row r="56" spans="1:18">
      <c r="A56" s="10">
        <v>43</v>
      </c>
      <c r="B56" s="272">
        <v>1911043</v>
      </c>
      <c r="C56" s="273" t="s">
        <v>323</v>
      </c>
      <c r="D56" s="1">
        <v>94</v>
      </c>
      <c r="E56" s="1">
        <v>96</v>
      </c>
      <c r="F56" s="1">
        <v>95</v>
      </c>
      <c r="G56" s="1"/>
      <c r="H56" s="1"/>
      <c r="I56" s="1">
        <v>94</v>
      </c>
      <c r="J56" s="1">
        <v>96</v>
      </c>
      <c r="K56" s="1">
        <v>95</v>
      </c>
      <c r="L56" s="2"/>
      <c r="M56" s="2"/>
      <c r="N56" s="1">
        <f t="shared" si="1"/>
        <v>94</v>
      </c>
      <c r="O56" s="1">
        <f t="shared" si="0"/>
        <v>96</v>
      </c>
      <c r="P56" s="1">
        <f t="shared" si="0"/>
        <v>95</v>
      </c>
      <c r="Q56" s="1">
        <f t="shared" si="0"/>
        <v>0</v>
      </c>
      <c r="R56" s="1">
        <f t="shared" si="0"/>
        <v>0</v>
      </c>
    </row>
    <row r="57" spans="1:18">
      <c r="A57" s="10">
        <v>44</v>
      </c>
      <c r="B57" s="270">
        <v>1911044</v>
      </c>
      <c r="C57" s="271" t="s">
        <v>324</v>
      </c>
      <c r="D57" s="1">
        <v>89</v>
      </c>
      <c r="E57" s="1">
        <v>93</v>
      </c>
      <c r="F57" s="1">
        <v>90</v>
      </c>
      <c r="G57" s="1"/>
      <c r="H57" s="1"/>
      <c r="I57" s="1">
        <v>89</v>
      </c>
      <c r="J57" s="1">
        <v>93</v>
      </c>
      <c r="K57" s="1">
        <v>90</v>
      </c>
      <c r="L57" s="2"/>
      <c r="M57" s="2"/>
      <c r="N57" s="1">
        <f t="shared" si="1"/>
        <v>89</v>
      </c>
      <c r="O57" s="1">
        <f t="shared" si="0"/>
        <v>93</v>
      </c>
      <c r="P57" s="1">
        <f t="shared" si="0"/>
        <v>90</v>
      </c>
      <c r="Q57" s="1">
        <f t="shared" si="0"/>
        <v>0</v>
      </c>
      <c r="R57" s="1">
        <f t="shared" si="0"/>
        <v>0</v>
      </c>
    </row>
    <row r="58" spans="1:18">
      <c r="A58" s="10">
        <v>45</v>
      </c>
      <c r="B58" s="272">
        <v>1911045</v>
      </c>
      <c r="C58" s="273" t="s">
        <v>109</v>
      </c>
      <c r="D58" s="1">
        <v>91</v>
      </c>
      <c r="E58" s="1">
        <v>94</v>
      </c>
      <c r="F58" s="1">
        <v>94</v>
      </c>
      <c r="G58" s="1"/>
      <c r="H58" s="1"/>
      <c r="I58" s="1">
        <v>91</v>
      </c>
      <c r="J58" s="1">
        <v>94</v>
      </c>
      <c r="K58" s="1">
        <v>94</v>
      </c>
      <c r="L58" s="2"/>
      <c r="M58" s="2"/>
      <c r="N58" s="1">
        <f t="shared" si="1"/>
        <v>91</v>
      </c>
      <c r="O58" s="1">
        <f t="shared" si="0"/>
        <v>94</v>
      </c>
      <c r="P58" s="1">
        <f t="shared" si="0"/>
        <v>94</v>
      </c>
      <c r="Q58" s="1">
        <f t="shared" si="0"/>
        <v>0</v>
      </c>
      <c r="R58" s="1">
        <f t="shared" si="0"/>
        <v>0</v>
      </c>
    </row>
    <row r="59" spans="1:18">
      <c r="A59" s="10">
        <v>46</v>
      </c>
      <c r="B59" s="272">
        <v>1911046</v>
      </c>
      <c r="C59" s="273" t="s">
        <v>325</v>
      </c>
      <c r="D59" s="1">
        <v>79</v>
      </c>
      <c r="E59" s="1">
        <v>74</v>
      </c>
      <c r="F59" s="1">
        <v>76</v>
      </c>
      <c r="G59" s="1"/>
      <c r="H59" s="1"/>
      <c r="I59" s="1">
        <v>79</v>
      </c>
      <c r="J59" s="1">
        <v>74</v>
      </c>
      <c r="K59" s="1">
        <v>76</v>
      </c>
      <c r="L59" s="2"/>
      <c r="M59" s="2"/>
      <c r="N59" s="1">
        <f t="shared" si="1"/>
        <v>79</v>
      </c>
      <c r="O59" s="1">
        <f t="shared" si="0"/>
        <v>74</v>
      </c>
      <c r="P59" s="1">
        <f t="shared" si="0"/>
        <v>76</v>
      </c>
      <c r="Q59" s="1">
        <f t="shared" si="0"/>
        <v>0</v>
      </c>
      <c r="R59" s="1">
        <f t="shared" si="0"/>
        <v>0</v>
      </c>
    </row>
    <row r="60" spans="1:18">
      <c r="A60" s="10">
        <v>47</v>
      </c>
      <c r="B60" s="267">
        <v>1911047</v>
      </c>
      <c r="C60" s="268" t="s">
        <v>111</v>
      </c>
      <c r="D60" s="1">
        <v>59</v>
      </c>
      <c r="E60" s="1">
        <v>60</v>
      </c>
      <c r="F60" s="1">
        <v>59</v>
      </c>
      <c r="G60" s="1"/>
      <c r="H60" s="1"/>
      <c r="I60" s="1">
        <v>59</v>
      </c>
      <c r="J60" s="1">
        <v>60</v>
      </c>
      <c r="K60" s="1">
        <v>59</v>
      </c>
      <c r="L60" s="2"/>
      <c r="M60" s="2"/>
      <c r="N60" s="1">
        <f t="shared" si="1"/>
        <v>59</v>
      </c>
      <c r="O60" s="1">
        <f t="shared" si="0"/>
        <v>60</v>
      </c>
      <c r="P60" s="1">
        <f t="shared" si="0"/>
        <v>59</v>
      </c>
      <c r="Q60" s="1">
        <f t="shared" si="0"/>
        <v>0</v>
      </c>
      <c r="R60" s="1">
        <f t="shared" si="0"/>
        <v>0</v>
      </c>
    </row>
    <row r="61" spans="1:18">
      <c r="A61" s="10">
        <v>48</v>
      </c>
      <c r="B61" s="272">
        <v>1911048</v>
      </c>
      <c r="C61" s="273" t="s">
        <v>64</v>
      </c>
      <c r="D61" s="1">
        <v>96</v>
      </c>
      <c r="E61" s="1">
        <v>96</v>
      </c>
      <c r="F61" s="1">
        <v>96</v>
      </c>
      <c r="G61" s="1"/>
      <c r="H61" s="1"/>
      <c r="I61" s="1">
        <v>96</v>
      </c>
      <c r="J61" s="1">
        <v>96</v>
      </c>
      <c r="K61" s="1">
        <v>96</v>
      </c>
      <c r="L61" s="2"/>
      <c r="M61" s="2"/>
      <c r="N61" s="1">
        <f t="shared" si="1"/>
        <v>96</v>
      </c>
      <c r="O61" s="1">
        <f t="shared" si="0"/>
        <v>96</v>
      </c>
      <c r="P61" s="1">
        <f t="shared" si="0"/>
        <v>96</v>
      </c>
      <c r="Q61" s="1">
        <f t="shared" si="0"/>
        <v>0</v>
      </c>
      <c r="R61" s="1">
        <f t="shared" si="0"/>
        <v>0</v>
      </c>
    </row>
    <row r="62" spans="1:18">
      <c r="A62" s="10">
        <v>49</v>
      </c>
      <c r="B62" s="272">
        <v>1911049</v>
      </c>
      <c r="C62" s="273" t="s">
        <v>326</v>
      </c>
      <c r="D62" s="1">
        <v>86</v>
      </c>
      <c r="E62" s="1">
        <v>91</v>
      </c>
      <c r="F62" s="1">
        <v>91</v>
      </c>
      <c r="G62" s="1"/>
      <c r="H62" s="1"/>
      <c r="I62" s="1">
        <v>86</v>
      </c>
      <c r="J62" s="1">
        <v>91</v>
      </c>
      <c r="K62" s="1">
        <v>91</v>
      </c>
      <c r="L62" s="2"/>
      <c r="M62" s="2"/>
      <c r="N62" s="1">
        <f t="shared" si="1"/>
        <v>86</v>
      </c>
      <c r="O62" s="1">
        <f t="shared" si="0"/>
        <v>91</v>
      </c>
      <c r="P62" s="1">
        <f t="shared" si="0"/>
        <v>91</v>
      </c>
      <c r="Q62" s="1">
        <f t="shared" si="0"/>
        <v>0</v>
      </c>
      <c r="R62" s="1">
        <f t="shared" si="0"/>
        <v>0</v>
      </c>
    </row>
    <row r="63" spans="1:18">
      <c r="A63" s="10">
        <v>50</v>
      </c>
      <c r="B63" s="272">
        <v>1911050</v>
      </c>
      <c r="C63" s="273" t="s">
        <v>327</v>
      </c>
      <c r="D63" s="1">
        <v>93</v>
      </c>
      <c r="E63" s="1">
        <v>93</v>
      </c>
      <c r="F63" s="1">
        <v>93</v>
      </c>
      <c r="G63" s="1"/>
      <c r="H63" s="1"/>
      <c r="I63" s="1">
        <v>93</v>
      </c>
      <c r="J63" s="1">
        <v>93</v>
      </c>
      <c r="K63" s="1">
        <v>93</v>
      </c>
      <c r="L63" s="2"/>
      <c r="M63" s="2"/>
      <c r="N63" s="1">
        <f t="shared" si="1"/>
        <v>93</v>
      </c>
      <c r="O63" s="1">
        <f t="shared" si="0"/>
        <v>93</v>
      </c>
      <c r="P63" s="1">
        <f t="shared" si="0"/>
        <v>93</v>
      </c>
      <c r="Q63" s="1">
        <f t="shared" si="0"/>
        <v>0</v>
      </c>
      <c r="R63" s="1">
        <f t="shared" si="0"/>
        <v>0</v>
      </c>
    </row>
    <row r="64" spans="1:18">
      <c r="A64" s="10">
        <v>51</v>
      </c>
      <c r="B64" s="272">
        <v>1911051</v>
      </c>
      <c r="C64" s="273" t="s">
        <v>328</v>
      </c>
      <c r="D64" s="1">
        <v>92</v>
      </c>
      <c r="E64" s="1">
        <v>93</v>
      </c>
      <c r="F64" s="1">
        <v>93</v>
      </c>
      <c r="G64" s="1"/>
      <c r="H64" s="1"/>
      <c r="I64" s="1">
        <v>92</v>
      </c>
      <c r="J64" s="1">
        <v>93</v>
      </c>
      <c r="K64" s="1">
        <v>93</v>
      </c>
      <c r="L64" s="2"/>
      <c r="M64" s="2"/>
      <c r="N64" s="1">
        <f t="shared" si="1"/>
        <v>92</v>
      </c>
      <c r="O64" s="1">
        <f t="shared" si="0"/>
        <v>93</v>
      </c>
      <c r="P64" s="1">
        <f t="shared" si="0"/>
        <v>93</v>
      </c>
      <c r="Q64" s="1">
        <f t="shared" si="0"/>
        <v>0</v>
      </c>
      <c r="R64" s="1">
        <f t="shared" si="0"/>
        <v>0</v>
      </c>
    </row>
    <row r="65" spans="1:18">
      <c r="A65" s="10">
        <v>52</v>
      </c>
      <c r="B65" s="267">
        <v>1911052</v>
      </c>
      <c r="C65" s="268" t="s">
        <v>115</v>
      </c>
      <c r="D65" s="1">
        <v>58</v>
      </c>
      <c r="E65" s="1">
        <v>63</v>
      </c>
      <c r="F65" s="1">
        <v>57</v>
      </c>
      <c r="G65" s="1"/>
      <c r="H65" s="1"/>
      <c r="I65" s="1">
        <v>58</v>
      </c>
      <c r="J65" s="1">
        <v>63</v>
      </c>
      <c r="K65" s="1">
        <v>57</v>
      </c>
      <c r="L65" s="2"/>
      <c r="M65" s="2"/>
      <c r="N65" s="1">
        <f t="shared" si="1"/>
        <v>58</v>
      </c>
      <c r="O65" s="1">
        <f t="shared" si="0"/>
        <v>63</v>
      </c>
      <c r="P65" s="1">
        <f t="shared" si="0"/>
        <v>57</v>
      </c>
      <c r="Q65" s="1">
        <f t="shared" si="0"/>
        <v>0</v>
      </c>
      <c r="R65" s="1">
        <f t="shared" si="0"/>
        <v>0</v>
      </c>
    </row>
    <row r="66" spans="1:18">
      <c r="A66" s="10">
        <v>53</v>
      </c>
      <c r="B66" s="267">
        <v>1911053</v>
      </c>
      <c r="C66" s="268" t="s">
        <v>50</v>
      </c>
      <c r="D66" s="1">
        <v>57</v>
      </c>
      <c r="E66" s="1">
        <v>62</v>
      </c>
      <c r="F66" s="1">
        <v>59</v>
      </c>
      <c r="G66" s="1"/>
      <c r="H66" s="1"/>
      <c r="I66" s="1">
        <v>57</v>
      </c>
      <c r="J66" s="1">
        <v>62</v>
      </c>
      <c r="K66" s="1">
        <v>59</v>
      </c>
      <c r="L66" s="2"/>
      <c r="M66" s="2"/>
      <c r="N66" s="1">
        <f t="shared" si="1"/>
        <v>57</v>
      </c>
      <c r="O66" s="1">
        <f t="shared" si="0"/>
        <v>62</v>
      </c>
      <c r="P66" s="1">
        <f t="shared" si="0"/>
        <v>59</v>
      </c>
      <c r="Q66" s="1">
        <f t="shared" si="0"/>
        <v>0</v>
      </c>
      <c r="R66" s="1">
        <f t="shared" si="0"/>
        <v>0</v>
      </c>
    </row>
    <row r="67" spans="1:18">
      <c r="A67" s="10">
        <v>54</v>
      </c>
      <c r="B67" s="270">
        <v>1911054</v>
      </c>
      <c r="C67" s="271" t="s">
        <v>329</v>
      </c>
      <c r="D67" s="1">
        <v>92</v>
      </c>
      <c r="E67" s="1">
        <v>93</v>
      </c>
      <c r="F67" s="1">
        <v>93</v>
      </c>
      <c r="G67" s="1"/>
      <c r="H67" s="1"/>
      <c r="I67" s="1">
        <v>92</v>
      </c>
      <c r="J67" s="1">
        <v>93</v>
      </c>
      <c r="K67" s="1">
        <v>93</v>
      </c>
      <c r="L67" s="2"/>
      <c r="M67" s="2"/>
      <c r="N67" s="1">
        <f t="shared" si="1"/>
        <v>92</v>
      </c>
      <c r="O67" s="1">
        <f t="shared" si="0"/>
        <v>93</v>
      </c>
      <c r="P67" s="1">
        <f t="shared" si="0"/>
        <v>93</v>
      </c>
      <c r="Q67" s="1">
        <f t="shared" si="0"/>
        <v>0</v>
      </c>
      <c r="R67" s="1">
        <f t="shared" si="0"/>
        <v>0</v>
      </c>
    </row>
    <row r="68" spans="1:18">
      <c r="A68" s="10">
        <v>55</v>
      </c>
      <c r="B68" s="270">
        <v>1911055</v>
      </c>
      <c r="C68" s="271" t="s">
        <v>117</v>
      </c>
      <c r="D68" s="1">
        <v>90</v>
      </c>
      <c r="E68" s="1">
        <v>91</v>
      </c>
      <c r="F68" s="1">
        <v>91</v>
      </c>
      <c r="G68" s="1"/>
      <c r="H68" s="1"/>
      <c r="I68" s="1">
        <v>90</v>
      </c>
      <c r="J68" s="1">
        <v>91</v>
      </c>
      <c r="K68" s="1">
        <v>91</v>
      </c>
      <c r="L68" s="2"/>
      <c r="M68" s="2"/>
      <c r="N68" s="1">
        <f t="shared" si="1"/>
        <v>90</v>
      </c>
      <c r="O68" s="1">
        <f t="shared" si="0"/>
        <v>91</v>
      </c>
      <c r="P68" s="1">
        <f t="shared" si="0"/>
        <v>91</v>
      </c>
      <c r="Q68" s="1">
        <f t="shared" si="0"/>
        <v>0</v>
      </c>
      <c r="R68" s="1">
        <f t="shared" si="0"/>
        <v>0</v>
      </c>
    </row>
    <row r="69" spans="1:18">
      <c r="A69" s="10">
        <v>56</v>
      </c>
      <c r="B69" s="272">
        <v>1911056</v>
      </c>
      <c r="C69" s="273" t="s">
        <v>330</v>
      </c>
      <c r="D69" s="1">
        <v>91</v>
      </c>
      <c r="E69" s="1">
        <v>91</v>
      </c>
      <c r="F69" s="1">
        <v>97</v>
      </c>
      <c r="G69" s="1"/>
      <c r="H69" s="1"/>
      <c r="I69" s="1">
        <v>91</v>
      </c>
      <c r="J69" s="1">
        <v>91</v>
      </c>
      <c r="K69" s="1">
        <v>97</v>
      </c>
      <c r="L69" s="2"/>
      <c r="M69" s="2"/>
      <c r="N69" s="1">
        <f t="shared" si="1"/>
        <v>91</v>
      </c>
      <c r="O69" s="1">
        <f t="shared" si="0"/>
        <v>91</v>
      </c>
      <c r="P69" s="1">
        <f t="shared" si="0"/>
        <v>97</v>
      </c>
      <c r="Q69" s="1">
        <f t="shared" si="0"/>
        <v>0</v>
      </c>
      <c r="R69" s="1">
        <f t="shared" si="0"/>
        <v>0</v>
      </c>
    </row>
    <row r="70" spans="1:18">
      <c r="A70" s="10">
        <v>57</v>
      </c>
      <c r="B70" s="267">
        <v>1911057</v>
      </c>
      <c r="C70" s="268" t="s">
        <v>331</v>
      </c>
      <c r="D70" s="1">
        <v>92</v>
      </c>
      <c r="E70" s="1">
        <v>93</v>
      </c>
      <c r="F70" s="1">
        <v>91</v>
      </c>
      <c r="G70" s="1"/>
      <c r="H70" s="1"/>
      <c r="I70" s="1">
        <v>92</v>
      </c>
      <c r="J70" s="1">
        <v>93</v>
      </c>
      <c r="K70" s="1">
        <v>91</v>
      </c>
      <c r="L70" s="2"/>
      <c r="M70" s="2"/>
      <c r="N70" s="1">
        <f t="shared" si="1"/>
        <v>92</v>
      </c>
      <c r="O70" s="1">
        <f t="shared" si="0"/>
        <v>93</v>
      </c>
      <c r="P70" s="1">
        <f t="shared" si="0"/>
        <v>91</v>
      </c>
      <c r="Q70" s="1">
        <f t="shared" si="0"/>
        <v>0</v>
      </c>
      <c r="R70" s="1">
        <f t="shared" si="0"/>
        <v>0</v>
      </c>
    </row>
    <row r="71" spans="1:18">
      <c r="A71" s="10">
        <v>58</v>
      </c>
      <c r="B71" s="267">
        <v>1911058</v>
      </c>
      <c r="C71" s="268" t="s">
        <v>332</v>
      </c>
      <c r="D71" s="1">
        <v>64</v>
      </c>
      <c r="E71" s="1">
        <v>64</v>
      </c>
      <c r="F71" s="1">
        <v>65</v>
      </c>
      <c r="G71" s="1"/>
      <c r="H71" s="1"/>
      <c r="I71" s="1">
        <v>64</v>
      </c>
      <c r="J71" s="1">
        <v>64</v>
      </c>
      <c r="K71" s="1">
        <v>65</v>
      </c>
      <c r="L71" s="2"/>
      <c r="M71" s="2"/>
      <c r="N71" s="1">
        <f t="shared" si="1"/>
        <v>64</v>
      </c>
      <c r="O71" s="1">
        <f t="shared" si="0"/>
        <v>64</v>
      </c>
      <c r="P71" s="1">
        <f t="shared" si="0"/>
        <v>65</v>
      </c>
      <c r="Q71" s="1">
        <f t="shared" si="0"/>
        <v>0</v>
      </c>
      <c r="R71" s="1">
        <f t="shared" si="0"/>
        <v>0</v>
      </c>
    </row>
    <row r="72" spans="1:18">
      <c r="A72" s="10">
        <v>59</v>
      </c>
      <c r="B72" s="272">
        <v>1911059</v>
      </c>
      <c r="C72" s="273" t="s">
        <v>65</v>
      </c>
      <c r="D72" s="1">
        <v>82</v>
      </c>
      <c r="E72" s="1">
        <v>71</v>
      </c>
      <c r="F72" s="1">
        <v>84</v>
      </c>
      <c r="G72" s="1"/>
      <c r="H72" s="1"/>
      <c r="I72" s="1">
        <v>82</v>
      </c>
      <c r="J72" s="1">
        <v>71</v>
      </c>
      <c r="K72" s="1">
        <v>84</v>
      </c>
      <c r="L72" s="2"/>
      <c r="M72" s="2"/>
      <c r="N72" s="1">
        <f t="shared" si="1"/>
        <v>82</v>
      </c>
      <c r="O72" s="1">
        <f t="shared" si="0"/>
        <v>71</v>
      </c>
      <c r="P72" s="1">
        <f t="shared" si="0"/>
        <v>84</v>
      </c>
      <c r="Q72" s="1">
        <f t="shared" si="0"/>
        <v>0</v>
      </c>
      <c r="R72" s="1">
        <f t="shared" si="0"/>
        <v>0</v>
      </c>
    </row>
    <row r="73" spans="1:18">
      <c r="A73" s="10">
        <v>60</v>
      </c>
      <c r="B73" s="272">
        <v>1911060</v>
      </c>
      <c r="C73" s="273" t="s">
        <v>121</v>
      </c>
      <c r="D73" s="1">
        <v>93</v>
      </c>
      <c r="E73" s="1">
        <v>92</v>
      </c>
      <c r="F73" s="1">
        <v>94</v>
      </c>
      <c r="G73" s="1"/>
      <c r="H73" s="1"/>
      <c r="I73" s="1">
        <v>93</v>
      </c>
      <c r="J73" s="1">
        <v>92</v>
      </c>
      <c r="K73" s="1">
        <v>94</v>
      </c>
      <c r="L73" s="2"/>
      <c r="M73" s="2"/>
      <c r="N73" s="1">
        <f t="shared" si="1"/>
        <v>93</v>
      </c>
      <c r="O73" s="1">
        <f t="shared" si="0"/>
        <v>92</v>
      </c>
      <c r="P73" s="1">
        <f t="shared" si="0"/>
        <v>94</v>
      </c>
      <c r="Q73" s="1">
        <f t="shared" si="0"/>
        <v>0</v>
      </c>
      <c r="R73" s="1">
        <f t="shared" si="0"/>
        <v>0</v>
      </c>
    </row>
    <row r="74" spans="1:18">
      <c r="A74" s="10">
        <v>61</v>
      </c>
      <c r="B74" s="275">
        <v>1911061</v>
      </c>
      <c r="C74" s="271" t="s">
        <v>122</v>
      </c>
      <c r="D74" s="1">
        <v>82</v>
      </c>
      <c r="E74" s="1">
        <v>83</v>
      </c>
      <c r="F74" s="1">
        <v>85</v>
      </c>
      <c r="G74" s="1"/>
      <c r="H74" s="1"/>
      <c r="I74" s="1">
        <v>82</v>
      </c>
      <c r="J74" s="1">
        <v>83</v>
      </c>
      <c r="K74" s="1">
        <v>85</v>
      </c>
      <c r="L74" s="2"/>
      <c r="M74" s="2"/>
      <c r="N74" s="1">
        <f t="shared" si="1"/>
        <v>82</v>
      </c>
      <c r="O74" s="1">
        <f t="shared" si="0"/>
        <v>83</v>
      </c>
      <c r="P74" s="1">
        <f t="shared" si="0"/>
        <v>85</v>
      </c>
      <c r="Q74" s="1">
        <f t="shared" si="0"/>
        <v>0</v>
      </c>
      <c r="R74" s="1">
        <f t="shared" si="0"/>
        <v>0</v>
      </c>
    </row>
    <row r="75" spans="1:18">
      <c r="A75" s="10">
        <v>62</v>
      </c>
      <c r="B75" s="275">
        <v>1911062</v>
      </c>
      <c r="C75" s="271" t="s">
        <v>333</v>
      </c>
      <c r="D75" s="1">
        <v>59</v>
      </c>
      <c r="E75" s="1">
        <v>59</v>
      </c>
      <c r="F75" s="1">
        <v>59</v>
      </c>
      <c r="G75" s="1"/>
      <c r="H75" s="1"/>
      <c r="I75" s="1">
        <v>59</v>
      </c>
      <c r="J75" s="1">
        <v>59</v>
      </c>
      <c r="K75" s="1">
        <v>59</v>
      </c>
      <c r="L75" s="2"/>
      <c r="M75" s="2"/>
      <c r="N75" s="1">
        <f t="shared" si="1"/>
        <v>59</v>
      </c>
      <c r="O75" s="1">
        <f t="shared" si="0"/>
        <v>59</v>
      </c>
      <c r="P75" s="1">
        <f t="shared" si="0"/>
        <v>59</v>
      </c>
      <c r="Q75" s="1">
        <f t="shared" si="0"/>
        <v>0</v>
      </c>
      <c r="R75" s="1">
        <f t="shared" si="0"/>
        <v>0</v>
      </c>
    </row>
    <row r="76" spans="1:18">
      <c r="A76" s="10">
        <v>63</v>
      </c>
      <c r="B76" s="275">
        <v>1911063</v>
      </c>
      <c r="C76" s="271" t="s">
        <v>51</v>
      </c>
      <c r="D76" s="1">
        <v>65</v>
      </c>
      <c r="E76" s="1">
        <v>65</v>
      </c>
      <c r="F76" s="1">
        <v>64</v>
      </c>
      <c r="G76" s="1"/>
      <c r="H76" s="1"/>
      <c r="I76" s="1">
        <v>65</v>
      </c>
      <c r="J76" s="1">
        <v>65</v>
      </c>
      <c r="K76" s="1">
        <v>64</v>
      </c>
      <c r="L76" s="2"/>
      <c r="M76" s="2"/>
      <c r="N76" s="1">
        <f t="shared" si="1"/>
        <v>65</v>
      </c>
      <c r="O76" s="1">
        <f t="shared" si="0"/>
        <v>65</v>
      </c>
      <c r="P76" s="1">
        <f t="shared" si="0"/>
        <v>64</v>
      </c>
      <c r="Q76" s="1">
        <f t="shared" si="0"/>
        <v>0</v>
      </c>
      <c r="R76" s="1">
        <f t="shared" si="0"/>
        <v>0</v>
      </c>
    </row>
    <row r="77" spans="1:18">
      <c r="A77" s="10">
        <v>64</v>
      </c>
      <c r="B77" s="276">
        <v>1911064</v>
      </c>
      <c r="C77" s="273" t="s">
        <v>124</v>
      </c>
      <c r="D77" s="1">
        <v>64</v>
      </c>
      <c r="E77" s="1">
        <v>65</v>
      </c>
      <c r="F77" s="1">
        <v>65</v>
      </c>
      <c r="G77" s="1"/>
      <c r="H77" s="1"/>
      <c r="I77" s="1">
        <v>64</v>
      </c>
      <c r="J77" s="1">
        <v>65</v>
      </c>
      <c r="K77" s="1">
        <v>65</v>
      </c>
      <c r="L77" s="2"/>
      <c r="M77" s="2"/>
      <c r="N77" s="1">
        <f t="shared" si="1"/>
        <v>64</v>
      </c>
      <c r="O77" s="1">
        <f t="shared" si="0"/>
        <v>65</v>
      </c>
      <c r="P77" s="1">
        <f t="shared" si="0"/>
        <v>65</v>
      </c>
      <c r="Q77" s="1">
        <f t="shared" si="0"/>
        <v>0</v>
      </c>
      <c r="R77" s="1">
        <f t="shared" ref="R77:R140" si="2">ROUND(H77*$H$12+M77*$M$12,0)</f>
        <v>0</v>
      </c>
    </row>
    <row r="78" spans="1:18">
      <c r="A78" s="10">
        <v>65</v>
      </c>
      <c r="B78" s="275">
        <v>1911065</v>
      </c>
      <c r="C78" s="271" t="s">
        <v>334</v>
      </c>
      <c r="D78" s="1">
        <v>62</v>
      </c>
      <c r="E78" s="1">
        <v>61</v>
      </c>
      <c r="F78" s="1">
        <v>62</v>
      </c>
      <c r="G78" s="1"/>
      <c r="H78" s="1"/>
      <c r="I78" s="1">
        <v>62</v>
      </c>
      <c r="J78" s="1">
        <v>61</v>
      </c>
      <c r="K78" s="1">
        <v>62</v>
      </c>
      <c r="L78" s="2"/>
      <c r="M78" s="2"/>
      <c r="N78" s="1">
        <f t="shared" si="1"/>
        <v>62</v>
      </c>
      <c r="O78" s="1">
        <f t="shared" si="1"/>
        <v>61</v>
      </c>
      <c r="P78" s="1">
        <f t="shared" si="1"/>
        <v>62</v>
      </c>
      <c r="Q78" s="1">
        <f t="shared" si="1"/>
        <v>0</v>
      </c>
      <c r="R78" s="1">
        <f t="shared" si="2"/>
        <v>0</v>
      </c>
    </row>
    <row r="79" spans="1:18">
      <c r="A79" s="10">
        <v>66</v>
      </c>
      <c r="B79" s="272">
        <v>1911066</v>
      </c>
      <c r="C79" s="273" t="s">
        <v>66</v>
      </c>
      <c r="D79" s="1">
        <v>62</v>
      </c>
      <c r="E79" s="1">
        <v>61</v>
      </c>
      <c r="F79" s="1">
        <v>62</v>
      </c>
      <c r="G79" s="1"/>
      <c r="H79" s="1"/>
      <c r="I79" s="1">
        <v>62</v>
      </c>
      <c r="J79" s="1">
        <v>61</v>
      </c>
      <c r="K79" s="1">
        <v>62</v>
      </c>
      <c r="L79" s="2"/>
      <c r="M79" s="2"/>
      <c r="N79" s="1">
        <f t="shared" ref="N79:Q122" si="3">ROUND(D79*$H$12+I79*$M$12,0)</f>
        <v>62</v>
      </c>
      <c r="O79" s="1">
        <f t="shared" si="3"/>
        <v>61</v>
      </c>
      <c r="P79" s="1">
        <f t="shared" si="3"/>
        <v>62</v>
      </c>
      <c r="Q79" s="1">
        <f t="shared" si="3"/>
        <v>0</v>
      </c>
      <c r="R79" s="1">
        <f t="shared" si="2"/>
        <v>0</v>
      </c>
    </row>
    <row r="80" spans="1:18">
      <c r="A80" s="10">
        <v>67</v>
      </c>
      <c r="B80" s="270">
        <v>1911067</v>
      </c>
      <c r="C80" s="271" t="s">
        <v>335</v>
      </c>
      <c r="D80" s="1">
        <v>90</v>
      </c>
      <c r="E80" s="1">
        <v>78</v>
      </c>
      <c r="F80" s="1">
        <v>71</v>
      </c>
      <c r="G80" s="1"/>
      <c r="H80" s="1"/>
      <c r="I80" s="1">
        <v>90</v>
      </c>
      <c r="J80" s="1">
        <v>78</v>
      </c>
      <c r="K80" s="1">
        <v>71</v>
      </c>
      <c r="L80" s="2"/>
      <c r="M80" s="2"/>
      <c r="N80" s="1">
        <f t="shared" si="3"/>
        <v>90</v>
      </c>
      <c r="O80" s="1">
        <f t="shared" si="3"/>
        <v>78</v>
      </c>
      <c r="P80" s="1">
        <f t="shared" si="3"/>
        <v>71</v>
      </c>
      <c r="Q80" s="1">
        <f t="shared" si="3"/>
        <v>0</v>
      </c>
      <c r="R80" s="1">
        <f t="shared" si="2"/>
        <v>0</v>
      </c>
    </row>
    <row r="81" spans="1:18">
      <c r="A81" s="10">
        <v>68</v>
      </c>
      <c r="B81" s="272">
        <v>1911068</v>
      </c>
      <c r="C81" s="273" t="s">
        <v>336</v>
      </c>
      <c r="D81" s="1">
        <v>62</v>
      </c>
      <c r="E81" s="1">
        <v>64</v>
      </c>
      <c r="F81" s="1">
        <v>62</v>
      </c>
      <c r="G81" s="1"/>
      <c r="H81" s="1"/>
      <c r="I81" s="1">
        <v>62</v>
      </c>
      <c r="J81" s="1">
        <v>64</v>
      </c>
      <c r="K81" s="1">
        <v>62</v>
      </c>
      <c r="L81" s="2"/>
      <c r="M81" s="2"/>
      <c r="N81" s="1">
        <f t="shared" si="3"/>
        <v>62</v>
      </c>
      <c r="O81" s="1">
        <f t="shared" si="3"/>
        <v>64</v>
      </c>
      <c r="P81" s="1">
        <f t="shared" si="3"/>
        <v>62</v>
      </c>
      <c r="Q81" s="1">
        <f t="shared" si="3"/>
        <v>0</v>
      </c>
      <c r="R81" s="1">
        <f t="shared" si="2"/>
        <v>0</v>
      </c>
    </row>
    <row r="82" spans="1:18">
      <c r="A82" s="10">
        <v>69</v>
      </c>
      <c r="B82" s="272">
        <v>1911069</v>
      </c>
      <c r="C82" s="273" t="s">
        <v>337</v>
      </c>
      <c r="D82" s="1">
        <v>86</v>
      </c>
      <c r="E82" s="1">
        <v>83</v>
      </c>
      <c r="F82" s="1">
        <v>71</v>
      </c>
      <c r="G82" s="1"/>
      <c r="H82" s="1"/>
      <c r="I82" s="1">
        <v>86</v>
      </c>
      <c r="J82" s="1">
        <v>83</v>
      </c>
      <c r="K82" s="1">
        <v>71</v>
      </c>
      <c r="L82" s="2"/>
      <c r="M82" s="2"/>
      <c r="N82" s="1">
        <f t="shared" si="3"/>
        <v>86</v>
      </c>
      <c r="O82" s="1">
        <f t="shared" si="3"/>
        <v>83</v>
      </c>
      <c r="P82" s="1">
        <f t="shared" si="3"/>
        <v>71</v>
      </c>
      <c r="Q82" s="1">
        <f t="shared" si="3"/>
        <v>0</v>
      </c>
      <c r="R82" s="1">
        <f t="shared" si="2"/>
        <v>0</v>
      </c>
    </row>
    <row r="83" spans="1:18">
      <c r="A83" s="10">
        <v>70</v>
      </c>
      <c r="B83" s="267">
        <v>1911070</v>
      </c>
      <c r="C83" s="268" t="s">
        <v>127</v>
      </c>
      <c r="D83" s="1">
        <v>68</v>
      </c>
      <c r="E83" s="1">
        <v>65</v>
      </c>
      <c r="F83" s="1">
        <v>65</v>
      </c>
      <c r="G83" s="1"/>
      <c r="H83" s="1"/>
      <c r="I83" s="1">
        <v>68</v>
      </c>
      <c r="J83" s="1">
        <v>65</v>
      </c>
      <c r="K83" s="1">
        <v>65</v>
      </c>
      <c r="L83" s="2"/>
      <c r="M83" s="2"/>
      <c r="N83" s="1">
        <f t="shared" si="3"/>
        <v>68</v>
      </c>
      <c r="O83" s="1">
        <f t="shared" si="3"/>
        <v>65</v>
      </c>
      <c r="P83" s="1">
        <f t="shared" si="3"/>
        <v>65</v>
      </c>
      <c r="Q83" s="1">
        <f t="shared" si="3"/>
        <v>0</v>
      </c>
      <c r="R83" s="1">
        <f t="shared" si="2"/>
        <v>0</v>
      </c>
    </row>
    <row r="84" spans="1:18">
      <c r="A84" s="10">
        <v>71</v>
      </c>
      <c r="B84" s="272">
        <v>1911071</v>
      </c>
      <c r="C84" s="273" t="s">
        <v>128</v>
      </c>
      <c r="D84" s="1">
        <v>87</v>
      </c>
      <c r="E84" s="1">
        <v>88</v>
      </c>
      <c r="F84" s="1">
        <v>81</v>
      </c>
      <c r="G84" s="1"/>
      <c r="H84" s="1"/>
      <c r="I84" s="1">
        <v>87</v>
      </c>
      <c r="J84" s="1">
        <v>88</v>
      </c>
      <c r="K84" s="1">
        <v>81</v>
      </c>
      <c r="L84" s="2"/>
      <c r="M84" s="2"/>
      <c r="N84" s="1">
        <f t="shared" si="3"/>
        <v>87</v>
      </c>
      <c r="O84" s="1">
        <f t="shared" si="3"/>
        <v>88</v>
      </c>
      <c r="P84" s="1">
        <f t="shared" si="3"/>
        <v>81</v>
      </c>
      <c r="Q84" s="1">
        <f t="shared" si="3"/>
        <v>0</v>
      </c>
      <c r="R84" s="1">
        <f t="shared" si="2"/>
        <v>0</v>
      </c>
    </row>
    <row r="85" spans="1:18">
      <c r="A85" s="10">
        <v>72</v>
      </c>
      <c r="B85" s="270">
        <v>1911072</v>
      </c>
      <c r="C85" s="271" t="s">
        <v>338</v>
      </c>
      <c r="D85" s="1">
        <v>96</v>
      </c>
      <c r="E85" s="1">
        <v>95</v>
      </c>
      <c r="F85" s="1">
        <v>97</v>
      </c>
      <c r="G85" s="1"/>
      <c r="H85" s="1"/>
      <c r="I85" s="1">
        <v>96</v>
      </c>
      <c r="J85" s="1">
        <v>95</v>
      </c>
      <c r="K85" s="1">
        <v>97</v>
      </c>
      <c r="L85" s="2"/>
      <c r="M85" s="2"/>
      <c r="N85" s="1">
        <f t="shared" si="3"/>
        <v>96</v>
      </c>
      <c r="O85" s="1">
        <f t="shared" si="3"/>
        <v>95</v>
      </c>
      <c r="P85" s="1">
        <f t="shared" si="3"/>
        <v>97</v>
      </c>
      <c r="Q85" s="1">
        <f t="shared" si="3"/>
        <v>0</v>
      </c>
      <c r="R85" s="1">
        <f t="shared" si="2"/>
        <v>0</v>
      </c>
    </row>
    <row r="86" spans="1:18">
      <c r="A86" s="10">
        <v>73</v>
      </c>
      <c r="B86" s="267">
        <v>1911073</v>
      </c>
      <c r="C86" s="268" t="s">
        <v>339</v>
      </c>
      <c r="D86" s="1">
        <v>83</v>
      </c>
      <c r="E86" s="1">
        <v>81</v>
      </c>
      <c r="F86" s="1">
        <v>76</v>
      </c>
      <c r="G86" s="1"/>
      <c r="H86" s="1"/>
      <c r="I86" s="1">
        <v>83</v>
      </c>
      <c r="J86" s="1">
        <v>81</v>
      </c>
      <c r="K86" s="1">
        <v>76</v>
      </c>
      <c r="L86" s="2"/>
      <c r="M86" s="2"/>
      <c r="N86" s="1">
        <f t="shared" si="3"/>
        <v>83</v>
      </c>
      <c r="O86" s="1">
        <f t="shared" si="3"/>
        <v>81</v>
      </c>
      <c r="P86" s="1">
        <f t="shared" si="3"/>
        <v>76</v>
      </c>
      <c r="Q86" s="1">
        <f t="shared" si="3"/>
        <v>0</v>
      </c>
      <c r="R86" s="1">
        <f t="shared" si="2"/>
        <v>0</v>
      </c>
    </row>
    <row r="87" spans="1:18">
      <c r="A87" s="10">
        <v>74</v>
      </c>
      <c r="B87" s="272">
        <v>1911074</v>
      </c>
      <c r="C87" s="273" t="s">
        <v>68</v>
      </c>
      <c r="D87" s="1">
        <v>94</v>
      </c>
      <c r="E87" s="1">
        <v>93</v>
      </c>
      <c r="F87" s="1">
        <v>84</v>
      </c>
      <c r="G87" s="1"/>
      <c r="H87" s="1"/>
      <c r="I87" s="1">
        <v>94</v>
      </c>
      <c r="J87" s="1">
        <v>93</v>
      </c>
      <c r="K87" s="1">
        <v>84</v>
      </c>
      <c r="L87" s="2"/>
      <c r="M87" s="2"/>
      <c r="N87" s="1">
        <f t="shared" si="3"/>
        <v>94</v>
      </c>
      <c r="O87" s="1">
        <f t="shared" si="3"/>
        <v>93</v>
      </c>
      <c r="P87" s="1">
        <f t="shared" si="3"/>
        <v>84</v>
      </c>
      <c r="Q87" s="1">
        <f t="shared" si="3"/>
        <v>0</v>
      </c>
      <c r="R87" s="1">
        <f t="shared" si="2"/>
        <v>0</v>
      </c>
    </row>
    <row r="88" spans="1:18">
      <c r="A88" s="10">
        <v>75</v>
      </c>
      <c r="B88" s="270">
        <v>1911075</v>
      </c>
      <c r="C88" s="271" t="s">
        <v>340</v>
      </c>
      <c r="D88" s="1">
        <v>71</v>
      </c>
      <c r="E88" s="1">
        <v>67</v>
      </c>
      <c r="F88" s="1">
        <v>67</v>
      </c>
      <c r="G88" s="1"/>
      <c r="H88" s="1"/>
      <c r="I88" s="1">
        <v>71</v>
      </c>
      <c r="J88" s="1">
        <v>67</v>
      </c>
      <c r="K88" s="1">
        <v>67</v>
      </c>
      <c r="L88" s="2"/>
      <c r="M88" s="2"/>
      <c r="N88" s="1">
        <f t="shared" si="3"/>
        <v>71</v>
      </c>
      <c r="O88" s="1">
        <f t="shared" si="3"/>
        <v>67</v>
      </c>
      <c r="P88" s="1">
        <f t="shared" si="3"/>
        <v>67</v>
      </c>
      <c r="Q88" s="1">
        <f t="shared" si="3"/>
        <v>0</v>
      </c>
      <c r="R88" s="1">
        <f t="shared" si="2"/>
        <v>0</v>
      </c>
    </row>
    <row r="89" spans="1:18">
      <c r="A89" s="10">
        <v>76</v>
      </c>
      <c r="B89" s="267">
        <v>1911076</v>
      </c>
      <c r="C89" s="268" t="s">
        <v>341</v>
      </c>
      <c r="D89" s="1">
        <v>77</v>
      </c>
      <c r="E89" s="1">
        <v>75</v>
      </c>
      <c r="F89" s="1">
        <v>73</v>
      </c>
      <c r="G89" s="1"/>
      <c r="H89" s="1"/>
      <c r="I89" s="1">
        <v>77</v>
      </c>
      <c r="J89" s="1">
        <v>75</v>
      </c>
      <c r="K89" s="1">
        <v>73</v>
      </c>
      <c r="L89" s="2"/>
      <c r="M89" s="2"/>
      <c r="N89" s="1">
        <f t="shared" si="3"/>
        <v>77</v>
      </c>
      <c r="O89" s="1">
        <f t="shared" si="3"/>
        <v>75</v>
      </c>
      <c r="P89" s="1">
        <f t="shared" si="3"/>
        <v>73</v>
      </c>
      <c r="Q89" s="1">
        <f t="shared" si="3"/>
        <v>0</v>
      </c>
      <c r="R89" s="1">
        <f t="shared" si="2"/>
        <v>0</v>
      </c>
    </row>
    <row r="90" spans="1:18">
      <c r="A90" s="10">
        <v>77</v>
      </c>
      <c r="B90" s="267">
        <v>1911077</v>
      </c>
      <c r="C90" s="268" t="s">
        <v>56</v>
      </c>
      <c r="D90" s="1">
        <v>64</v>
      </c>
      <c r="E90" s="1">
        <v>65</v>
      </c>
      <c r="F90" s="1">
        <v>64</v>
      </c>
      <c r="G90" s="1"/>
      <c r="H90" s="1"/>
      <c r="I90" s="1">
        <v>64</v>
      </c>
      <c r="J90" s="1">
        <v>65</v>
      </c>
      <c r="K90" s="1">
        <v>64</v>
      </c>
      <c r="L90" s="2"/>
      <c r="M90" s="2"/>
      <c r="N90" s="1">
        <f t="shared" si="3"/>
        <v>64</v>
      </c>
      <c r="O90" s="1">
        <f t="shared" si="3"/>
        <v>65</v>
      </c>
      <c r="P90" s="1">
        <f t="shared" si="3"/>
        <v>64</v>
      </c>
      <c r="Q90" s="1">
        <f t="shared" si="3"/>
        <v>0</v>
      </c>
      <c r="R90" s="1">
        <f t="shared" si="2"/>
        <v>0</v>
      </c>
    </row>
    <row r="91" spans="1:18">
      <c r="A91" s="10">
        <v>78</v>
      </c>
      <c r="B91" s="272">
        <v>1911078</v>
      </c>
      <c r="C91" s="273" t="s">
        <v>69</v>
      </c>
      <c r="D91" s="1">
        <v>88</v>
      </c>
      <c r="E91" s="1">
        <v>84</v>
      </c>
      <c r="F91" s="1">
        <v>71</v>
      </c>
      <c r="G91" s="1"/>
      <c r="H91" s="1"/>
      <c r="I91" s="1">
        <v>88</v>
      </c>
      <c r="J91" s="1">
        <v>84</v>
      </c>
      <c r="K91" s="1">
        <v>71</v>
      </c>
      <c r="L91" s="2"/>
      <c r="M91" s="2"/>
      <c r="N91" s="1">
        <f t="shared" si="3"/>
        <v>88</v>
      </c>
      <c r="O91" s="1">
        <f t="shared" si="3"/>
        <v>84</v>
      </c>
      <c r="P91" s="1">
        <f t="shared" si="3"/>
        <v>71</v>
      </c>
      <c r="Q91" s="1">
        <f t="shared" si="3"/>
        <v>0</v>
      </c>
      <c r="R91" s="1">
        <f t="shared" si="2"/>
        <v>0</v>
      </c>
    </row>
    <row r="92" spans="1:18">
      <c r="A92" s="10">
        <v>79</v>
      </c>
      <c r="B92" s="267">
        <v>1911079</v>
      </c>
      <c r="C92" s="268" t="s">
        <v>130</v>
      </c>
      <c r="D92" s="1">
        <v>84</v>
      </c>
      <c r="E92" s="1">
        <v>80</v>
      </c>
      <c r="F92" s="1">
        <v>66</v>
      </c>
      <c r="G92" s="1"/>
      <c r="H92" s="1"/>
      <c r="I92" s="1">
        <v>84</v>
      </c>
      <c r="J92" s="1">
        <v>80</v>
      </c>
      <c r="K92" s="1">
        <v>66</v>
      </c>
      <c r="L92" s="2"/>
      <c r="M92" s="2"/>
      <c r="N92" s="1">
        <f t="shared" si="3"/>
        <v>84</v>
      </c>
      <c r="O92" s="1">
        <f t="shared" si="3"/>
        <v>80</v>
      </c>
      <c r="P92" s="1">
        <f t="shared" si="3"/>
        <v>66</v>
      </c>
      <c r="Q92" s="1">
        <f t="shared" si="3"/>
        <v>0</v>
      </c>
      <c r="R92" s="1">
        <f t="shared" si="2"/>
        <v>0</v>
      </c>
    </row>
    <row r="93" spans="1:18">
      <c r="A93" s="10">
        <v>80</v>
      </c>
      <c r="B93" s="272">
        <v>1911080</v>
      </c>
      <c r="C93" s="273" t="s">
        <v>342</v>
      </c>
      <c r="D93" s="1">
        <v>62</v>
      </c>
      <c r="E93" s="1">
        <v>61</v>
      </c>
      <c r="F93" s="1">
        <v>63</v>
      </c>
      <c r="G93" s="1"/>
      <c r="H93" s="1"/>
      <c r="I93" s="1">
        <v>62</v>
      </c>
      <c r="J93" s="1">
        <v>61</v>
      </c>
      <c r="K93" s="1">
        <v>63</v>
      </c>
      <c r="L93" s="2"/>
      <c r="M93" s="2"/>
      <c r="N93" s="1">
        <f t="shared" si="3"/>
        <v>62</v>
      </c>
      <c r="O93" s="1">
        <f t="shared" si="3"/>
        <v>61</v>
      </c>
      <c r="P93" s="1">
        <f t="shared" si="3"/>
        <v>63</v>
      </c>
      <c r="Q93" s="1">
        <f t="shared" si="3"/>
        <v>0</v>
      </c>
      <c r="R93" s="1">
        <f t="shared" si="2"/>
        <v>0</v>
      </c>
    </row>
    <row r="94" spans="1:18">
      <c r="A94" s="10">
        <v>81</v>
      </c>
      <c r="B94" s="272">
        <v>1911081</v>
      </c>
      <c r="C94" s="273" t="s">
        <v>70</v>
      </c>
      <c r="D94" s="1">
        <v>87</v>
      </c>
      <c r="E94" s="1">
        <v>87</v>
      </c>
      <c r="F94" s="1">
        <v>82</v>
      </c>
      <c r="G94" s="1"/>
      <c r="H94" s="1"/>
      <c r="I94" s="1">
        <v>87</v>
      </c>
      <c r="J94" s="1">
        <v>87</v>
      </c>
      <c r="K94" s="1">
        <v>82</v>
      </c>
      <c r="L94" s="2"/>
      <c r="M94" s="2"/>
      <c r="N94" s="1">
        <f t="shared" si="3"/>
        <v>87</v>
      </c>
      <c r="O94" s="1">
        <f t="shared" si="3"/>
        <v>87</v>
      </c>
      <c r="P94" s="1">
        <f t="shared" si="3"/>
        <v>82</v>
      </c>
      <c r="Q94" s="1">
        <f t="shared" si="3"/>
        <v>0</v>
      </c>
      <c r="R94" s="1">
        <f t="shared" si="2"/>
        <v>0</v>
      </c>
    </row>
    <row r="95" spans="1:18">
      <c r="A95" s="10">
        <v>82</v>
      </c>
      <c r="B95" s="272">
        <v>1911082</v>
      </c>
      <c r="C95" s="273" t="s">
        <v>71</v>
      </c>
      <c r="D95" s="1">
        <v>84</v>
      </c>
      <c r="E95" s="1">
        <v>80</v>
      </c>
      <c r="F95" s="1">
        <v>75</v>
      </c>
      <c r="G95" s="1"/>
      <c r="H95" s="1"/>
      <c r="I95" s="1">
        <v>84</v>
      </c>
      <c r="J95" s="1">
        <v>80</v>
      </c>
      <c r="K95" s="1">
        <v>75</v>
      </c>
      <c r="L95" s="2"/>
      <c r="M95" s="2"/>
      <c r="N95" s="1">
        <f t="shared" si="3"/>
        <v>84</v>
      </c>
      <c r="O95" s="1">
        <f t="shared" si="3"/>
        <v>80</v>
      </c>
      <c r="P95" s="1">
        <f t="shared" si="3"/>
        <v>75</v>
      </c>
      <c r="Q95" s="1">
        <f t="shared" si="3"/>
        <v>0</v>
      </c>
      <c r="R95" s="1">
        <f t="shared" si="2"/>
        <v>0</v>
      </c>
    </row>
    <row r="96" spans="1:18">
      <c r="A96" s="10">
        <v>83</v>
      </c>
      <c r="B96" s="272">
        <v>1911083</v>
      </c>
      <c r="C96" s="273" t="s">
        <v>132</v>
      </c>
      <c r="D96" s="1">
        <v>91</v>
      </c>
      <c r="E96" s="1">
        <v>87</v>
      </c>
      <c r="F96" s="1">
        <v>85</v>
      </c>
      <c r="G96" s="1"/>
      <c r="H96" s="1"/>
      <c r="I96" s="1">
        <v>91</v>
      </c>
      <c r="J96" s="1">
        <v>87</v>
      </c>
      <c r="K96" s="1">
        <v>85</v>
      </c>
      <c r="L96" s="2"/>
      <c r="M96" s="2"/>
      <c r="N96" s="1">
        <f t="shared" si="3"/>
        <v>91</v>
      </c>
      <c r="O96" s="1">
        <f t="shared" si="3"/>
        <v>87</v>
      </c>
      <c r="P96" s="1">
        <f t="shared" si="3"/>
        <v>85</v>
      </c>
      <c r="Q96" s="1">
        <f t="shared" si="3"/>
        <v>0</v>
      </c>
      <c r="R96" s="1">
        <f t="shared" si="2"/>
        <v>0</v>
      </c>
    </row>
    <row r="97" spans="1:18">
      <c r="A97" s="10">
        <v>84</v>
      </c>
      <c r="B97" s="270">
        <v>1911084</v>
      </c>
      <c r="C97" s="271" t="s">
        <v>343</v>
      </c>
      <c r="D97" s="1">
        <v>86</v>
      </c>
      <c r="E97" s="1">
        <v>83</v>
      </c>
      <c r="F97" s="1">
        <v>73</v>
      </c>
      <c r="G97" s="1"/>
      <c r="H97" s="1"/>
      <c r="I97" s="1">
        <v>86</v>
      </c>
      <c r="J97" s="1">
        <v>83</v>
      </c>
      <c r="K97" s="1">
        <v>73</v>
      </c>
      <c r="L97" s="2"/>
      <c r="M97" s="2"/>
      <c r="N97" s="1">
        <f t="shared" si="3"/>
        <v>86</v>
      </c>
      <c r="O97" s="1">
        <f t="shared" si="3"/>
        <v>83</v>
      </c>
      <c r="P97" s="1">
        <f t="shared" si="3"/>
        <v>73</v>
      </c>
      <c r="Q97" s="1">
        <f t="shared" si="3"/>
        <v>0</v>
      </c>
      <c r="R97" s="1">
        <f t="shared" si="2"/>
        <v>0</v>
      </c>
    </row>
    <row r="98" spans="1:18">
      <c r="A98" s="10">
        <v>85</v>
      </c>
      <c r="B98" s="267">
        <v>1911085</v>
      </c>
      <c r="C98" s="268" t="s">
        <v>344</v>
      </c>
      <c r="D98" s="1">
        <v>88</v>
      </c>
      <c r="E98" s="1">
        <v>87</v>
      </c>
      <c r="F98" s="1">
        <v>71</v>
      </c>
      <c r="G98" s="1"/>
      <c r="H98" s="1"/>
      <c r="I98" s="1">
        <v>88</v>
      </c>
      <c r="J98" s="1">
        <v>87</v>
      </c>
      <c r="K98" s="1">
        <v>71</v>
      </c>
      <c r="L98" s="2"/>
      <c r="M98" s="2"/>
      <c r="N98" s="1">
        <f t="shared" si="3"/>
        <v>88</v>
      </c>
      <c r="O98" s="1">
        <f t="shared" si="3"/>
        <v>87</v>
      </c>
      <c r="P98" s="1">
        <f t="shared" si="3"/>
        <v>71</v>
      </c>
      <c r="Q98" s="1">
        <f t="shared" si="3"/>
        <v>0</v>
      </c>
      <c r="R98" s="1">
        <f t="shared" si="2"/>
        <v>0</v>
      </c>
    </row>
    <row r="99" spans="1:18">
      <c r="A99" s="10">
        <v>86</v>
      </c>
      <c r="B99" s="270">
        <v>1911086</v>
      </c>
      <c r="C99" s="31" t="s">
        <v>345</v>
      </c>
      <c r="D99" s="1">
        <v>77</v>
      </c>
      <c r="E99" s="1">
        <v>72</v>
      </c>
      <c r="F99" s="1">
        <v>63</v>
      </c>
      <c r="G99" s="1"/>
      <c r="H99" s="1"/>
      <c r="I99" s="1">
        <v>77</v>
      </c>
      <c r="J99" s="1">
        <v>72</v>
      </c>
      <c r="K99" s="1">
        <v>63</v>
      </c>
      <c r="L99" s="2"/>
      <c r="M99" s="2"/>
      <c r="N99" s="1">
        <f t="shared" si="3"/>
        <v>77</v>
      </c>
      <c r="O99" s="1">
        <f t="shared" si="3"/>
        <v>72</v>
      </c>
      <c r="P99" s="1">
        <f t="shared" si="3"/>
        <v>63</v>
      </c>
      <c r="Q99" s="1">
        <f t="shared" si="3"/>
        <v>0</v>
      </c>
      <c r="R99" s="1">
        <f t="shared" si="2"/>
        <v>0</v>
      </c>
    </row>
    <row r="100" spans="1:18">
      <c r="A100" s="10">
        <v>87</v>
      </c>
      <c r="B100" s="270">
        <v>1911087</v>
      </c>
      <c r="C100" s="271" t="s">
        <v>136</v>
      </c>
      <c r="D100" s="1">
        <v>93</v>
      </c>
      <c r="E100" s="1">
        <v>91</v>
      </c>
      <c r="F100" s="1">
        <v>84</v>
      </c>
      <c r="G100" s="1"/>
      <c r="H100" s="1"/>
      <c r="I100" s="1">
        <v>93</v>
      </c>
      <c r="J100" s="1">
        <v>91</v>
      </c>
      <c r="K100" s="1">
        <v>84</v>
      </c>
      <c r="L100" s="2"/>
      <c r="M100" s="2"/>
      <c r="N100" s="1">
        <f t="shared" si="3"/>
        <v>93</v>
      </c>
      <c r="O100" s="1">
        <f t="shared" si="3"/>
        <v>91</v>
      </c>
      <c r="P100" s="1">
        <f t="shared" si="3"/>
        <v>84</v>
      </c>
      <c r="Q100" s="1">
        <f t="shared" si="3"/>
        <v>0</v>
      </c>
      <c r="R100" s="1">
        <f t="shared" si="2"/>
        <v>0</v>
      </c>
    </row>
    <row r="101" spans="1:18">
      <c r="A101" s="10">
        <v>88</v>
      </c>
      <c r="B101" s="76">
        <v>1911088</v>
      </c>
      <c r="C101" s="271" t="s">
        <v>346</v>
      </c>
      <c r="D101" s="1">
        <v>83</v>
      </c>
      <c r="E101" s="1">
        <v>79</v>
      </c>
      <c r="F101" s="1">
        <v>66</v>
      </c>
      <c r="G101" s="1"/>
      <c r="H101" s="1"/>
      <c r="I101" s="1">
        <v>83</v>
      </c>
      <c r="J101" s="1">
        <v>79</v>
      </c>
      <c r="K101" s="1">
        <v>66</v>
      </c>
      <c r="L101" s="2"/>
      <c r="M101" s="2"/>
      <c r="N101" s="1">
        <f t="shared" si="3"/>
        <v>83</v>
      </c>
      <c r="O101" s="1">
        <f t="shared" si="3"/>
        <v>79</v>
      </c>
      <c r="P101" s="1">
        <f t="shared" si="3"/>
        <v>66</v>
      </c>
      <c r="Q101" s="1">
        <f t="shared" si="3"/>
        <v>0</v>
      </c>
      <c r="R101" s="1">
        <f t="shared" si="2"/>
        <v>0</v>
      </c>
    </row>
    <row r="102" spans="1:18">
      <c r="A102" s="10">
        <v>89</v>
      </c>
      <c r="B102" s="272">
        <v>1911089</v>
      </c>
      <c r="C102" s="273" t="s">
        <v>137</v>
      </c>
      <c r="D102" s="1">
        <v>93</v>
      </c>
      <c r="E102" s="1">
        <v>92</v>
      </c>
      <c r="F102" s="1">
        <v>93</v>
      </c>
      <c r="G102" s="1"/>
      <c r="H102" s="1"/>
      <c r="I102" s="1">
        <v>93</v>
      </c>
      <c r="J102" s="1">
        <v>92</v>
      </c>
      <c r="K102" s="1">
        <v>93</v>
      </c>
      <c r="L102" s="2"/>
      <c r="M102" s="2"/>
      <c r="N102" s="1">
        <f t="shared" si="3"/>
        <v>93</v>
      </c>
      <c r="O102" s="1">
        <f t="shared" si="3"/>
        <v>92</v>
      </c>
      <c r="P102" s="1">
        <f t="shared" si="3"/>
        <v>93</v>
      </c>
      <c r="Q102" s="1">
        <f t="shared" si="3"/>
        <v>0</v>
      </c>
      <c r="R102" s="1">
        <f t="shared" si="2"/>
        <v>0</v>
      </c>
    </row>
    <row r="103" spans="1:18">
      <c r="A103" s="10">
        <v>90</v>
      </c>
      <c r="B103" s="76">
        <v>1911090</v>
      </c>
      <c r="C103" s="271" t="s">
        <v>138</v>
      </c>
      <c r="D103" s="1">
        <v>92</v>
      </c>
      <c r="E103" s="1">
        <v>91</v>
      </c>
      <c r="F103" s="1">
        <v>94</v>
      </c>
      <c r="G103" s="1"/>
      <c r="H103" s="1"/>
      <c r="I103" s="1">
        <v>92</v>
      </c>
      <c r="J103" s="1">
        <v>91</v>
      </c>
      <c r="K103" s="1">
        <v>94</v>
      </c>
      <c r="L103" s="2"/>
      <c r="M103" s="2"/>
      <c r="N103" s="1">
        <f t="shared" si="3"/>
        <v>92</v>
      </c>
      <c r="O103" s="1">
        <f t="shared" si="3"/>
        <v>91</v>
      </c>
      <c r="P103" s="1">
        <f t="shared" si="3"/>
        <v>94</v>
      </c>
      <c r="Q103" s="1">
        <f t="shared" si="3"/>
        <v>0</v>
      </c>
      <c r="R103" s="1">
        <f t="shared" si="2"/>
        <v>0</v>
      </c>
    </row>
    <row r="104" spans="1:18">
      <c r="A104" s="10">
        <v>91</v>
      </c>
      <c r="B104" s="272">
        <v>1911091</v>
      </c>
      <c r="C104" s="273" t="s">
        <v>139</v>
      </c>
      <c r="D104" s="1">
        <v>87</v>
      </c>
      <c r="E104" s="1">
        <v>88</v>
      </c>
      <c r="F104" s="1">
        <v>76</v>
      </c>
      <c r="G104" s="1"/>
      <c r="H104" s="1"/>
      <c r="I104" s="1">
        <v>87</v>
      </c>
      <c r="J104" s="1">
        <v>88</v>
      </c>
      <c r="K104" s="1">
        <v>76</v>
      </c>
      <c r="L104" s="2"/>
      <c r="M104" s="2"/>
      <c r="N104" s="1">
        <f t="shared" si="3"/>
        <v>87</v>
      </c>
      <c r="O104" s="1">
        <f t="shared" si="3"/>
        <v>88</v>
      </c>
      <c r="P104" s="1">
        <f t="shared" si="3"/>
        <v>76</v>
      </c>
      <c r="Q104" s="1">
        <f t="shared" si="3"/>
        <v>0</v>
      </c>
      <c r="R104" s="1">
        <f t="shared" si="2"/>
        <v>0</v>
      </c>
    </row>
    <row r="105" spans="1:18">
      <c r="A105" s="10">
        <v>92</v>
      </c>
      <c r="B105" s="272">
        <v>1911092</v>
      </c>
      <c r="C105" s="273" t="s">
        <v>140</v>
      </c>
      <c r="D105" s="1">
        <v>94</v>
      </c>
      <c r="E105" s="1">
        <v>92</v>
      </c>
      <c r="F105" s="1">
        <v>88</v>
      </c>
      <c r="G105" s="1"/>
      <c r="H105" s="1"/>
      <c r="I105" s="1">
        <v>94</v>
      </c>
      <c r="J105" s="1">
        <v>92</v>
      </c>
      <c r="K105" s="1">
        <v>88</v>
      </c>
      <c r="L105" s="2"/>
      <c r="M105" s="2"/>
      <c r="N105" s="1">
        <f t="shared" si="3"/>
        <v>94</v>
      </c>
      <c r="O105" s="1">
        <f t="shared" si="3"/>
        <v>92</v>
      </c>
      <c r="P105" s="1">
        <f t="shared" si="3"/>
        <v>88</v>
      </c>
      <c r="Q105" s="1">
        <f t="shared" si="3"/>
        <v>0</v>
      </c>
      <c r="R105" s="1">
        <f t="shared" si="2"/>
        <v>0</v>
      </c>
    </row>
    <row r="106" spans="1:18">
      <c r="A106" s="10">
        <v>93</v>
      </c>
      <c r="B106" s="272">
        <v>1911093</v>
      </c>
      <c r="C106" s="273" t="s">
        <v>141</v>
      </c>
      <c r="D106" s="1">
        <v>92</v>
      </c>
      <c r="E106" s="1">
        <v>90</v>
      </c>
      <c r="F106" s="1">
        <v>90</v>
      </c>
      <c r="G106" s="1"/>
      <c r="H106" s="1"/>
      <c r="I106" s="1">
        <v>92</v>
      </c>
      <c r="J106" s="1">
        <v>90</v>
      </c>
      <c r="K106" s="1">
        <v>90</v>
      </c>
      <c r="L106" s="2"/>
      <c r="M106" s="2"/>
      <c r="N106" s="1">
        <f t="shared" si="3"/>
        <v>92</v>
      </c>
      <c r="O106" s="1">
        <f t="shared" si="3"/>
        <v>90</v>
      </c>
      <c r="P106" s="1">
        <f t="shared" si="3"/>
        <v>90</v>
      </c>
      <c r="Q106" s="1">
        <f t="shared" si="3"/>
        <v>0</v>
      </c>
      <c r="R106" s="1">
        <f t="shared" si="2"/>
        <v>0</v>
      </c>
    </row>
    <row r="107" spans="1:18">
      <c r="A107" s="10">
        <v>94</v>
      </c>
      <c r="B107" s="267">
        <v>1911094</v>
      </c>
      <c r="C107" s="268" t="s">
        <v>58</v>
      </c>
      <c r="D107" s="1">
        <v>84</v>
      </c>
      <c r="E107" s="1">
        <v>84</v>
      </c>
      <c r="F107" s="1">
        <v>87</v>
      </c>
      <c r="G107" s="1"/>
      <c r="H107" s="1"/>
      <c r="I107" s="1">
        <v>84</v>
      </c>
      <c r="J107" s="1">
        <v>84</v>
      </c>
      <c r="K107" s="1">
        <v>87</v>
      </c>
      <c r="L107" s="2"/>
      <c r="M107" s="2"/>
      <c r="N107" s="1">
        <f t="shared" si="3"/>
        <v>84</v>
      </c>
      <c r="O107" s="1">
        <f t="shared" si="3"/>
        <v>84</v>
      </c>
      <c r="P107" s="1">
        <f t="shared" si="3"/>
        <v>87</v>
      </c>
      <c r="Q107" s="1">
        <f t="shared" si="3"/>
        <v>0</v>
      </c>
      <c r="R107" s="1">
        <f t="shared" si="2"/>
        <v>0</v>
      </c>
    </row>
    <row r="108" spans="1:18">
      <c r="A108" s="10">
        <v>95</v>
      </c>
      <c r="B108" s="76">
        <v>1911095</v>
      </c>
      <c r="C108" s="271" t="s">
        <v>142</v>
      </c>
      <c r="D108" s="1">
        <v>92</v>
      </c>
      <c r="E108" s="1">
        <v>92</v>
      </c>
      <c r="F108" s="1">
        <v>87</v>
      </c>
      <c r="G108" s="1"/>
      <c r="H108" s="1"/>
      <c r="I108" s="1">
        <v>92</v>
      </c>
      <c r="J108" s="1">
        <v>92</v>
      </c>
      <c r="K108" s="1">
        <v>87</v>
      </c>
      <c r="L108" s="2"/>
      <c r="M108" s="2"/>
      <c r="N108" s="1">
        <f t="shared" si="3"/>
        <v>92</v>
      </c>
      <c r="O108" s="1">
        <f t="shared" si="3"/>
        <v>92</v>
      </c>
      <c r="P108" s="1">
        <f t="shared" si="3"/>
        <v>87</v>
      </c>
      <c r="Q108" s="1">
        <f t="shared" si="3"/>
        <v>0</v>
      </c>
      <c r="R108" s="1">
        <f t="shared" si="2"/>
        <v>0</v>
      </c>
    </row>
    <row r="109" spans="1:18">
      <c r="A109" s="10">
        <v>96</v>
      </c>
      <c r="B109" s="272">
        <v>1911096</v>
      </c>
      <c r="C109" s="273" t="s">
        <v>143</v>
      </c>
      <c r="D109" s="1">
        <v>81</v>
      </c>
      <c r="E109" s="1">
        <v>92</v>
      </c>
      <c r="F109" s="1">
        <v>87</v>
      </c>
      <c r="G109" s="1"/>
      <c r="H109" s="1"/>
      <c r="I109" s="1">
        <v>81</v>
      </c>
      <c r="J109" s="1">
        <v>92</v>
      </c>
      <c r="K109" s="1">
        <v>87</v>
      </c>
      <c r="L109" s="2"/>
      <c r="M109" s="2"/>
      <c r="N109" s="1">
        <f t="shared" si="3"/>
        <v>81</v>
      </c>
      <c r="O109" s="1">
        <f t="shared" si="3"/>
        <v>92</v>
      </c>
      <c r="P109" s="1">
        <f t="shared" si="3"/>
        <v>87</v>
      </c>
      <c r="Q109" s="1">
        <f t="shared" si="3"/>
        <v>0</v>
      </c>
      <c r="R109" s="1">
        <f t="shared" si="2"/>
        <v>0</v>
      </c>
    </row>
    <row r="110" spans="1:18">
      <c r="A110" s="10">
        <v>97</v>
      </c>
      <c r="B110" s="272">
        <v>1911097</v>
      </c>
      <c r="C110" s="273" t="s">
        <v>347</v>
      </c>
      <c r="D110" s="1">
        <v>94</v>
      </c>
      <c r="E110" s="1">
        <v>93</v>
      </c>
      <c r="F110" s="1">
        <v>84</v>
      </c>
      <c r="G110" s="1"/>
      <c r="H110" s="1"/>
      <c r="I110" s="1">
        <v>94</v>
      </c>
      <c r="J110" s="1">
        <v>93</v>
      </c>
      <c r="K110" s="1">
        <v>84</v>
      </c>
      <c r="L110" s="2"/>
      <c r="M110" s="2"/>
      <c r="N110" s="1">
        <f t="shared" si="3"/>
        <v>94</v>
      </c>
      <c r="O110" s="1">
        <f t="shared" si="3"/>
        <v>93</v>
      </c>
      <c r="P110" s="1">
        <f t="shared" si="3"/>
        <v>84</v>
      </c>
      <c r="Q110" s="1">
        <f t="shared" si="3"/>
        <v>0</v>
      </c>
      <c r="R110" s="1">
        <f t="shared" si="2"/>
        <v>0</v>
      </c>
    </row>
    <row r="111" spans="1:18">
      <c r="A111" s="10">
        <v>98</v>
      </c>
      <c r="B111" s="272">
        <v>1911098</v>
      </c>
      <c r="C111" s="273" t="s">
        <v>145</v>
      </c>
      <c r="D111" s="1">
        <v>83</v>
      </c>
      <c r="E111" s="1">
        <v>78</v>
      </c>
      <c r="F111" s="1">
        <v>66</v>
      </c>
      <c r="G111" s="1"/>
      <c r="H111" s="1"/>
      <c r="I111" s="1">
        <v>83</v>
      </c>
      <c r="J111" s="1">
        <v>78</v>
      </c>
      <c r="K111" s="1">
        <v>66</v>
      </c>
      <c r="L111" s="2"/>
      <c r="M111" s="2"/>
      <c r="N111" s="1">
        <f t="shared" si="3"/>
        <v>83</v>
      </c>
      <c r="O111" s="1">
        <f t="shared" si="3"/>
        <v>78</v>
      </c>
      <c r="P111" s="1">
        <f t="shared" si="3"/>
        <v>66</v>
      </c>
      <c r="Q111" s="1">
        <f t="shared" si="3"/>
        <v>0</v>
      </c>
      <c r="R111" s="1">
        <f t="shared" si="2"/>
        <v>0</v>
      </c>
    </row>
    <row r="112" spans="1:18">
      <c r="A112" s="10">
        <v>99</v>
      </c>
      <c r="B112" s="76">
        <v>1911099</v>
      </c>
      <c r="C112" s="271" t="s">
        <v>146</v>
      </c>
      <c r="D112" s="1">
        <v>89</v>
      </c>
      <c r="E112" s="1">
        <v>85</v>
      </c>
      <c r="F112" s="1">
        <v>84</v>
      </c>
      <c r="G112" s="1"/>
      <c r="H112" s="1"/>
      <c r="I112" s="1">
        <v>89</v>
      </c>
      <c r="J112" s="1">
        <v>85</v>
      </c>
      <c r="K112" s="1">
        <v>84</v>
      </c>
      <c r="L112" s="2"/>
      <c r="M112" s="2"/>
      <c r="N112" s="1">
        <f t="shared" si="3"/>
        <v>89</v>
      </c>
      <c r="O112" s="1">
        <f t="shared" si="3"/>
        <v>85</v>
      </c>
      <c r="P112" s="1">
        <f t="shared" si="3"/>
        <v>84</v>
      </c>
      <c r="Q112" s="1">
        <f t="shared" si="3"/>
        <v>0</v>
      </c>
      <c r="R112" s="1">
        <f t="shared" si="2"/>
        <v>0</v>
      </c>
    </row>
    <row r="113" spans="1:18">
      <c r="A113" s="10">
        <v>100</v>
      </c>
      <c r="B113" s="272">
        <v>1911100</v>
      </c>
      <c r="C113" s="273" t="s">
        <v>147</v>
      </c>
      <c r="D113" s="1">
        <v>94</v>
      </c>
      <c r="E113" s="1">
        <v>92</v>
      </c>
      <c r="F113" s="1">
        <v>88</v>
      </c>
      <c r="G113" s="1"/>
      <c r="H113" s="1"/>
      <c r="I113" s="1">
        <v>94</v>
      </c>
      <c r="J113" s="1">
        <v>92</v>
      </c>
      <c r="K113" s="1">
        <v>88</v>
      </c>
      <c r="L113" s="2"/>
      <c r="M113" s="2"/>
      <c r="N113" s="1">
        <f t="shared" si="3"/>
        <v>94</v>
      </c>
      <c r="O113" s="1">
        <f t="shared" si="3"/>
        <v>92</v>
      </c>
      <c r="P113" s="1">
        <f t="shared" si="3"/>
        <v>88</v>
      </c>
      <c r="Q113" s="1">
        <f t="shared" si="3"/>
        <v>0</v>
      </c>
      <c r="R113" s="1">
        <f t="shared" si="2"/>
        <v>0</v>
      </c>
    </row>
    <row r="114" spans="1:18">
      <c r="A114" s="10">
        <v>101</v>
      </c>
      <c r="B114" s="272">
        <v>1911101</v>
      </c>
      <c r="C114" s="273" t="s">
        <v>348</v>
      </c>
      <c r="D114" s="1">
        <v>93</v>
      </c>
      <c r="E114" s="1">
        <v>91</v>
      </c>
      <c r="F114" s="1">
        <v>86</v>
      </c>
      <c r="G114" s="1"/>
      <c r="H114" s="1"/>
      <c r="I114" s="1">
        <v>93</v>
      </c>
      <c r="J114" s="1">
        <v>91</v>
      </c>
      <c r="K114" s="1">
        <v>86</v>
      </c>
      <c r="L114" s="2"/>
      <c r="M114" s="2"/>
      <c r="N114" s="1">
        <f t="shared" si="3"/>
        <v>93</v>
      </c>
      <c r="O114" s="1">
        <f t="shared" si="3"/>
        <v>91</v>
      </c>
      <c r="P114" s="1">
        <f t="shared" si="3"/>
        <v>86</v>
      </c>
      <c r="Q114" s="1">
        <f t="shared" si="3"/>
        <v>0</v>
      </c>
      <c r="R114" s="1">
        <f t="shared" si="2"/>
        <v>0</v>
      </c>
    </row>
    <row r="115" spans="1:18">
      <c r="A115" s="10">
        <v>102</v>
      </c>
      <c r="B115" s="272">
        <v>1911102</v>
      </c>
      <c r="C115" s="273" t="s">
        <v>349</v>
      </c>
      <c r="D115" s="1">
        <v>62</v>
      </c>
      <c r="E115" s="1">
        <v>62</v>
      </c>
      <c r="F115" s="1">
        <v>61</v>
      </c>
      <c r="G115" s="1"/>
      <c r="H115" s="1"/>
      <c r="I115" s="1">
        <v>62</v>
      </c>
      <c r="J115" s="1">
        <v>62</v>
      </c>
      <c r="K115" s="1">
        <v>61</v>
      </c>
      <c r="L115" s="2"/>
      <c r="M115" s="2"/>
      <c r="N115" s="1">
        <f t="shared" si="3"/>
        <v>62</v>
      </c>
      <c r="O115" s="1">
        <f t="shared" si="3"/>
        <v>62</v>
      </c>
      <c r="P115" s="1">
        <f t="shared" si="3"/>
        <v>61</v>
      </c>
      <c r="Q115" s="1">
        <f t="shared" si="3"/>
        <v>0</v>
      </c>
      <c r="R115" s="1">
        <f t="shared" si="2"/>
        <v>0</v>
      </c>
    </row>
    <row r="116" spans="1:18">
      <c r="A116" s="10">
        <v>103</v>
      </c>
      <c r="B116" s="272">
        <v>1911103</v>
      </c>
      <c r="C116" s="273" t="s">
        <v>350</v>
      </c>
      <c r="D116" s="1">
        <v>63</v>
      </c>
      <c r="E116" s="1">
        <v>71</v>
      </c>
      <c r="F116" s="1">
        <v>66</v>
      </c>
      <c r="G116" s="1"/>
      <c r="H116" s="1"/>
      <c r="I116" s="1">
        <v>63</v>
      </c>
      <c r="J116" s="1">
        <v>71</v>
      </c>
      <c r="K116" s="1">
        <v>66</v>
      </c>
      <c r="L116" s="2"/>
      <c r="M116" s="2"/>
      <c r="N116" s="1">
        <f t="shared" si="3"/>
        <v>63</v>
      </c>
      <c r="O116" s="1">
        <f t="shared" si="3"/>
        <v>71</v>
      </c>
      <c r="P116" s="1">
        <f t="shared" si="3"/>
        <v>66</v>
      </c>
      <c r="Q116" s="1">
        <f t="shared" si="3"/>
        <v>0</v>
      </c>
      <c r="R116" s="1">
        <f t="shared" si="2"/>
        <v>0</v>
      </c>
    </row>
    <row r="117" spans="1:18">
      <c r="A117" s="10">
        <v>104</v>
      </c>
      <c r="B117" s="267">
        <v>1911104</v>
      </c>
      <c r="C117" s="268" t="s">
        <v>351</v>
      </c>
      <c r="D117" s="1">
        <v>94</v>
      </c>
      <c r="E117" s="1">
        <v>92</v>
      </c>
      <c r="F117" s="1">
        <v>86</v>
      </c>
      <c r="G117" s="1"/>
      <c r="H117" s="1"/>
      <c r="I117" s="1">
        <v>94</v>
      </c>
      <c r="J117" s="1">
        <v>92</v>
      </c>
      <c r="K117" s="1">
        <v>86</v>
      </c>
      <c r="L117" s="2"/>
      <c r="M117" s="2"/>
      <c r="N117" s="1">
        <f t="shared" si="3"/>
        <v>94</v>
      </c>
      <c r="O117" s="1">
        <f t="shared" si="3"/>
        <v>92</v>
      </c>
      <c r="P117" s="1">
        <f t="shared" si="3"/>
        <v>86</v>
      </c>
      <c r="Q117" s="1">
        <f t="shared" si="3"/>
        <v>0</v>
      </c>
      <c r="R117" s="1">
        <f t="shared" si="2"/>
        <v>0</v>
      </c>
    </row>
    <row r="118" spans="1:18">
      <c r="A118" s="10">
        <v>105</v>
      </c>
      <c r="B118" s="267">
        <v>1911105</v>
      </c>
      <c r="C118" s="268" t="s">
        <v>60</v>
      </c>
      <c r="D118" s="1">
        <v>82</v>
      </c>
      <c r="E118" s="1">
        <v>71</v>
      </c>
      <c r="F118" s="1">
        <v>72</v>
      </c>
      <c r="G118" s="1"/>
      <c r="H118" s="1"/>
      <c r="I118" s="1">
        <v>82</v>
      </c>
      <c r="J118" s="1">
        <v>71</v>
      </c>
      <c r="K118" s="1">
        <v>72</v>
      </c>
      <c r="L118" s="2"/>
      <c r="M118" s="2"/>
      <c r="N118" s="1">
        <f t="shared" si="3"/>
        <v>82</v>
      </c>
      <c r="O118" s="1">
        <f t="shared" si="3"/>
        <v>71</v>
      </c>
      <c r="P118" s="1">
        <f t="shared" si="3"/>
        <v>72</v>
      </c>
      <c r="Q118" s="1">
        <f t="shared" si="3"/>
        <v>0</v>
      </c>
      <c r="R118" s="1">
        <f t="shared" si="2"/>
        <v>0</v>
      </c>
    </row>
    <row r="119" spans="1:18">
      <c r="A119" s="10">
        <v>106</v>
      </c>
      <c r="B119" s="76">
        <v>1911106</v>
      </c>
      <c r="C119" s="271" t="s">
        <v>352</v>
      </c>
      <c r="D119" s="1">
        <v>96</v>
      </c>
      <c r="E119" s="1">
        <v>95</v>
      </c>
      <c r="F119" s="1">
        <v>90</v>
      </c>
      <c r="G119" s="1"/>
      <c r="H119" s="1"/>
      <c r="I119" s="1">
        <v>96</v>
      </c>
      <c r="J119" s="1">
        <v>95</v>
      </c>
      <c r="K119" s="1">
        <v>90</v>
      </c>
      <c r="L119" s="2"/>
      <c r="M119" s="2"/>
      <c r="N119" s="1">
        <f t="shared" si="3"/>
        <v>96</v>
      </c>
      <c r="O119" s="1">
        <f t="shared" si="3"/>
        <v>95</v>
      </c>
      <c r="P119" s="1">
        <f t="shared" si="3"/>
        <v>90</v>
      </c>
      <c r="Q119" s="1">
        <f t="shared" si="3"/>
        <v>0</v>
      </c>
      <c r="R119" s="1">
        <f t="shared" si="2"/>
        <v>0</v>
      </c>
    </row>
    <row r="120" spans="1:18">
      <c r="A120" s="10">
        <v>107</v>
      </c>
      <c r="B120" s="272">
        <v>1911107</v>
      </c>
      <c r="C120" s="273" t="s">
        <v>353</v>
      </c>
      <c r="D120" s="1">
        <v>88</v>
      </c>
      <c r="E120" s="1">
        <v>79</v>
      </c>
      <c r="F120" s="1">
        <v>80</v>
      </c>
      <c r="G120" s="1"/>
      <c r="H120" s="1"/>
      <c r="I120" s="1">
        <v>88</v>
      </c>
      <c r="J120" s="1">
        <v>79</v>
      </c>
      <c r="K120" s="1">
        <v>80</v>
      </c>
      <c r="L120" s="2"/>
      <c r="M120" s="2"/>
      <c r="N120" s="1">
        <f t="shared" si="3"/>
        <v>88</v>
      </c>
      <c r="O120" s="1">
        <f t="shared" si="3"/>
        <v>79</v>
      </c>
      <c r="P120" s="1">
        <f t="shared" si="3"/>
        <v>80</v>
      </c>
      <c r="Q120" s="1">
        <f t="shared" si="3"/>
        <v>0</v>
      </c>
      <c r="R120" s="1">
        <f t="shared" si="2"/>
        <v>0</v>
      </c>
    </row>
    <row r="121" spans="1:18">
      <c r="A121" s="10">
        <v>108</v>
      </c>
      <c r="B121" s="272">
        <v>1911108</v>
      </c>
      <c r="C121" s="273" t="s">
        <v>152</v>
      </c>
      <c r="D121" s="1">
        <v>89</v>
      </c>
      <c r="E121" s="1">
        <v>83</v>
      </c>
      <c r="F121" s="1">
        <v>80</v>
      </c>
      <c r="G121" s="1"/>
      <c r="H121" s="1"/>
      <c r="I121" s="1">
        <v>89</v>
      </c>
      <c r="J121" s="1">
        <v>83</v>
      </c>
      <c r="K121" s="1">
        <v>80</v>
      </c>
      <c r="L121" s="2"/>
      <c r="M121" s="2"/>
      <c r="N121" s="1">
        <f t="shared" si="3"/>
        <v>89</v>
      </c>
      <c r="O121" s="1">
        <f t="shared" si="3"/>
        <v>83</v>
      </c>
      <c r="P121" s="1">
        <f t="shared" si="3"/>
        <v>80</v>
      </c>
      <c r="Q121" s="1">
        <f t="shared" si="3"/>
        <v>0</v>
      </c>
      <c r="R121" s="1">
        <f t="shared" si="2"/>
        <v>0</v>
      </c>
    </row>
    <row r="122" spans="1:18">
      <c r="A122" s="10">
        <v>109</v>
      </c>
      <c r="B122" s="267">
        <v>1911109</v>
      </c>
      <c r="C122" s="268" t="s">
        <v>153</v>
      </c>
      <c r="D122" s="1">
        <v>86</v>
      </c>
      <c r="E122" s="1">
        <v>89</v>
      </c>
      <c r="F122" s="1">
        <v>82</v>
      </c>
      <c r="G122" s="1"/>
      <c r="H122" s="1"/>
      <c r="I122" s="1">
        <v>86</v>
      </c>
      <c r="J122" s="1">
        <v>89</v>
      </c>
      <c r="K122" s="1">
        <v>82</v>
      </c>
      <c r="L122" s="2"/>
      <c r="M122" s="2"/>
      <c r="N122" s="1">
        <f t="shared" si="3"/>
        <v>86</v>
      </c>
      <c r="O122" s="1">
        <f t="shared" si="3"/>
        <v>89</v>
      </c>
      <c r="P122" s="1">
        <f t="shared" si="3"/>
        <v>82</v>
      </c>
      <c r="Q122" s="1">
        <f t="shared" si="3"/>
        <v>0</v>
      </c>
      <c r="R122" s="1">
        <f t="shared" si="2"/>
        <v>0</v>
      </c>
    </row>
    <row r="123" spans="1:18">
      <c r="A123" s="10">
        <v>110</v>
      </c>
      <c r="B123" s="272">
        <v>1911110</v>
      </c>
      <c r="C123" s="273" t="s">
        <v>154</v>
      </c>
      <c r="D123" s="1">
        <v>93</v>
      </c>
      <c r="E123" s="1">
        <v>93</v>
      </c>
      <c r="F123" s="1">
        <v>86</v>
      </c>
      <c r="G123" s="1"/>
      <c r="H123" s="1"/>
      <c r="I123" s="1">
        <v>93</v>
      </c>
      <c r="J123" s="1">
        <v>93</v>
      </c>
      <c r="K123" s="1">
        <v>86</v>
      </c>
      <c r="L123" s="2"/>
      <c r="M123" s="2"/>
      <c r="N123" s="1">
        <f t="shared" ref="N123:Q138" si="4">ROUND(D123*$H$12+I123*$M$12,0)</f>
        <v>93</v>
      </c>
      <c r="O123" s="1">
        <f t="shared" si="4"/>
        <v>93</v>
      </c>
      <c r="P123" s="1">
        <f t="shared" si="4"/>
        <v>86</v>
      </c>
      <c r="Q123" s="1">
        <f t="shared" si="4"/>
        <v>0</v>
      </c>
      <c r="R123" s="1">
        <f t="shared" si="2"/>
        <v>0</v>
      </c>
    </row>
    <row r="124" spans="1:18">
      <c r="A124" s="10">
        <v>111</v>
      </c>
      <c r="B124" s="272">
        <v>1911111</v>
      </c>
      <c r="C124" s="273" t="s">
        <v>354</v>
      </c>
      <c r="D124" s="1">
        <v>61</v>
      </c>
      <c r="E124" s="1">
        <v>61</v>
      </c>
      <c r="F124" s="1">
        <v>63</v>
      </c>
      <c r="G124" s="1"/>
      <c r="H124" s="1"/>
      <c r="I124" s="1">
        <v>61</v>
      </c>
      <c r="J124" s="1">
        <v>61</v>
      </c>
      <c r="K124" s="1">
        <v>63</v>
      </c>
      <c r="L124" s="2"/>
      <c r="M124" s="2"/>
      <c r="N124" s="1">
        <f t="shared" si="4"/>
        <v>61</v>
      </c>
      <c r="O124" s="1">
        <f t="shared" si="4"/>
        <v>61</v>
      </c>
      <c r="P124" s="1">
        <f t="shared" si="4"/>
        <v>63</v>
      </c>
      <c r="Q124" s="1">
        <f t="shared" si="4"/>
        <v>0</v>
      </c>
      <c r="R124" s="1">
        <f t="shared" si="2"/>
        <v>0</v>
      </c>
    </row>
    <row r="125" spans="1:18">
      <c r="A125" s="10">
        <v>112</v>
      </c>
      <c r="B125" s="272">
        <v>1911112</v>
      </c>
      <c r="C125" s="273" t="s">
        <v>155</v>
      </c>
      <c r="D125" s="1">
        <v>80</v>
      </c>
      <c r="E125" s="1">
        <v>85</v>
      </c>
      <c r="F125" s="1">
        <v>86</v>
      </c>
      <c r="G125" s="1"/>
      <c r="H125" s="1"/>
      <c r="I125" s="1">
        <v>80</v>
      </c>
      <c r="J125" s="1">
        <v>85</v>
      </c>
      <c r="K125" s="1">
        <v>86</v>
      </c>
      <c r="L125" s="2"/>
      <c r="M125" s="2"/>
      <c r="N125" s="1">
        <f t="shared" si="4"/>
        <v>80</v>
      </c>
      <c r="O125" s="1">
        <f t="shared" si="4"/>
        <v>85</v>
      </c>
      <c r="P125" s="1">
        <f t="shared" si="4"/>
        <v>86</v>
      </c>
      <c r="Q125" s="1">
        <f t="shared" si="4"/>
        <v>0</v>
      </c>
      <c r="R125" s="1">
        <f t="shared" si="2"/>
        <v>0</v>
      </c>
    </row>
    <row r="126" spans="1:18">
      <c r="A126" s="10">
        <v>113</v>
      </c>
      <c r="B126" s="272">
        <v>1911113</v>
      </c>
      <c r="C126" s="273" t="s">
        <v>156</v>
      </c>
      <c r="D126" s="1">
        <v>83</v>
      </c>
      <c r="E126" s="1">
        <v>86</v>
      </c>
      <c r="F126" s="1">
        <v>78</v>
      </c>
      <c r="G126" s="1"/>
      <c r="H126" s="1"/>
      <c r="I126" s="1">
        <v>83</v>
      </c>
      <c r="J126" s="1">
        <v>86</v>
      </c>
      <c r="K126" s="1">
        <v>78</v>
      </c>
      <c r="L126" s="2"/>
      <c r="M126" s="2"/>
      <c r="N126" s="1">
        <f t="shared" si="4"/>
        <v>83</v>
      </c>
      <c r="O126" s="1">
        <f t="shared" si="4"/>
        <v>86</v>
      </c>
      <c r="P126" s="1">
        <f t="shared" si="4"/>
        <v>78</v>
      </c>
      <c r="Q126" s="1">
        <f t="shared" si="4"/>
        <v>0</v>
      </c>
      <c r="R126" s="1">
        <f t="shared" si="2"/>
        <v>0</v>
      </c>
    </row>
    <row r="127" spans="1:18">
      <c r="A127" s="10">
        <v>114</v>
      </c>
      <c r="B127" s="272">
        <v>1911114</v>
      </c>
      <c r="C127" s="273" t="s">
        <v>157</v>
      </c>
      <c r="D127" s="1">
        <v>87</v>
      </c>
      <c r="E127" s="1">
        <v>88</v>
      </c>
      <c r="F127" s="1">
        <v>80</v>
      </c>
      <c r="G127" s="1"/>
      <c r="H127" s="1"/>
      <c r="I127" s="1">
        <v>87</v>
      </c>
      <c r="J127" s="1">
        <v>88</v>
      </c>
      <c r="K127" s="1">
        <v>80</v>
      </c>
      <c r="L127" s="2"/>
      <c r="M127" s="2"/>
      <c r="N127" s="1">
        <f t="shared" si="4"/>
        <v>87</v>
      </c>
      <c r="O127" s="1">
        <f t="shared" si="4"/>
        <v>88</v>
      </c>
      <c r="P127" s="1">
        <f t="shared" si="4"/>
        <v>80</v>
      </c>
      <c r="Q127" s="1">
        <f t="shared" si="4"/>
        <v>0</v>
      </c>
      <c r="R127" s="1">
        <f t="shared" si="2"/>
        <v>0</v>
      </c>
    </row>
    <row r="128" spans="1:18">
      <c r="A128" s="10">
        <v>115</v>
      </c>
      <c r="B128" s="272">
        <v>1911115</v>
      </c>
      <c r="C128" s="273" t="s">
        <v>74</v>
      </c>
      <c r="D128" s="1">
        <v>93</v>
      </c>
      <c r="E128" s="1">
        <v>92</v>
      </c>
      <c r="F128" s="1">
        <v>86</v>
      </c>
      <c r="G128" s="1"/>
      <c r="H128" s="1"/>
      <c r="I128" s="1">
        <v>93</v>
      </c>
      <c r="J128" s="1">
        <v>92</v>
      </c>
      <c r="K128" s="1">
        <v>86</v>
      </c>
      <c r="L128" s="2"/>
      <c r="M128" s="2"/>
      <c r="N128" s="1">
        <f t="shared" si="4"/>
        <v>93</v>
      </c>
      <c r="O128" s="1">
        <f t="shared" si="4"/>
        <v>92</v>
      </c>
      <c r="P128" s="1">
        <f t="shared" si="4"/>
        <v>86</v>
      </c>
      <c r="Q128" s="1">
        <f t="shared" si="4"/>
        <v>0</v>
      </c>
      <c r="R128" s="1">
        <f t="shared" si="2"/>
        <v>0</v>
      </c>
    </row>
    <row r="129" spans="1:18">
      <c r="A129" s="10">
        <v>116</v>
      </c>
      <c r="B129" s="267">
        <v>1911116</v>
      </c>
      <c r="C129" s="268" t="s">
        <v>355</v>
      </c>
      <c r="D129" s="1">
        <v>93</v>
      </c>
      <c r="E129" s="1">
        <v>89</v>
      </c>
      <c r="F129" s="1">
        <v>84</v>
      </c>
      <c r="G129" s="1"/>
      <c r="H129" s="1"/>
      <c r="I129" s="1">
        <v>93</v>
      </c>
      <c r="J129" s="1">
        <v>89</v>
      </c>
      <c r="K129" s="1">
        <v>84</v>
      </c>
      <c r="L129" s="2"/>
      <c r="M129" s="2"/>
      <c r="N129" s="1">
        <f t="shared" si="4"/>
        <v>93</v>
      </c>
      <c r="O129" s="1">
        <f t="shared" si="4"/>
        <v>89</v>
      </c>
      <c r="P129" s="1">
        <f t="shared" si="4"/>
        <v>84</v>
      </c>
      <c r="Q129" s="1">
        <f t="shared" si="4"/>
        <v>0</v>
      </c>
      <c r="R129" s="1">
        <f t="shared" si="2"/>
        <v>0</v>
      </c>
    </row>
    <row r="130" spans="1:18">
      <c r="A130" s="10">
        <v>117</v>
      </c>
      <c r="B130" s="272">
        <v>1911117</v>
      </c>
      <c r="C130" s="273" t="s">
        <v>356</v>
      </c>
      <c r="D130" s="1">
        <v>86</v>
      </c>
      <c r="E130" s="1">
        <v>90</v>
      </c>
      <c r="F130" s="1">
        <v>83</v>
      </c>
      <c r="G130" s="1"/>
      <c r="H130" s="1"/>
      <c r="I130" s="1">
        <v>86</v>
      </c>
      <c r="J130" s="1">
        <v>90</v>
      </c>
      <c r="K130" s="1">
        <v>83</v>
      </c>
      <c r="L130" s="2"/>
      <c r="M130" s="2"/>
      <c r="N130" s="1">
        <f t="shared" si="4"/>
        <v>86</v>
      </c>
      <c r="O130" s="1">
        <f t="shared" si="4"/>
        <v>90</v>
      </c>
      <c r="P130" s="1">
        <f t="shared" si="4"/>
        <v>83</v>
      </c>
      <c r="Q130" s="1">
        <f t="shared" si="4"/>
        <v>0</v>
      </c>
      <c r="R130" s="1">
        <f t="shared" si="2"/>
        <v>0</v>
      </c>
    </row>
    <row r="131" spans="1:18">
      <c r="A131" s="10">
        <v>118</v>
      </c>
      <c r="B131" s="76">
        <v>1911118</v>
      </c>
      <c r="C131" s="271" t="s">
        <v>357</v>
      </c>
      <c r="D131" s="1">
        <v>86</v>
      </c>
      <c r="E131" s="1">
        <v>79</v>
      </c>
      <c r="F131" s="1">
        <v>79</v>
      </c>
      <c r="G131" s="1"/>
      <c r="H131" s="1"/>
      <c r="I131" s="1">
        <v>86</v>
      </c>
      <c r="J131" s="1">
        <v>79</v>
      </c>
      <c r="K131" s="1">
        <v>79</v>
      </c>
      <c r="L131" s="2"/>
      <c r="M131" s="2"/>
      <c r="N131" s="1">
        <f t="shared" si="4"/>
        <v>86</v>
      </c>
      <c r="O131" s="1">
        <f t="shared" si="4"/>
        <v>79</v>
      </c>
      <c r="P131" s="1">
        <f t="shared" si="4"/>
        <v>79</v>
      </c>
      <c r="Q131" s="1">
        <f t="shared" si="4"/>
        <v>0</v>
      </c>
      <c r="R131" s="1">
        <f t="shared" si="2"/>
        <v>0</v>
      </c>
    </row>
    <row r="132" spans="1:18">
      <c r="A132" s="10">
        <v>119</v>
      </c>
      <c r="B132" s="267">
        <v>1911119</v>
      </c>
      <c r="C132" s="268" t="s">
        <v>358</v>
      </c>
      <c r="D132" s="1">
        <v>93</v>
      </c>
      <c r="E132" s="1">
        <v>93</v>
      </c>
      <c r="F132" s="1">
        <v>85</v>
      </c>
      <c r="G132" s="1"/>
      <c r="H132" s="1"/>
      <c r="I132" s="1">
        <v>93</v>
      </c>
      <c r="J132" s="1">
        <v>93</v>
      </c>
      <c r="K132" s="1">
        <v>85</v>
      </c>
      <c r="L132" s="2"/>
      <c r="M132" s="2"/>
      <c r="N132" s="1">
        <f t="shared" si="4"/>
        <v>93</v>
      </c>
      <c r="O132" s="1">
        <f t="shared" si="4"/>
        <v>93</v>
      </c>
      <c r="P132" s="1">
        <f t="shared" si="4"/>
        <v>85</v>
      </c>
      <c r="Q132" s="1">
        <f t="shared" si="4"/>
        <v>0</v>
      </c>
      <c r="R132" s="1">
        <f t="shared" si="2"/>
        <v>0</v>
      </c>
    </row>
    <row r="133" spans="1:18">
      <c r="A133" s="10">
        <v>120</v>
      </c>
      <c r="B133" s="272">
        <v>1911120</v>
      </c>
      <c r="C133" s="273" t="s">
        <v>359</v>
      </c>
      <c r="D133" s="1">
        <v>96</v>
      </c>
      <c r="E133" s="1">
        <v>97</v>
      </c>
      <c r="F133" s="1">
        <v>90</v>
      </c>
      <c r="G133" s="1"/>
      <c r="H133" s="1"/>
      <c r="I133" s="1">
        <v>96</v>
      </c>
      <c r="J133" s="1">
        <v>97</v>
      </c>
      <c r="K133" s="1">
        <v>90</v>
      </c>
      <c r="L133" s="2"/>
      <c r="M133" s="2"/>
      <c r="N133" s="1">
        <f t="shared" si="4"/>
        <v>96</v>
      </c>
      <c r="O133" s="1">
        <f t="shared" si="4"/>
        <v>97</v>
      </c>
      <c r="P133" s="1">
        <f t="shared" si="4"/>
        <v>90</v>
      </c>
      <c r="Q133" s="1">
        <f t="shared" si="4"/>
        <v>0</v>
      </c>
      <c r="R133" s="1">
        <f t="shared" si="2"/>
        <v>0</v>
      </c>
    </row>
    <row r="134" spans="1:18">
      <c r="A134" s="10">
        <v>121</v>
      </c>
      <c r="B134" s="76">
        <v>1911401</v>
      </c>
      <c r="C134" s="271" t="s">
        <v>360</v>
      </c>
      <c r="D134" s="1">
        <v>97</v>
      </c>
      <c r="E134" s="1">
        <v>97</v>
      </c>
      <c r="F134" s="1">
        <v>90</v>
      </c>
      <c r="G134" s="1"/>
      <c r="H134" s="1"/>
      <c r="I134" s="1">
        <v>97</v>
      </c>
      <c r="J134" s="1">
        <v>97</v>
      </c>
      <c r="K134" s="1">
        <v>90</v>
      </c>
      <c r="L134" s="2"/>
      <c r="M134" s="2"/>
      <c r="N134" s="1">
        <f t="shared" si="4"/>
        <v>97</v>
      </c>
      <c r="O134" s="1">
        <f t="shared" si="4"/>
        <v>97</v>
      </c>
      <c r="P134" s="1">
        <f t="shared" si="4"/>
        <v>90</v>
      </c>
      <c r="Q134" s="1">
        <f t="shared" si="4"/>
        <v>0</v>
      </c>
      <c r="R134" s="1">
        <f t="shared" si="2"/>
        <v>0</v>
      </c>
    </row>
    <row r="135" spans="1:18">
      <c r="A135" s="10">
        <v>122</v>
      </c>
      <c r="B135" s="76">
        <v>1911402</v>
      </c>
      <c r="C135" s="271" t="s">
        <v>361</v>
      </c>
      <c r="D135" s="1">
        <v>90</v>
      </c>
      <c r="E135" s="1">
        <v>87</v>
      </c>
      <c r="F135" s="1">
        <v>90</v>
      </c>
      <c r="G135" s="1"/>
      <c r="H135" s="1"/>
      <c r="I135" s="1">
        <v>90</v>
      </c>
      <c r="J135" s="1">
        <v>87</v>
      </c>
      <c r="K135" s="1">
        <v>90</v>
      </c>
      <c r="L135" s="2"/>
      <c r="M135" s="2"/>
      <c r="N135" s="1">
        <f t="shared" si="4"/>
        <v>90</v>
      </c>
      <c r="O135" s="1">
        <f t="shared" si="4"/>
        <v>87</v>
      </c>
      <c r="P135" s="1">
        <f t="shared" si="4"/>
        <v>90</v>
      </c>
      <c r="Q135" s="1">
        <f t="shared" si="4"/>
        <v>0</v>
      </c>
      <c r="R135" s="1">
        <f t="shared" si="2"/>
        <v>0</v>
      </c>
    </row>
    <row r="136" spans="1:18">
      <c r="A136" s="10">
        <v>123</v>
      </c>
      <c r="B136" s="272">
        <v>1911403</v>
      </c>
      <c r="C136" s="273" t="s">
        <v>362</v>
      </c>
      <c r="D136" s="1">
        <v>90</v>
      </c>
      <c r="E136" s="1">
        <v>83</v>
      </c>
      <c r="F136" s="1">
        <v>81</v>
      </c>
      <c r="G136" s="1"/>
      <c r="H136" s="1"/>
      <c r="I136" s="1">
        <v>90</v>
      </c>
      <c r="J136" s="1">
        <v>83</v>
      </c>
      <c r="K136" s="1">
        <v>81</v>
      </c>
      <c r="L136" s="2"/>
      <c r="M136" s="2"/>
      <c r="N136" s="1">
        <f t="shared" si="4"/>
        <v>90</v>
      </c>
      <c r="O136" s="1">
        <f t="shared" si="4"/>
        <v>83</v>
      </c>
      <c r="P136" s="1">
        <f t="shared" si="4"/>
        <v>81</v>
      </c>
      <c r="Q136" s="1">
        <f t="shared" si="4"/>
        <v>0</v>
      </c>
      <c r="R136" s="1">
        <f t="shared" si="2"/>
        <v>0</v>
      </c>
    </row>
    <row r="137" spans="1:18">
      <c r="A137" s="10">
        <v>124</v>
      </c>
      <c r="B137" s="272">
        <v>1911404</v>
      </c>
      <c r="C137" s="273" t="s">
        <v>363</v>
      </c>
      <c r="D137" s="1">
        <v>92</v>
      </c>
      <c r="E137" s="1">
        <v>90</v>
      </c>
      <c r="F137" s="1">
        <v>81</v>
      </c>
      <c r="G137" s="1"/>
      <c r="H137" s="1"/>
      <c r="I137" s="1">
        <v>92</v>
      </c>
      <c r="J137" s="1">
        <v>90</v>
      </c>
      <c r="K137" s="1">
        <v>81</v>
      </c>
      <c r="L137" s="2"/>
      <c r="M137" s="2"/>
      <c r="N137" s="1">
        <f t="shared" si="4"/>
        <v>92</v>
      </c>
      <c r="O137" s="1">
        <f t="shared" si="4"/>
        <v>90</v>
      </c>
      <c r="P137" s="1">
        <f t="shared" si="4"/>
        <v>81</v>
      </c>
      <c r="Q137" s="1">
        <f t="shared" si="4"/>
        <v>0</v>
      </c>
      <c r="R137" s="1">
        <f t="shared" si="2"/>
        <v>0</v>
      </c>
    </row>
    <row r="138" spans="1:18">
      <c r="A138" s="10">
        <v>125</v>
      </c>
      <c r="B138" s="267">
        <v>1911405</v>
      </c>
      <c r="C138" s="268" t="s">
        <v>364</v>
      </c>
      <c r="D138" s="1">
        <v>75</v>
      </c>
      <c r="E138" s="1">
        <v>79</v>
      </c>
      <c r="F138" s="1">
        <v>79</v>
      </c>
      <c r="G138" s="1"/>
      <c r="H138" s="1"/>
      <c r="I138" s="1">
        <v>75</v>
      </c>
      <c r="J138" s="1">
        <v>79</v>
      </c>
      <c r="K138" s="1">
        <v>79</v>
      </c>
      <c r="L138" s="2"/>
      <c r="M138" s="2"/>
      <c r="N138" s="1">
        <f t="shared" si="4"/>
        <v>75</v>
      </c>
      <c r="O138" s="1">
        <f t="shared" si="4"/>
        <v>79</v>
      </c>
      <c r="P138" s="1">
        <f t="shared" si="4"/>
        <v>79</v>
      </c>
      <c r="Q138" s="1">
        <f t="shared" si="4"/>
        <v>0</v>
      </c>
      <c r="R138" s="1">
        <f t="shared" si="2"/>
        <v>0</v>
      </c>
    </row>
    <row r="139" spans="1:18">
      <c r="A139" s="10">
        <v>126</v>
      </c>
      <c r="B139" s="31">
        <v>1911406</v>
      </c>
      <c r="C139" s="273" t="s">
        <v>365</v>
      </c>
      <c r="D139" s="1">
        <v>90</v>
      </c>
      <c r="E139" s="1">
        <v>91</v>
      </c>
      <c r="F139" s="1">
        <v>72</v>
      </c>
      <c r="G139" s="1"/>
      <c r="H139" s="1"/>
      <c r="I139" s="1">
        <v>90</v>
      </c>
      <c r="J139" s="1">
        <v>91</v>
      </c>
      <c r="K139" s="1">
        <v>72</v>
      </c>
      <c r="L139" s="2"/>
      <c r="M139" s="2"/>
      <c r="N139" s="1">
        <f t="shared" ref="N139:R142" si="5">ROUND(D139*$H$12+I139*$M$12,0)</f>
        <v>90</v>
      </c>
      <c r="O139" s="1">
        <f t="shared" si="5"/>
        <v>91</v>
      </c>
      <c r="P139" s="1">
        <f t="shared" si="5"/>
        <v>72</v>
      </c>
      <c r="Q139" s="1">
        <f t="shared" si="5"/>
        <v>0</v>
      </c>
      <c r="R139" s="1">
        <f t="shared" si="2"/>
        <v>0</v>
      </c>
    </row>
    <row r="140" spans="1:18">
      <c r="A140" s="10">
        <v>127</v>
      </c>
      <c r="B140" s="76">
        <v>1911407</v>
      </c>
      <c r="C140" s="271" t="s">
        <v>366</v>
      </c>
      <c r="D140" s="1">
        <v>58</v>
      </c>
      <c r="E140" s="1">
        <v>64</v>
      </c>
      <c r="F140" s="1">
        <v>65</v>
      </c>
      <c r="G140" s="1"/>
      <c r="H140" s="1"/>
      <c r="I140" s="1">
        <v>58</v>
      </c>
      <c r="J140" s="1">
        <v>64</v>
      </c>
      <c r="K140" s="1">
        <v>65</v>
      </c>
      <c r="L140" s="2"/>
      <c r="M140" s="2"/>
      <c r="N140" s="1">
        <f t="shared" si="5"/>
        <v>58</v>
      </c>
      <c r="O140" s="1">
        <f t="shared" si="5"/>
        <v>64</v>
      </c>
      <c r="P140" s="1">
        <f t="shared" si="5"/>
        <v>65</v>
      </c>
      <c r="Q140" s="1">
        <f t="shared" si="5"/>
        <v>0</v>
      </c>
      <c r="R140" s="1">
        <f t="shared" si="2"/>
        <v>0</v>
      </c>
    </row>
    <row r="141" spans="1:18">
      <c r="A141" s="10">
        <v>128</v>
      </c>
      <c r="B141" s="277">
        <v>1911410</v>
      </c>
      <c r="C141" s="271" t="s">
        <v>367</v>
      </c>
      <c r="D141" s="1">
        <v>92</v>
      </c>
      <c r="E141" s="1">
        <v>93</v>
      </c>
      <c r="F141" s="1">
        <v>86</v>
      </c>
      <c r="G141" s="1"/>
      <c r="H141" s="1"/>
      <c r="I141" s="1">
        <v>92</v>
      </c>
      <c r="J141" s="1">
        <v>93</v>
      </c>
      <c r="K141" s="1">
        <v>86</v>
      </c>
      <c r="L141" s="2"/>
      <c r="M141" s="2"/>
      <c r="N141" s="1">
        <f t="shared" si="5"/>
        <v>92</v>
      </c>
      <c r="O141" s="1">
        <f t="shared" si="5"/>
        <v>93</v>
      </c>
      <c r="P141" s="1">
        <f t="shared" si="5"/>
        <v>86</v>
      </c>
      <c r="Q141" s="1">
        <f t="shared" si="5"/>
        <v>0</v>
      </c>
      <c r="R141" s="1">
        <f t="shared" si="5"/>
        <v>0</v>
      </c>
    </row>
    <row r="142" spans="1:18">
      <c r="A142" s="10">
        <v>129</v>
      </c>
      <c r="B142" s="31">
        <v>1911411</v>
      </c>
      <c r="C142" s="31" t="s">
        <v>368</v>
      </c>
      <c r="D142" s="1">
        <v>75</v>
      </c>
      <c r="E142" s="1">
        <v>76</v>
      </c>
      <c r="F142" s="1">
        <v>75</v>
      </c>
      <c r="G142" s="1"/>
      <c r="H142" s="1"/>
      <c r="I142" s="1">
        <v>75</v>
      </c>
      <c r="J142" s="1">
        <v>76</v>
      </c>
      <c r="K142" s="1">
        <v>75</v>
      </c>
      <c r="L142" s="2"/>
      <c r="M142" s="2"/>
      <c r="N142" s="1">
        <f t="shared" si="5"/>
        <v>75</v>
      </c>
      <c r="O142" s="1">
        <f t="shared" si="5"/>
        <v>76</v>
      </c>
      <c r="P142" s="1">
        <f t="shared" si="5"/>
        <v>75</v>
      </c>
      <c r="Q142" s="1">
        <f t="shared" si="5"/>
        <v>0</v>
      </c>
      <c r="R142" s="1">
        <f t="shared" si="5"/>
        <v>0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70</v>
      </c>
      <c r="E146" s="2">
        <v>70</v>
      </c>
      <c r="F146" s="2">
        <v>70</v>
      </c>
      <c r="G146" s="2">
        <v>70</v>
      </c>
      <c r="H146" s="2">
        <v>70</v>
      </c>
    </row>
    <row r="147" spans="3:19">
      <c r="C147" s="261" t="s">
        <v>28</v>
      </c>
      <c r="D147" s="278">
        <v>0.9</v>
      </c>
      <c r="E147" s="278">
        <v>0.9</v>
      </c>
      <c r="F147" s="278">
        <v>0.9</v>
      </c>
      <c r="G147" s="278">
        <v>0.9</v>
      </c>
      <c r="H147" s="278">
        <v>0.9</v>
      </c>
      <c r="M147" s="279" t="s">
        <v>377</v>
      </c>
      <c r="N147" s="2">
        <v>129</v>
      </c>
    </row>
    <row r="148" spans="3:19">
      <c r="C148" s="261" t="s">
        <v>187</v>
      </c>
      <c r="D148" s="1">
        <f>COUNTIF(N14:N142,"&gt;="&amp;D146)</f>
        <v>108</v>
      </c>
      <c r="E148" s="1">
        <f>COUNTIF(O14:O142,"&gt;="&amp;E146)</f>
        <v>111</v>
      </c>
      <c r="F148" s="1">
        <f>COUNTIF(P14:P142,"&gt;="&amp;F146)</f>
        <v>105</v>
      </c>
      <c r="G148" s="1">
        <f>COUNTIF(Q14:Q142,"&gt;="&amp;G146)</f>
        <v>0</v>
      </c>
      <c r="H148" s="1">
        <f>COUNTIF(R14:R142,"&gt;="&amp;H146)</f>
        <v>0</v>
      </c>
    </row>
    <row r="149" spans="3:19">
      <c r="C149" s="261" t="s">
        <v>29</v>
      </c>
      <c r="D149" s="280">
        <f>D148/$N$147</f>
        <v>0.83720930232558144</v>
      </c>
      <c r="E149" s="280">
        <f>E148/$N$147</f>
        <v>0.86046511627906974</v>
      </c>
      <c r="F149" s="280">
        <f>F148/$N$147</f>
        <v>0.81395348837209303</v>
      </c>
      <c r="G149" s="280">
        <f>G148/$N$147</f>
        <v>0</v>
      </c>
      <c r="H149" s="280">
        <f>H148/$N$147</f>
        <v>0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11">
        <v>3</v>
      </c>
      <c r="E158" s="12">
        <v>3</v>
      </c>
      <c r="F158" s="12">
        <v>2</v>
      </c>
      <c r="G158" s="12">
        <v>3</v>
      </c>
      <c r="H158" s="12">
        <v>3</v>
      </c>
      <c r="I158" s="12">
        <v>2</v>
      </c>
      <c r="J158" s="12"/>
      <c r="K158" s="12"/>
      <c r="L158" s="12">
        <v>3</v>
      </c>
      <c r="M158" s="12"/>
      <c r="N158" s="12"/>
      <c r="O158" s="12"/>
      <c r="P158" s="12">
        <v>3</v>
      </c>
      <c r="Q158" s="316"/>
      <c r="R158" s="2"/>
      <c r="S158" s="9">
        <f>D149</f>
        <v>0.83720930232558144</v>
      </c>
    </row>
    <row r="159" spans="3:19" ht="15" thickBot="1">
      <c r="C159" s="261" t="s">
        <v>6</v>
      </c>
      <c r="D159" s="13">
        <v>3</v>
      </c>
      <c r="E159" s="14">
        <v>3</v>
      </c>
      <c r="F159" s="14">
        <v>2</v>
      </c>
      <c r="G159" s="14">
        <v>3</v>
      </c>
      <c r="H159" s="14">
        <v>3</v>
      </c>
      <c r="I159" s="14">
        <v>2</v>
      </c>
      <c r="J159" s="14"/>
      <c r="K159" s="14"/>
      <c r="L159" s="14">
        <v>3</v>
      </c>
      <c r="M159" s="14"/>
      <c r="N159" s="14"/>
      <c r="O159" s="14"/>
      <c r="P159" s="14">
        <v>3</v>
      </c>
      <c r="Q159" s="14"/>
      <c r="R159" s="2"/>
      <c r="S159" s="9">
        <f>E149</f>
        <v>0.86046511627906974</v>
      </c>
    </row>
    <row r="160" spans="3:19" ht="15" thickBot="1">
      <c r="C160" s="261" t="s">
        <v>7</v>
      </c>
      <c r="D160" s="13">
        <v>3</v>
      </c>
      <c r="E160" s="14">
        <v>3</v>
      </c>
      <c r="F160" s="14">
        <v>2</v>
      </c>
      <c r="G160" s="14">
        <v>3</v>
      </c>
      <c r="H160" s="14">
        <v>3</v>
      </c>
      <c r="I160" s="14">
        <v>2</v>
      </c>
      <c r="J160" s="14"/>
      <c r="K160" s="14"/>
      <c r="L160" s="14">
        <v>3</v>
      </c>
      <c r="M160" s="14"/>
      <c r="N160" s="14"/>
      <c r="O160" s="14"/>
      <c r="P160" s="14">
        <v>3</v>
      </c>
      <c r="Q160" s="14"/>
      <c r="R160" s="2"/>
      <c r="S160" s="9">
        <f>F149</f>
        <v>0.81395348837209303</v>
      </c>
    </row>
    <row r="161" spans="3:19" ht="15" thickBot="1">
      <c r="C161" s="261" t="s">
        <v>8</v>
      </c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2"/>
      <c r="S161" s="9">
        <f>G149</f>
        <v>0</v>
      </c>
    </row>
    <row r="162" spans="3:19" ht="15" thickBot="1">
      <c r="C162" s="261" t="s">
        <v>9</v>
      </c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2"/>
      <c r="S162" s="9">
        <f>H149</f>
        <v>0</v>
      </c>
    </row>
    <row r="163" spans="3:19">
      <c r="C163" s="261" t="s">
        <v>30</v>
      </c>
      <c r="D163" s="1">
        <f t="shared" ref="D163:R163" si="6">COUNTIF(D158:D162,"=3")</f>
        <v>3</v>
      </c>
      <c r="E163" s="1">
        <f t="shared" si="6"/>
        <v>3</v>
      </c>
      <c r="F163" s="1">
        <f t="shared" si="6"/>
        <v>0</v>
      </c>
      <c r="G163" s="1">
        <f t="shared" si="6"/>
        <v>3</v>
      </c>
      <c r="H163" s="1">
        <f t="shared" si="6"/>
        <v>3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3</v>
      </c>
      <c r="M163" s="1">
        <f t="shared" si="6"/>
        <v>0</v>
      </c>
      <c r="N163" s="1">
        <f t="shared" si="6"/>
        <v>0</v>
      </c>
      <c r="O163" s="1">
        <f t="shared" si="6"/>
        <v>0</v>
      </c>
      <c r="P163" s="1">
        <f t="shared" si="6"/>
        <v>3</v>
      </c>
      <c r="Q163" s="1">
        <f t="shared" si="6"/>
        <v>0</v>
      </c>
      <c r="R163" s="1">
        <f t="shared" si="6"/>
        <v>0</v>
      </c>
    </row>
    <row r="164" spans="3:19">
      <c r="C164" s="261" t="s">
        <v>31</v>
      </c>
      <c r="D164" s="1">
        <f t="shared" ref="D164:R164" si="7">COUNTIF(D158:D162,"=2")</f>
        <v>0</v>
      </c>
      <c r="E164" s="1">
        <f t="shared" si="7"/>
        <v>0</v>
      </c>
      <c r="F164" s="1">
        <f t="shared" si="7"/>
        <v>3</v>
      </c>
      <c r="G164" s="1">
        <f t="shared" si="7"/>
        <v>0</v>
      </c>
      <c r="H164" s="1">
        <f t="shared" si="7"/>
        <v>0</v>
      </c>
      <c r="I164" s="1">
        <f t="shared" si="7"/>
        <v>3</v>
      </c>
      <c r="J164" s="1">
        <f t="shared" si="7"/>
        <v>0</v>
      </c>
      <c r="K164" s="1">
        <f t="shared" si="7"/>
        <v>0</v>
      </c>
      <c r="L164" s="1">
        <f t="shared" si="7"/>
        <v>0</v>
      </c>
      <c r="M164" s="1">
        <f t="shared" si="7"/>
        <v>0</v>
      </c>
      <c r="N164" s="1">
        <f t="shared" si="7"/>
        <v>0</v>
      </c>
      <c r="O164" s="1">
        <f t="shared" si="7"/>
        <v>0</v>
      </c>
      <c r="P164" s="1">
        <f t="shared" si="7"/>
        <v>0</v>
      </c>
      <c r="Q164" s="1">
        <f t="shared" si="7"/>
        <v>0</v>
      </c>
      <c r="R164" s="1">
        <f t="shared" si="7"/>
        <v>0</v>
      </c>
    </row>
    <row r="165" spans="3:19">
      <c r="C165" s="261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0</v>
      </c>
      <c r="G165" s="1">
        <f t="shared" si="8"/>
        <v>0</v>
      </c>
      <c r="H165" s="1">
        <f t="shared" si="8"/>
        <v>0</v>
      </c>
      <c r="I165" s="1">
        <f t="shared" si="8"/>
        <v>0</v>
      </c>
      <c r="J165" s="1">
        <f t="shared" si="8"/>
        <v>0</v>
      </c>
      <c r="K165" s="1">
        <f t="shared" si="8"/>
        <v>0</v>
      </c>
      <c r="L165" s="1">
        <f t="shared" si="8"/>
        <v>0</v>
      </c>
      <c r="M165" s="1">
        <f t="shared" si="8"/>
        <v>0</v>
      </c>
      <c r="N165" s="1">
        <f t="shared" si="8"/>
        <v>0</v>
      </c>
      <c r="O165" s="1">
        <f t="shared" si="8"/>
        <v>0</v>
      </c>
      <c r="P165" s="1">
        <f t="shared" si="8"/>
        <v>0</v>
      </c>
      <c r="Q165" s="1">
        <f t="shared" si="8"/>
        <v>0</v>
      </c>
      <c r="R165" s="1">
        <f t="shared" si="8"/>
        <v>0</v>
      </c>
    </row>
    <row r="166" spans="3:19">
      <c r="C166" s="261" t="s">
        <v>34</v>
      </c>
      <c r="D166" s="6">
        <f t="shared" ref="D166:R166" si="9">3*IF(D163=0,0,(ROUND(SUMIF(D158:D162,"=3",$S$158:$S$162),2)))</f>
        <v>7.5299999999999994</v>
      </c>
      <c r="E166" s="6">
        <f t="shared" si="9"/>
        <v>7.5299999999999994</v>
      </c>
      <c r="F166" s="6">
        <f t="shared" si="9"/>
        <v>0</v>
      </c>
      <c r="G166" s="6">
        <f t="shared" si="9"/>
        <v>7.5299999999999994</v>
      </c>
      <c r="H166" s="6">
        <f t="shared" si="9"/>
        <v>7.5299999999999994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7.5299999999999994</v>
      </c>
      <c r="M166" s="6">
        <f t="shared" si="9"/>
        <v>0</v>
      </c>
      <c r="N166" s="6">
        <f t="shared" si="9"/>
        <v>0</v>
      </c>
      <c r="O166" s="6">
        <f t="shared" si="9"/>
        <v>0</v>
      </c>
      <c r="P166" s="6">
        <f t="shared" si="9"/>
        <v>7.5299999999999994</v>
      </c>
      <c r="Q166" s="6">
        <f t="shared" si="9"/>
        <v>0</v>
      </c>
      <c r="R166" s="6">
        <f t="shared" si="9"/>
        <v>0</v>
      </c>
    </row>
    <row r="167" spans="3:19">
      <c r="C167" s="261" t="s">
        <v>35</v>
      </c>
      <c r="D167" s="6">
        <f t="shared" ref="D167:R167" si="10">2*IF(D164=0,0,(ROUND(SUMIF(D158:D162,"=2",$S$158:$S$162),2)))</f>
        <v>0</v>
      </c>
      <c r="E167" s="6">
        <f t="shared" si="10"/>
        <v>0</v>
      </c>
      <c r="F167" s="6">
        <f t="shared" si="10"/>
        <v>5.0199999999999996</v>
      </c>
      <c r="G167" s="6">
        <f t="shared" si="10"/>
        <v>0</v>
      </c>
      <c r="H167" s="6">
        <f t="shared" si="10"/>
        <v>0</v>
      </c>
      <c r="I167" s="6">
        <f t="shared" si="10"/>
        <v>5.0199999999999996</v>
      </c>
      <c r="J167" s="6">
        <f t="shared" si="10"/>
        <v>0</v>
      </c>
      <c r="K167" s="6">
        <f t="shared" si="10"/>
        <v>0</v>
      </c>
      <c r="L167" s="6">
        <f t="shared" si="10"/>
        <v>0</v>
      </c>
      <c r="M167" s="6">
        <f t="shared" si="10"/>
        <v>0</v>
      </c>
      <c r="N167" s="6">
        <f t="shared" si="10"/>
        <v>0</v>
      </c>
      <c r="O167" s="6">
        <f t="shared" si="10"/>
        <v>0</v>
      </c>
      <c r="P167" s="6">
        <f t="shared" si="10"/>
        <v>0</v>
      </c>
      <c r="Q167" s="6">
        <f t="shared" si="10"/>
        <v>0</v>
      </c>
      <c r="R167" s="6">
        <f t="shared" si="10"/>
        <v>0</v>
      </c>
    </row>
    <row r="168" spans="3:19">
      <c r="C168" s="261" t="s">
        <v>36</v>
      </c>
      <c r="D168" s="6">
        <f t="shared" ref="D168:R168" si="11">1*IF(D165=0,0,(ROUND(SUMIF(D158:D162,"=1",$S$158:$S$162),2)))</f>
        <v>0</v>
      </c>
      <c r="E168" s="6">
        <f t="shared" si="11"/>
        <v>0</v>
      </c>
      <c r="F168" s="6">
        <f t="shared" si="11"/>
        <v>0</v>
      </c>
      <c r="G168" s="6">
        <f t="shared" si="11"/>
        <v>0</v>
      </c>
      <c r="H168" s="6">
        <f t="shared" si="11"/>
        <v>0</v>
      </c>
      <c r="I168" s="6">
        <f t="shared" si="11"/>
        <v>0</v>
      </c>
      <c r="J168" s="6">
        <f t="shared" si="11"/>
        <v>0</v>
      </c>
      <c r="K168" s="6">
        <f t="shared" si="11"/>
        <v>0</v>
      </c>
      <c r="L168" s="6">
        <f t="shared" si="11"/>
        <v>0</v>
      </c>
      <c r="M168" s="6">
        <f t="shared" si="11"/>
        <v>0</v>
      </c>
      <c r="N168" s="6">
        <f t="shared" si="11"/>
        <v>0</v>
      </c>
      <c r="O168" s="6">
        <f t="shared" si="11"/>
        <v>0</v>
      </c>
      <c r="P168" s="6">
        <f t="shared" si="11"/>
        <v>0</v>
      </c>
      <c r="Q168" s="6">
        <f t="shared" si="11"/>
        <v>0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2.5099999999999998</v>
      </c>
      <c r="E171" s="8">
        <f t="shared" si="12"/>
        <v>2.5099999999999998</v>
      </c>
      <c r="F171" s="8">
        <f t="shared" si="12"/>
        <v>2.5099999999999998</v>
      </c>
      <c r="G171" s="8">
        <f t="shared" si="12"/>
        <v>2.5099999999999998</v>
      </c>
      <c r="H171" s="8">
        <f t="shared" si="12"/>
        <v>2.5099999999999998</v>
      </c>
      <c r="I171" s="8">
        <f t="shared" si="12"/>
        <v>2.5099999999999998</v>
      </c>
      <c r="J171" s="8">
        <f t="shared" si="12"/>
        <v>0</v>
      </c>
      <c r="K171" s="8">
        <f t="shared" si="12"/>
        <v>0</v>
      </c>
      <c r="L171" s="8">
        <f t="shared" si="12"/>
        <v>2.5099999999999998</v>
      </c>
      <c r="M171" s="8">
        <f t="shared" si="12"/>
        <v>0</v>
      </c>
      <c r="N171" s="8">
        <f t="shared" si="12"/>
        <v>0</v>
      </c>
      <c r="O171" s="8">
        <f t="shared" si="12"/>
        <v>0</v>
      </c>
      <c r="P171" s="8">
        <f t="shared" si="12"/>
        <v>2.5099999999999998</v>
      </c>
      <c r="Q171" s="8">
        <f t="shared" si="12"/>
        <v>0</v>
      </c>
      <c r="R171" s="8">
        <f t="shared" si="12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activeCell="O7" sqref="O7"/>
    </sheetView>
  </sheetViews>
  <sheetFormatPr defaultRowHeight="14.5"/>
  <cols>
    <col min="1" max="1" width="5.81640625" customWidth="1"/>
    <col min="2" max="2" width="8.81640625" bestFit="1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81640625" bestFit="1" customWidth="1"/>
    <col min="11" max="11" width="6.54296875" customWidth="1"/>
    <col min="12" max="12" width="6.81640625" bestFit="1" customWidth="1"/>
    <col min="13" max="13" width="6.54296875" customWidth="1"/>
    <col min="14" max="18" width="6.81640625" bestFit="1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474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509" t="s">
        <v>475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8">
      <c r="A6" s="509" t="s">
        <v>462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1:18">
      <c r="A7" s="504" t="s">
        <v>476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477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/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/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345">
        <v>95</v>
      </c>
      <c r="E14" s="345">
        <v>90</v>
      </c>
      <c r="F14" s="237"/>
      <c r="G14" s="237"/>
      <c r="H14" s="237"/>
      <c r="I14" s="346">
        <v>90</v>
      </c>
      <c r="J14" s="346">
        <v>87</v>
      </c>
      <c r="K14" s="2"/>
      <c r="L14" s="2"/>
      <c r="M14" s="2"/>
      <c r="N14" s="1">
        <f t="shared" ref="N14:R45" si="0">ROUND(D14*$H$12+I14*$M$12,0)</f>
        <v>93</v>
      </c>
      <c r="O14" s="1">
        <f t="shared" si="0"/>
        <v>89</v>
      </c>
      <c r="P14" s="1">
        <f t="shared" si="0"/>
        <v>0</v>
      </c>
      <c r="Q14" s="1">
        <f t="shared" si="0"/>
        <v>0</v>
      </c>
      <c r="R14" s="1">
        <f t="shared" si="0"/>
        <v>0</v>
      </c>
    </row>
    <row r="15" spans="1:18">
      <c r="A15" s="10">
        <v>2</v>
      </c>
      <c r="B15" s="270">
        <v>1911002</v>
      </c>
      <c r="C15" s="271" t="s">
        <v>80</v>
      </c>
      <c r="D15" s="345">
        <v>87</v>
      </c>
      <c r="E15" s="345">
        <v>90</v>
      </c>
      <c r="F15" s="337"/>
      <c r="G15" s="337"/>
      <c r="H15" s="337"/>
      <c r="I15" s="346">
        <v>82</v>
      </c>
      <c r="J15" s="346">
        <v>87</v>
      </c>
      <c r="K15" s="2"/>
      <c r="L15" s="2"/>
      <c r="M15" s="2"/>
      <c r="N15" s="1">
        <f t="shared" si="0"/>
        <v>85</v>
      </c>
      <c r="O15" s="1">
        <f t="shared" si="0"/>
        <v>89</v>
      </c>
      <c r="P15" s="1">
        <f t="shared" si="0"/>
        <v>0</v>
      </c>
      <c r="Q15" s="1">
        <f t="shared" si="0"/>
        <v>0</v>
      </c>
      <c r="R15" s="1">
        <f t="shared" si="0"/>
        <v>0</v>
      </c>
    </row>
    <row r="16" spans="1:18">
      <c r="A16" s="10">
        <v>3</v>
      </c>
      <c r="B16" s="270">
        <v>1911003</v>
      </c>
      <c r="C16" s="271" t="s">
        <v>81</v>
      </c>
      <c r="D16" s="345">
        <v>95</v>
      </c>
      <c r="E16" s="345">
        <v>93</v>
      </c>
      <c r="F16" s="237"/>
      <c r="G16" s="237"/>
      <c r="H16" s="237"/>
      <c r="I16" s="346">
        <v>90</v>
      </c>
      <c r="J16" s="346">
        <v>88</v>
      </c>
      <c r="K16" s="2"/>
      <c r="L16" s="2"/>
      <c r="M16" s="2"/>
      <c r="N16" s="1">
        <f t="shared" si="0"/>
        <v>93</v>
      </c>
      <c r="O16" s="1">
        <f t="shared" si="0"/>
        <v>91</v>
      </c>
      <c r="P16" s="1">
        <f t="shared" si="0"/>
        <v>0</v>
      </c>
      <c r="Q16" s="1">
        <f t="shared" si="0"/>
        <v>0</v>
      </c>
      <c r="R16" s="1">
        <f t="shared" si="0"/>
        <v>0</v>
      </c>
    </row>
    <row r="17" spans="1:18">
      <c r="A17" s="10">
        <v>4</v>
      </c>
      <c r="B17" s="267">
        <v>1911004</v>
      </c>
      <c r="C17" s="268" t="s">
        <v>39</v>
      </c>
      <c r="D17" s="345">
        <v>92</v>
      </c>
      <c r="E17" s="345">
        <v>95</v>
      </c>
      <c r="F17" s="337"/>
      <c r="G17" s="337"/>
      <c r="H17" s="337"/>
      <c r="I17" s="346">
        <v>87</v>
      </c>
      <c r="J17" s="346">
        <v>90</v>
      </c>
      <c r="K17" s="2"/>
      <c r="L17" s="2"/>
      <c r="M17" s="2"/>
      <c r="N17" s="1">
        <f t="shared" si="0"/>
        <v>90</v>
      </c>
      <c r="O17" s="1">
        <f t="shared" si="0"/>
        <v>93</v>
      </c>
      <c r="P17" s="1">
        <f t="shared" si="0"/>
        <v>0</v>
      </c>
      <c r="Q17" s="1">
        <f t="shared" si="0"/>
        <v>0</v>
      </c>
      <c r="R17" s="1">
        <f t="shared" si="0"/>
        <v>0</v>
      </c>
    </row>
    <row r="18" spans="1:18">
      <c r="A18" s="10">
        <v>5</v>
      </c>
      <c r="B18" s="267">
        <v>1911005</v>
      </c>
      <c r="C18" s="268" t="s">
        <v>302</v>
      </c>
      <c r="D18" s="345">
        <v>85</v>
      </c>
      <c r="E18" s="345">
        <v>85</v>
      </c>
      <c r="F18" s="337"/>
      <c r="G18" s="337"/>
      <c r="H18" s="337"/>
      <c r="I18" s="346">
        <v>80</v>
      </c>
      <c r="J18" s="346">
        <v>85</v>
      </c>
      <c r="K18" s="2"/>
      <c r="L18" s="2"/>
      <c r="M18" s="2"/>
      <c r="N18" s="1">
        <f t="shared" si="0"/>
        <v>83</v>
      </c>
      <c r="O18" s="1">
        <f t="shared" si="0"/>
        <v>85</v>
      </c>
      <c r="P18" s="1">
        <f t="shared" si="0"/>
        <v>0</v>
      </c>
      <c r="Q18" s="1">
        <f t="shared" si="0"/>
        <v>0</v>
      </c>
      <c r="R18" s="1">
        <f t="shared" si="0"/>
        <v>0</v>
      </c>
    </row>
    <row r="19" spans="1:18">
      <c r="A19" s="10">
        <v>6</v>
      </c>
      <c r="B19" s="267">
        <v>1911006</v>
      </c>
      <c r="C19" s="268" t="s">
        <v>303</v>
      </c>
      <c r="D19" s="345">
        <v>85</v>
      </c>
      <c r="E19" s="345">
        <v>87</v>
      </c>
      <c r="F19" s="337"/>
      <c r="G19" s="337"/>
      <c r="H19" s="337"/>
      <c r="I19" s="346">
        <v>80</v>
      </c>
      <c r="J19" s="346">
        <v>82</v>
      </c>
      <c r="K19" s="2"/>
      <c r="L19" s="2"/>
      <c r="M19" s="2"/>
      <c r="N19" s="1">
        <f t="shared" si="0"/>
        <v>83</v>
      </c>
      <c r="O19" s="1">
        <f t="shared" si="0"/>
        <v>85</v>
      </c>
      <c r="P19" s="1">
        <f t="shared" si="0"/>
        <v>0</v>
      </c>
      <c r="Q19" s="1">
        <f t="shared" si="0"/>
        <v>0</v>
      </c>
      <c r="R19" s="1">
        <f t="shared" si="0"/>
        <v>0</v>
      </c>
    </row>
    <row r="20" spans="1:18">
      <c r="A20" s="10">
        <v>7</v>
      </c>
      <c r="B20" s="270">
        <v>1911007</v>
      </c>
      <c r="C20" s="271" t="s">
        <v>83</v>
      </c>
      <c r="D20" s="345">
        <v>90</v>
      </c>
      <c r="E20" s="345">
        <v>92</v>
      </c>
      <c r="F20" s="337"/>
      <c r="G20" s="337"/>
      <c r="H20" s="337"/>
      <c r="I20" s="346">
        <v>85</v>
      </c>
      <c r="J20" s="346">
        <v>89</v>
      </c>
      <c r="K20" s="2"/>
      <c r="L20" s="2"/>
      <c r="M20" s="2"/>
      <c r="N20" s="1">
        <f t="shared" si="0"/>
        <v>88</v>
      </c>
      <c r="O20" s="1">
        <f t="shared" si="0"/>
        <v>91</v>
      </c>
      <c r="P20" s="1">
        <f t="shared" si="0"/>
        <v>0</v>
      </c>
      <c r="Q20" s="1">
        <f t="shared" si="0"/>
        <v>0</v>
      </c>
      <c r="R20" s="1">
        <f t="shared" si="0"/>
        <v>0</v>
      </c>
    </row>
    <row r="21" spans="1:18">
      <c r="A21" s="10">
        <v>8</v>
      </c>
      <c r="B21" s="272">
        <v>1911008</v>
      </c>
      <c r="C21" s="324" t="s">
        <v>304</v>
      </c>
      <c r="D21" s="345">
        <v>92</v>
      </c>
      <c r="E21" s="345">
        <v>92</v>
      </c>
      <c r="F21" s="237"/>
      <c r="G21" s="237"/>
      <c r="H21" s="237"/>
      <c r="I21" s="346">
        <v>87</v>
      </c>
      <c r="J21" s="346">
        <v>89</v>
      </c>
      <c r="K21" s="2"/>
      <c r="L21" s="2"/>
      <c r="M21" s="2"/>
      <c r="N21" s="1">
        <f t="shared" si="0"/>
        <v>90</v>
      </c>
      <c r="O21" s="1">
        <f t="shared" si="0"/>
        <v>91</v>
      </c>
      <c r="P21" s="1">
        <f t="shared" si="0"/>
        <v>0</v>
      </c>
      <c r="Q21" s="1">
        <f t="shared" si="0"/>
        <v>0</v>
      </c>
      <c r="R21" s="1">
        <f t="shared" si="0"/>
        <v>0</v>
      </c>
    </row>
    <row r="22" spans="1:18">
      <c r="A22" s="10">
        <v>9</v>
      </c>
      <c r="B22" s="272">
        <v>1911009</v>
      </c>
      <c r="C22" s="324" t="s">
        <v>85</v>
      </c>
      <c r="D22" s="345">
        <v>90</v>
      </c>
      <c r="E22" s="345">
        <v>91</v>
      </c>
      <c r="F22" s="237"/>
      <c r="G22" s="237"/>
      <c r="H22" s="237"/>
      <c r="I22" s="346">
        <v>85</v>
      </c>
      <c r="J22" s="346">
        <v>85</v>
      </c>
      <c r="K22" s="2"/>
      <c r="L22" s="2"/>
      <c r="M22" s="2"/>
      <c r="N22" s="1">
        <f t="shared" si="0"/>
        <v>88</v>
      </c>
      <c r="O22" s="1">
        <f t="shared" si="0"/>
        <v>88</v>
      </c>
      <c r="P22" s="1">
        <f t="shared" si="0"/>
        <v>0</v>
      </c>
      <c r="Q22" s="1">
        <f t="shared" si="0"/>
        <v>0</v>
      </c>
      <c r="R22" s="1">
        <f t="shared" si="0"/>
        <v>0</v>
      </c>
    </row>
    <row r="23" spans="1:18">
      <c r="A23" s="10">
        <v>10</v>
      </c>
      <c r="B23" s="272">
        <v>1911010</v>
      </c>
      <c r="C23" s="324" t="s">
        <v>305</v>
      </c>
      <c r="D23" s="345">
        <v>95</v>
      </c>
      <c r="E23" s="345">
        <v>92</v>
      </c>
      <c r="F23" s="337"/>
      <c r="G23" s="337"/>
      <c r="H23" s="337"/>
      <c r="I23" s="346">
        <v>90</v>
      </c>
      <c r="J23" s="346">
        <v>90</v>
      </c>
      <c r="K23" s="2"/>
      <c r="L23" s="2"/>
      <c r="M23" s="2"/>
      <c r="N23" s="1">
        <f t="shared" si="0"/>
        <v>93</v>
      </c>
      <c r="O23" s="1">
        <f t="shared" si="0"/>
        <v>91</v>
      </c>
      <c r="P23" s="1">
        <f t="shared" si="0"/>
        <v>0</v>
      </c>
      <c r="Q23" s="1">
        <f t="shared" si="0"/>
        <v>0</v>
      </c>
      <c r="R23" s="1">
        <f t="shared" si="0"/>
        <v>0</v>
      </c>
    </row>
    <row r="24" spans="1:18">
      <c r="A24" s="10">
        <v>11</v>
      </c>
      <c r="B24" s="272">
        <v>1911011</v>
      </c>
      <c r="C24" s="324" t="s">
        <v>87</v>
      </c>
      <c r="D24" s="345">
        <v>95</v>
      </c>
      <c r="E24" s="345">
        <v>92</v>
      </c>
      <c r="F24" s="337"/>
      <c r="G24" s="337"/>
      <c r="H24" s="337"/>
      <c r="I24" s="346">
        <v>90</v>
      </c>
      <c r="J24" s="346">
        <v>87</v>
      </c>
      <c r="K24" s="2"/>
      <c r="L24" s="2"/>
      <c r="M24" s="2"/>
      <c r="N24" s="1">
        <f t="shared" si="0"/>
        <v>93</v>
      </c>
      <c r="O24" s="1">
        <f t="shared" si="0"/>
        <v>90</v>
      </c>
      <c r="P24" s="1">
        <f t="shared" si="0"/>
        <v>0</v>
      </c>
      <c r="Q24" s="1">
        <f t="shared" si="0"/>
        <v>0</v>
      </c>
      <c r="R24" s="1">
        <f t="shared" si="0"/>
        <v>0</v>
      </c>
    </row>
    <row r="25" spans="1:18">
      <c r="A25" s="10">
        <v>12</v>
      </c>
      <c r="B25" s="267">
        <v>1911012</v>
      </c>
      <c r="C25" s="268" t="s">
        <v>306</v>
      </c>
      <c r="D25" s="345">
        <v>87</v>
      </c>
      <c r="E25" s="345">
        <v>88</v>
      </c>
      <c r="F25" s="337"/>
      <c r="G25" s="337"/>
      <c r="H25" s="337"/>
      <c r="I25" s="346">
        <v>82</v>
      </c>
      <c r="J25" s="346">
        <v>87</v>
      </c>
      <c r="K25" s="2"/>
      <c r="L25" s="2"/>
      <c r="M25" s="2"/>
      <c r="N25" s="1">
        <f t="shared" si="0"/>
        <v>85</v>
      </c>
      <c r="O25" s="1">
        <f t="shared" si="0"/>
        <v>88</v>
      </c>
      <c r="P25" s="1">
        <f t="shared" si="0"/>
        <v>0</v>
      </c>
      <c r="Q25" s="1">
        <f t="shared" si="0"/>
        <v>0</v>
      </c>
      <c r="R25" s="1">
        <f t="shared" si="0"/>
        <v>0</v>
      </c>
    </row>
    <row r="26" spans="1:18">
      <c r="A26" s="10">
        <v>13</v>
      </c>
      <c r="B26" s="267">
        <v>1911013</v>
      </c>
      <c r="C26" s="268" t="s">
        <v>89</v>
      </c>
      <c r="D26" s="345">
        <v>90</v>
      </c>
      <c r="E26" s="345">
        <v>91</v>
      </c>
      <c r="F26" s="237"/>
      <c r="G26" s="237"/>
      <c r="H26" s="237"/>
      <c r="I26" s="346">
        <v>85</v>
      </c>
      <c r="J26" s="346">
        <v>90</v>
      </c>
      <c r="K26" s="2"/>
      <c r="L26" s="2"/>
      <c r="M26" s="2"/>
      <c r="N26" s="1">
        <f t="shared" si="0"/>
        <v>88</v>
      </c>
      <c r="O26" s="1">
        <f t="shared" si="0"/>
        <v>91</v>
      </c>
      <c r="P26" s="1">
        <f t="shared" si="0"/>
        <v>0</v>
      </c>
      <c r="Q26" s="1">
        <f t="shared" si="0"/>
        <v>0</v>
      </c>
      <c r="R26" s="1">
        <f t="shared" si="0"/>
        <v>0</v>
      </c>
    </row>
    <row r="27" spans="1:18">
      <c r="A27" s="10">
        <v>14</v>
      </c>
      <c r="B27" s="272">
        <v>1911014</v>
      </c>
      <c r="C27" s="324" t="s">
        <v>90</v>
      </c>
      <c r="D27" s="345">
        <v>92</v>
      </c>
      <c r="E27" s="345">
        <v>85</v>
      </c>
      <c r="F27" s="337"/>
      <c r="G27" s="337"/>
      <c r="H27" s="337"/>
      <c r="I27" s="346">
        <v>87</v>
      </c>
      <c r="J27" s="346">
        <v>85</v>
      </c>
      <c r="K27" s="2"/>
      <c r="L27" s="2"/>
      <c r="M27" s="2"/>
      <c r="N27" s="1">
        <f t="shared" si="0"/>
        <v>90</v>
      </c>
      <c r="O27" s="1">
        <f t="shared" si="0"/>
        <v>85</v>
      </c>
      <c r="P27" s="1">
        <f t="shared" si="0"/>
        <v>0</v>
      </c>
      <c r="Q27" s="1">
        <f t="shared" si="0"/>
        <v>0</v>
      </c>
      <c r="R27" s="1">
        <f t="shared" si="0"/>
        <v>0</v>
      </c>
    </row>
    <row r="28" spans="1:18">
      <c r="A28" s="10">
        <v>15</v>
      </c>
      <c r="B28" s="272">
        <v>1911015</v>
      </c>
      <c r="C28" s="324" t="s">
        <v>307</v>
      </c>
      <c r="D28" s="345">
        <v>90</v>
      </c>
      <c r="E28" s="345">
        <v>85</v>
      </c>
      <c r="F28" s="237"/>
      <c r="G28" s="237"/>
      <c r="H28" s="237"/>
      <c r="I28" s="346">
        <v>85</v>
      </c>
      <c r="J28" s="346">
        <v>80</v>
      </c>
      <c r="K28" s="2"/>
      <c r="L28" s="2"/>
      <c r="M28" s="2"/>
      <c r="N28" s="1">
        <f t="shared" si="0"/>
        <v>88</v>
      </c>
      <c r="O28" s="1">
        <f t="shared" si="0"/>
        <v>83</v>
      </c>
      <c r="P28" s="1">
        <f t="shared" si="0"/>
        <v>0</v>
      </c>
      <c r="Q28" s="1">
        <f t="shared" si="0"/>
        <v>0</v>
      </c>
      <c r="R28" s="1">
        <f t="shared" si="0"/>
        <v>0</v>
      </c>
    </row>
    <row r="29" spans="1:18">
      <c r="A29" s="10">
        <v>16</v>
      </c>
      <c r="B29" s="270">
        <v>1911016</v>
      </c>
      <c r="C29" s="271" t="s">
        <v>308</v>
      </c>
      <c r="D29" s="345">
        <v>87</v>
      </c>
      <c r="E29" s="345">
        <v>89</v>
      </c>
      <c r="F29" s="237"/>
      <c r="G29" s="237"/>
      <c r="H29" s="237"/>
      <c r="I29" s="346">
        <v>82</v>
      </c>
      <c r="J29" s="346">
        <v>87</v>
      </c>
      <c r="K29" s="2"/>
      <c r="L29" s="2"/>
      <c r="M29" s="2"/>
      <c r="N29" s="1">
        <f t="shared" si="0"/>
        <v>85</v>
      </c>
      <c r="O29" s="1">
        <f t="shared" si="0"/>
        <v>88</v>
      </c>
      <c r="P29" s="1">
        <f t="shared" si="0"/>
        <v>0</v>
      </c>
      <c r="Q29" s="1">
        <f t="shared" si="0"/>
        <v>0</v>
      </c>
      <c r="R29" s="1">
        <f t="shared" si="0"/>
        <v>0</v>
      </c>
    </row>
    <row r="30" spans="1:18">
      <c r="A30" s="10">
        <v>17</v>
      </c>
      <c r="B30" s="267">
        <v>1911017</v>
      </c>
      <c r="C30" s="268" t="s">
        <v>92</v>
      </c>
      <c r="D30" s="345">
        <v>87</v>
      </c>
      <c r="E30" s="345">
        <v>89</v>
      </c>
      <c r="F30" s="237"/>
      <c r="G30" s="237"/>
      <c r="H30" s="237"/>
      <c r="I30" s="346">
        <v>82</v>
      </c>
      <c r="J30" s="346">
        <v>85</v>
      </c>
      <c r="K30" s="2"/>
      <c r="L30" s="2"/>
      <c r="M30" s="2"/>
      <c r="N30" s="1">
        <f t="shared" si="0"/>
        <v>85</v>
      </c>
      <c r="O30" s="1">
        <f t="shared" si="0"/>
        <v>87</v>
      </c>
      <c r="P30" s="1">
        <f t="shared" si="0"/>
        <v>0</v>
      </c>
      <c r="Q30" s="1">
        <f t="shared" si="0"/>
        <v>0</v>
      </c>
      <c r="R30" s="1">
        <f t="shared" si="0"/>
        <v>0</v>
      </c>
    </row>
    <row r="31" spans="1:18">
      <c r="A31" s="10">
        <v>18</v>
      </c>
      <c r="B31" s="267">
        <v>1911018</v>
      </c>
      <c r="C31" s="268" t="s">
        <v>42</v>
      </c>
      <c r="D31" s="345">
        <v>95</v>
      </c>
      <c r="E31" s="345">
        <v>92</v>
      </c>
      <c r="F31" s="337"/>
      <c r="G31" s="337"/>
      <c r="H31" s="337"/>
      <c r="I31" s="346">
        <v>90</v>
      </c>
      <c r="J31" s="346">
        <v>90</v>
      </c>
      <c r="K31" s="2"/>
      <c r="L31" s="2"/>
      <c r="M31" s="2"/>
      <c r="N31" s="1">
        <f t="shared" si="0"/>
        <v>93</v>
      </c>
      <c r="O31" s="1">
        <f t="shared" si="0"/>
        <v>91</v>
      </c>
      <c r="P31" s="1">
        <f t="shared" si="0"/>
        <v>0</v>
      </c>
      <c r="Q31" s="1">
        <f t="shared" si="0"/>
        <v>0</v>
      </c>
      <c r="R31" s="1">
        <f t="shared" si="0"/>
        <v>0</v>
      </c>
    </row>
    <row r="32" spans="1:18">
      <c r="A32" s="10">
        <v>19</v>
      </c>
      <c r="B32" s="267">
        <v>1911019</v>
      </c>
      <c r="C32" s="268" t="s">
        <v>309</v>
      </c>
      <c r="D32" s="345">
        <v>88</v>
      </c>
      <c r="E32" s="345">
        <v>87</v>
      </c>
      <c r="F32" s="337"/>
      <c r="G32" s="337"/>
      <c r="H32" s="337"/>
      <c r="I32" s="346">
        <v>83</v>
      </c>
      <c r="J32" s="346">
        <v>87</v>
      </c>
      <c r="K32" s="2"/>
      <c r="L32" s="2"/>
      <c r="M32" s="2"/>
      <c r="N32" s="1">
        <f t="shared" si="0"/>
        <v>86</v>
      </c>
      <c r="O32" s="1">
        <f t="shared" si="0"/>
        <v>87</v>
      </c>
      <c r="P32" s="1">
        <f t="shared" si="0"/>
        <v>0</v>
      </c>
      <c r="Q32" s="1">
        <f t="shared" si="0"/>
        <v>0</v>
      </c>
      <c r="R32" s="1">
        <f t="shared" si="0"/>
        <v>0</v>
      </c>
    </row>
    <row r="33" spans="1:18">
      <c r="A33" s="10">
        <v>20</v>
      </c>
      <c r="B33" s="272">
        <v>1911020</v>
      </c>
      <c r="C33" s="324" t="s">
        <v>310</v>
      </c>
      <c r="D33" s="345">
        <v>90</v>
      </c>
      <c r="E33" s="345">
        <v>91</v>
      </c>
      <c r="F33" s="237"/>
      <c r="G33" s="237"/>
      <c r="H33" s="237"/>
      <c r="I33" s="346">
        <v>85</v>
      </c>
      <c r="J33" s="346">
        <v>90</v>
      </c>
      <c r="K33" s="2"/>
      <c r="L33" s="2"/>
      <c r="M33" s="2"/>
      <c r="N33" s="1">
        <f t="shared" si="0"/>
        <v>88</v>
      </c>
      <c r="O33" s="1">
        <f t="shared" si="0"/>
        <v>91</v>
      </c>
      <c r="P33" s="1">
        <f t="shared" si="0"/>
        <v>0</v>
      </c>
      <c r="Q33" s="1">
        <f t="shared" si="0"/>
        <v>0</v>
      </c>
      <c r="R33" s="1">
        <f t="shared" si="0"/>
        <v>0</v>
      </c>
    </row>
    <row r="34" spans="1:18">
      <c r="A34" s="10">
        <v>21</v>
      </c>
      <c r="B34" s="267">
        <v>1911021</v>
      </c>
      <c r="C34" s="268" t="s">
        <v>311</v>
      </c>
      <c r="D34" s="345">
        <v>90</v>
      </c>
      <c r="E34" s="345">
        <v>87</v>
      </c>
      <c r="F34" s="337"/>
      <c r="G34" s="337"/>
      <c r="H34" s="337"/>
      <c r="I34" s="346">
        <v>85</v>
      </c>
      <c r="J34" s="346">
        <v>85</v>
      </c>
      <c r="K34" s="2"/>
      <c r="L34" s="2"/>
      <c r="M34" s="2"/>
      <c r="N34" s="1">
        <f t="shared" si="0"/>
        <v>88</v>
      </c>
      <c r="O34" s="1">
        <f t="shared" si="0"/>
        <v>86</v>
      </c>
      <c r="P34" s="1">
        <f t="shared" si="0"/>
        <v>0</v>
      </c>
      <c r="Q34" s="1">
        <f t="shared" si="0"/>
        <v>0</v>
      </c>
      <c r="R34" s="1">
        <f t="shared" si="0"/>
        <v>0</v>
      </c>
    </row>
    <row r="35" spans="1:18">
      <c r="A35" s="10">
        <v>22</v>
      </c>
      <c r="B35" s="272">
        <v>1911022</v>
      </c>
      <c r="C35" s="324" t="s">
        <v>95</v>
      </c>
      <c r="D35" s="345">
        <v>88</v>
      </c>
      <c r="E35" s="345">
        <v>85</v>
      </c>
      <c r="F35" s="337"/>
      <c r="G35" s="337"/>
      <c r="H35" s="337"/>
      <c r="I35" s="346">
        <v>83</v>
      </c>
      <c r="J35" s="346">
        <v>85</v>
      </c>
      <c r="K35" s="2"/>
      <c r="L35" s="2"/>
      <c r="M35" s="2"/>
      <c r="N35" s="1">
        <f t="shared" si="0"/>
        <v>86</v>
      </c>
      <c r="O35" s="1">
        <f t="shared" si="0"/>
        <v>85</v>
      </c>
      <c r="P35" s="1">
        <f t="shared" si="0"/>
        <v>0</v>
      </c>
      <c r="Q35" s="1">
        <f t="shared" si="0"/>
        <v>0</v>
      </c>
      <c r="R35" s="1">
        <f t="shared" si="0"/>
        <v>0</v>
      </c>
    </row>
    <row r="36" spans="1:18">
      <c r="A36" s="10">
        <v>23</v>
      </c>
      <c r="B36" s="267">
        <v>1911023</v>
      </c>
      <c r="C36" s="268" t="s">
        <v>312</v>
      </c>
      <c r="D36" s="345">
        <v>85</v>
      </c>
      <c r="E36" s="345">
        <v>88</v>
      </c>
      <c r="F36" s="337"/>
      <c r="G36" s="337"/>
      <c r="H36" s="337"/>
      <c r="I36" s="346">
        <v>80</v>
      </c>
      <c r="J36" s="346">
        <v>87</v>
      </c>
      <c r="K36" s="2"/>
      <c r="L36" s="2"/>
      <c r="M36" s="2"/>
      <c r="N36" s="1">
        <f t="shared" si="0"/>
        <v>83</v>
      </c>
      <c r="O36" s="1">
        <f t="shared" si="0"/>
        <v>88</v>
      </c>
      <c r="P36" s="1">
        <f t="shared" si="0"/>
        <v>0</v>
      </c>
      <c r="Q36" s="1">
        <f t="shared" si="0"/>
        <v>0</v>
      </c>
      <c r="R36" s="1">
        <f t="shared" si="0"/>
        <v>0</v>
      </c>
    </row>
    <row r="37" spans="1:18">
      <c r="A37" s="10">
        <v>24</v>
      </c>
      <c r="B37" s="267">
        <v>1911024</v>
      </c>
      <c r="C37" s="268" t="s">
        <v>45</v>
      </c>
      <c r="D37" s="345">
        <v>91</v>
      </c>
      <c r="E37" s="345">
        <v>85</v>
      </c>
      <c r="F37" s="337"/>
      <c r="G37" s="337"/>
      <c r="H37" s="337"/>
      <c r="I37" s="346">
        <v>86</v>
      </c>
      <c r="J37" s="346">
        <v>85</v>
      </c>
      <c r="K37" s="2"/>
      <c r="L37" s="2"/>
      <c r="M37" s="2"/>
      <c r="N37" s="1">
        <f t="shared" si="0"/>
        <v>89</v>
      </c>
      <c r="O37" s="1">
        <f t="shared" si="0"/>
        <v>85</v>
      </c>
      <c r="P37" s="1">
        <f t="shared" si="0"/>
        <v>0</v>
      </c>
      <c r="Q37" s="1">
        <f t="shared" si="0"/>
        <v>0</v>
      </c>
      <c r="R37" s="1">
        <f t="shared" si="0"/>
        <v>0</v>
      </c>
    </row>
    <row r="38" spans="1:18">
      <c r="A38" s="10">
        <v>25</v>
      </c>
      <c r="B38" s="272">
        <v>1911025</v>
      </c>
      <c r="C38" s="324" t="s">
        <v>96</v>
      </c>
      <c r="D38" s="345">
        <v>88</v>
      </c>
      <c r="E38" s="345">
        <v>90</v>
      </c>
      <c r="F38" s="337"/>
      <c r="G38" s="337"/>
      <c r="H38" s="337"/>
      <c r="I38" s="346">
        <v>83</v>
      </c>
      <c r="J38" s="346">
        <v>85</v>
      </c>
      <c r="K38" s="2"/>
      <c r="L38" s="2"/>
      <c r="M38" s="2"/>
      <c r="N38" s="1">
        <f t="shared" si="0"/>
        <v>86</v>
      </c>
      <c r="O38" s="1">
        <f t="shared" si="0"/>
        <v>88</v>
      </c>
      <c r="P38" s="1">
        <f t="shared" si="0"/>
        <v>0</v>
      </c>
      <c r="Q38" s="1">
        <f t="shared" si="0"/>
        <v>0</v>
      </c>
      <c r="R38" s="1">
        <f t="shared" si="0"/>
        <v>0</v>
      </c>
    </row>
    <row r="39" spans="1:18">
      <c r="A39" s="10">
        <v>26</v>
      </c>
      <c r="B39" s="272">
        <v>1911026</v>
      </c>
      <c r="C39" s="324" t="s">
        <v>313</v>
      </c>
      <c r="D39" s="345">
        <v>95</v>
      </c>
      <c r="E39" s="345">
        <v>92</v>
      </c>
      <c r="F39" s="337"/>
      <c r="G39" s="337"/>
      <c r="H39" s="337"/>
      <c r="I39" s="346">
        <v>90</v>
      </c>
      <c r="J39" s="346">
        <v>90</v>
      </c>
      <c r="K39" s="2"/>
      <c r="L39" s="2"/>
      <c r="M39" s="2"/>
      <c r="N39" s="1">
        <f t="shared" si="0"/>
        <v>93</v>
      </c>
      <c r="O39" s="1">
        <f t="shared" si="0"/>
        <v>91</v>
      </c>
      <c r="P39" s="1">
        <f t="shared" si="0"/>
        <v>0</v>
      </c>
      <c r="Q39" s="1">
        <f t="shared" si="0"/>
        <v>0</v>
      </c>
      <c r="R39" s="1">
        <f t="shared" si="0"/>
        <v>0</v>
      </c>
    </row>
    <row r="40" spans="1:18">
      <c r="A40" s="10">
        <v>27</v>
      </c>
      <c r="B40" s="272">
        <v>1911027</v>
      </c>
      <c r="C40" s="324" t="s">
        <v>314</v>
      </c>
      <c r="D40" s="345">
        <v>90</v>
      </c>
      <c r="E40" s="345">
        <v>87</v>
      </c>
      <c r="F40" s="237"/>
      <c r="G40" s="237"/>
      <c r="H40" s="237"/>
      <c r="I40" s="346">
        <v>85</v>
      </c>
      <c r="J40" s="346">
        <v>87</v>
      </c>
      <c r="K40" s="2"/>
      <c r="L40" s="2"/>
      <c r="M40" s="2"/>
      <c r="N40" s="1">
        <f t="shared" si="0"/>
        <v>88</v>
      </c>
      <c r="O40" s="1">
        <f t="shared" si="0"/>
        <v>87</v>
      </c>
      <c r="P40" s="1">
        <f t="shared" si="0"/>
        <v>0</v>
      </c>
      <c r="Q40" s="1">
        <f t="shared" si="0"/>
        <v>0</v>
      </c>
      <c r="R40" s="1">
        <f t="shared" si="0"/>
        <v>0</v>
      </c>
    </row>
    <row r="41" spans="1:18">
      <c r="A41" s="10">
        <v>28</v>
      </c>
      <c r="B41" s="270">
        <v>1911028</v>
      </c>
      <c r="C41" s="271" t="s">
        <v>315</v>
      </c>
      <c r="D41" s="345">
        <v>90</v>
      </c>
      <c r="E41" s="345">
        <v>91</v>
      </c>
      <c r="F41" s="337"/>
      <c r="G41" s="337"/>
      <c r="H41" s="337"/>
      <c r="I41" s="346">
        <v>85</v>
      </c>
      <c r="J41" s="346">
        <v>87</v>
      </c>
      <c r="K41" s="2"/>
      <c r="L41" s="2"/>
      <c r="M41" s="2"/>
      <c r="N41" s="1">
        <f t="shared" si="0"/>
        <v>88</v>
      </c>
      <c r="O41" s="1">
        <f t="shared" si="0"/>
        <v>89</v>
      </c>
      <c r="P41" s="1">
        <f t="shared" si="0"/>
        <v>0</v>
      </c>
      <c r="Q41" s="1">
        <f t="shared" si="0"/>
        <v>0</v>
      </c>
      <c r="R41" s="1">
        <f t="shared" si="0"/>
        <v>0</v>
      </c>
    </row>
    <row r="42" spans="1:18">
      <c r="A42" s="10">
        <v>29</v>
      </c>
      <c r="B42" s="272">
        <v>1911029</v>
      </c>
      <c r="C42" s="324" t="s">
        <v>316</v>
      </c>
      <c r="D42" s="345">
        <v>92</v>
      </c>
      <c r="E42" s="345">
        <v>94</v>
      </c>
      <c r="F42" s="337"/>
      <c r="G42" s="337"/>
      <c r="H42" s="337"/>
      <c r="I42" s="346">
        <v>87</v>
      </c>
      <c r="J42" s="346">
        <v>89</v>
      </c>
      <c r="K42" s="2"/>
      <c r="L42" s="2"/>
      <c r="M42" s="2"/>
      <c r="N42" s="1">
        <f t="shared" si="0"/>
        <v>90</v>
      </c>
      <c r="O42" s="1">
        <f t="shared" si="0"/>
        <v>92</v>
      </c>
      <c r="P42" s="1">
        <f t="shared" si="0"/>
        <v>0</v>
      </c>
      <c r="Q42" s="1">
        <f t="shared" si="0"/>
        <v>0</v>
      </c>
      <c r="R42" s="1">
        <f t="shared" si="0"/>
        <v>0</v>
      </c>
    </row>
    <row r="43" spans="1:18">
      <c r="A43" s="10">
        <v>30</v>
      </c>
      <c r="B43" s="270">
        <v>1911030</v>
      </c>
      <c r="C43" s="271" t="s">
        <v>100</v>
      </c>
      <c r="D43" s="345">
        <v>90</v>
      </c>
      <c r="E43" s="345">
        <v>92</v>
      </c>
      <c r="F43" s="337"/>
      <c r="G43" s="337"/>
      <c r="H43" s="337"/>
      <c r="I43" s="346">
        <v>85</v>
      </c>
      <c r="J43" s="346">
        <v>87</v>
      </c>
      <c r="K43" s="2"/>
      <c r="L43" s="2"/>
      <c r="M43" s="2"/>
      <c r="N43" s="1">
        <f t="shared" si="0"/>
        <v>88</v>
      </c>
      <c r="O43" s="1">
        <f t="shared" si="0"/>
        <v>90</v>
      </c>
      <c r="P43" s="1">
        <f t="shared" si="0"/>
        <v>0</v>
      </c>
      <c r="Q43" s="1">
        <f t="shared" si="0"/>
        <v>0</v>
      </c>
      <c r="R43" s="1">
        <f t="shared" si="0"/>
        <v>0</v>
      </c>
    </row>
    <row r="44" spans="1:18">
      <c r="A44" s="10">
        <v>31</v>
      </c>
      <c r="B44" s="267">
        <v>1911031</v>
      </c>
      <c r="C44" s="268" t="s">
        <v>317</v>
      </c>
      <c r="D44" s="345">
        <v>95</v>
      </c>
      <c r="E44" s="345">
        <v>92</v>
      </c>
      <c r="F44" s="337"/>
      <c r="G44" s="337"/>
      <c r="H44" s="337"/>
      <c r="I44" s="346">
        <v>90</v>
      </c>
      <c r="J44" s="346">
        <v>90</v>
      </c>
      <c r="K44" s="2"/>
      <c r="L44" s="2"/>
      <c r="M44" s="2"/>
      <c r="N44" s="1">
        <f t="shared" si="0"/>
        <v>93</v>
      </c>
      <c r="O44" s="1">
        <f t="shared" si="0"/>
        <v>91</v>
      </c>
      <c r="P44" s="1">
        <f t="shared" si="0"/>
        <v>0</v>
      </c>
      <c r="Q44" s="1">
        <f t="shared" si="0"/>
        <v>0</v>
      </c>
      <c r="R44" s="1">
        <f t="shared" si="0"/>
        <v>0</v>
      </c>
    </row>
    <row r="45" spans="1:18">
      <c r="A45" s="10">
        <v>32</v>
      </c>
      <c r="B45" s="272">
        <v>1911032</v>
      </c>
      <c r="C45" s="324" t="s">
        <v>102</v>
      </c>
      <c r="D45" s="345">
        <v>92</v>
      </c>
      <c r="E45" s="345">
        <v>92</v>
      </c>
      <c r="F45" s="337"/>
      <c r="G45" s="337"/>
      <c r="H45" s="337"/>
      <c r="I45" s="346">
        <v>87</v>
      </c>
      <c r="J45" s="346">
        <v>85</v>
      </c>
      <c r="K45" s="2"/>
      <c r="L45" s="2"/>
      <c r="M45" s="2"/>
      <c r="N45" s="1">
        <f t="shared" si="0"/>
        <v>90</v>
      </c>
      <c r="O45" s="1">
        <f t="shared" si="0"/>
        <v>89</v>
      </c>
      <c r="P45" s="1">
        <f t="shared" si="0"/>
        <v>0</v>
      </c>
      <c r="Q45" s="1">
        <f t="shared" si="0"/>
        <v>0</v>
      </c>
      <c r="R45" s="1">
        <f t="shared" si="0"/>
        <v>0</v>
      </c>
    </row>
    <row r="46" spans="1:18">
      <c r="A46" s="10">
        <v>33</v>
      </c>
      <c r="B46" s="272">
        <v>1911033</v>
      </c>
      <c r="C46" s="324" t="s">
        <v>61</v>
      </c>
      <c r="D46" s="345">
        <v>90</v>
      </c>
      <c r="E46" s="345">
        <v>92</v>
      </c>
      <c r="F46" s="237"/>
      <c r="G46" s="237"/>
      <c r="H46" s="237"/>
      <c r="I46" s="346">
        <v>85</v>
      </c>
      <c r="J46" s="346">
        <v>86</v>
      </c>
      <c r="K46" s="2"/>
      <c r="L46" s="2"/>
      <c r="M46" s="2"/>
      <c r="N46" s="1">
        <f t="shared" ref="N46:R78" si="1">ROUND(D46*$H$12+I46*$M$12,0)</f>
        <v>88</v>
      </c>
      <c r="O46" s="1">
        <f t="shared" si="1"/>
        <v>89</v>
      </c>
      <c r="P46" s="1">
        <f t="shared" si="1"/>
        <v>0</v>
      </c>
      <c r="Q46" s="1">
        <f t="shared" si="1"/>
        <v>0</v>
      </c>
      <c r="R46" s="1">
        <f t="shared" si="1"/>
        <v>0</v>
      </c>
    </row>
    <row r="47" spans="1:18">
      <c r="A47" s="10">
        <v>34</v>
      </c>
      <c r="B47" s="270">
        <v>1911034</v>
      </c>
      <c r="C47" s="271" t="s">
        <v>318</v>
      </c>
      <c r="D47" s="345">
        <v>90</v>
      </c>
      <c r="E47" s="345">
        <v>88</v>
      </c>
      <c r="F47" s="337"/>
      <c r="G47" s="337"/>
      <c r="H47" s="337"/>
      <c r="I47" s="346">
        <v>85</v>
      </c>
      <c r="J47" s="346">
        <v>87</v>
      </c>
      <c r="K47" s="2"/>
      <c r="L47" s="2"/>
      <c r="M47" s="2"/>
      <c r="N47" s="1">
        <f t="shared" si="1"/>
        <v>88</v>
      </c>
      <c r="O47" s="1">
        <f t="shared" si="1"/>
        <v>88</v>
      </c>
      <c r="P47" s="1">
        <f t="shared" si="1"/>
        <v>0</v>
      </c>
      <c r="Q47" s="1">
        <f t="shared" si="1"/>
        <v>0</v>
      </c>
      <c r="R47" s="1">
        <f t="shared" si="1"/>
        <v>0</v>
      </c>
    </row>
    <row r="48" spans="1:18">
      <c r="A48" s="10">
        <v>35</v>
      </c>
      <c r="B48" s="267">
        <v>1911035</v>
      </c>
      <c r="C48" s="268" t="s">
        <v>47</v>
      </c>
      <c r="D48" s="345">
        <v>95</v>
      </c>
      <c r="E48" s="345">
        <v>92</v>
      </c>
      <c r="F48" s="337"/>
      <c r="G48" s="337"/>
      <c r="H48" s="337"/>
      <c r="I48" s="346">
        <v>90</v>
      </c>
      <c r="J48" s="346">
        <v>90</v>
      </c>
      <c r="K48" s="2"/>
      <c r="L48" s="2"/>
      <c r="M48" s="2"/>
      <c r="N48" s="1">
        <f t="shared" si="1"/>
        <v>93</v>
      </c>
      <c r="O48" s="1">
        <f t="shared" si="1"/>
        <v>91</v>
      </c>
      <c r="P48" s="1">
        <f t="shared" si="1"/>
        <v>0</v>
      </c>
      <c r="Q48" s="1">
        <f t="shared" si="1"/>
        <v>0</v>
      </c>
      <c r="R48" s="1">
        <f t="shared" si="1"/>
        <v>0</v>
      </c>
    </row>
    <row r="49" spans="1:18">
      <c r="A49" s="10">
        <v>36</v>
      </c>
      <c r="B49" s="272">
        <v>1911036</v>
      </c>
      <c r="C49" s="324" t="s">
        <v>319</v>
      </c>
      <c r="D49" s="345">
        <v>89</v>
      </c>
      <c r="E49" s="345">
        <v>90</v>
      </c>
      <c r="F49" s="337"/>
      <c r="G49" s="337"/>
      <c r="H49" s="337"/>
      <c r="I49" s="346">
        <v>84</v>
      </c>
      <c r="J49" s="346">
        <v>87</v>
      </c>
      <c r="K49" s="2"/>
      <c r="L49" s="2"/>
      <c r="M49" s="2"/>
      <c r="N49" s="1">
        <f t="shared" si="1"/>
        <v>87</v>
      </c>
      <c r="O49" s="1">
        <f t="shared" si="1"/>
        <v>89</v>
      </c>
      <c r="P49" s="1">
        <f t="shared" si="1"/>
        <v>0</v>
      </c>
      <c r="Q49" s="1">
        <f t="shared" si="1"/>
        <v>0</v>
      </c>
      <c r="R49" s="1">
        <f t="shared" si="1"/>
        <v>0</v>
      </c>
    </row>
    <row r="50" spans="1:18">
      <c r="A50" s="10">
        <v>37</v>
      </c>
      <c r="B50" s="270">
        <v>1911037</v>
      </c>
      <c r="C50" s="271" t="s">
        <v>320</v>
      </c>
      <c r="D50" s="345">
        <v>85</v>
      </c>
      <c r="E50" s="345">
        <v>90</v>
      </c>
      <c r="F50" s="337"/>
      <c r="G50" s="337"/>
      <c r="H50" s="337"/>
      <c r="I50" s="346">
        <v>80</v>
      </c>
      <c r="J50" s="346">
        <v>85</v>
      </c>
      <c r="K50" s="2"/>
      <c r="L50" s="2"/>
      <c r="M50" s="2"/>
      <c r="N50" s="1">
        <f t="shared" si="1"/>
        <v>83</v>
      </c>
      <c r="O50" s="1">
        <f t="shared" si="1"/>
        <v>88</v>
      </c>
      <c r="P50" s="1">
        <f t="shared" si="1"/>
        <v>0</v>
      </c>
      <c r="Q50" s="1">
        <f t="shared" si="1"/>
        <v>0</v>
      </c>
      <c r="R50" s="1">
        <f t="shared" si="1"/>
        <v>0</v>
      </c>
    </row>
    <row r="51" spans="1:18">
      <c r="A51" s="10">
        <v>38</v>
      </c>
      <c r="B51" s="270">
        <v>1911038</v>
      </c>
      <c r="C51" s="271" t="s">
        <v>48</v>
      </c>
      <c r="D51" s="345">
        <v>95</v>
      </c>
      <c r="E51" s="345">
        <v>92</v>
      </c>
      <c r="F51" s="337"/>
      <c r="G51" s="337"/>
      <c r="H51" s="337"/>
      <c r="I51" s="346">
        <v>90</v>
      </c>
      <c r="J51" s="346">
        <v>90</v>
      </c>
      <c r="K51" s="2"/>
      <c r="L51" s="2"/>
      <c r="M51" s="2"/>
      <c r="N51" s="1">
        <f t="shared" si="1"/>
        <v>93</v>
      </c>
      <c r="O51" s="1">
        <f t="shared" si="1"/>
        <v>91</v>
      </c>
      <c r="P51" s="1">
        <f t="shared" si="1"/>
        <v>0</v>
      </c>
      <c r="Q51" s="1">
        <f t="shared" si="1"/>
        <v>0</v>
      </c>
      <c r="R51" s="1">
        <f t="shared" si="1"/>
        <v>0</v>
      </c>
    </row>
    <row r="52" spans="1:18">
      <c r="A52" s="10">
        <v>39</v>
      </c>
      <c r="B52" s="267">
        <v>1911039</v>
      </c>
      <c r="C52" s="268" t="s">
        <v>321</v>
      </c>
      <c r="D52" s="345">
        <v>95</v>
      </c>
      <c r="E52" s="345">
        <v>92</v>
      </c>
      <c r="F52" s="337"/>
      <c r="G52" s="337"/>
      <c r="H52" s="337"/>
      <c r="I52" s="346">
        <v>90</v>
      </c>
      <c r="J52" s="346">
        <v>90</v>
      </c>
      <c r="K52" s="2"/>
      <c r="L52" s="2"/>
      <c r="M52" s="2"/>
      <c r="N52" s="1">
        <f t="shared" si="1"/>
        <v>93</v>
      </c>
      <c r="O52" s="1">
        <f t="shared" si="1"/>
        <v>91</v>
      </c>
      <c r="P52" s="1">
        <f t="shared" si="1"/>
        <v>0</v>
      </c>
      <c r="Q52" s="1">
        <f t="shared" si="1"/>
        <v>0</v>
      </c>
      <c r="R52" s="1">
        <f t="shared" si="1"/>
        <v>0</v>
      </c>
    </row>
    <row r="53" spans="1:18">
      <c r="A53" s="10">
        <v>40</v>
      </c>
      <c r="B53" s="272">
        <v>1911040</v>
      </c>
      <c r="C53" s="324" t="s">
        <v>106</v>
      </c>
      <c r="D53" s="345">
        <v>91</v>
      </c>
      <c r="E53" s="345">
        <v>92</v>
      </c>
      <c r="F53" s="337"/>
      <c r="G53" s="337"/>
      <c r="H53" s="337"/>
      <c r="I53" s="346">
        <v>86</v>
      </c>
      <c r="J53" s="346">
        <v>90</v>
      </c>
      <c r="K53" s="2"/>
      <c r="L53" s="2"/>
      <c r="M53" s="2"/>
      <c r="N53" s="1">
        <f t="shared" si="1"/>
        <v>89</v>
      </c>
      <c r="O53" s="1">
        <f t="shared" si="1"/>
        <v>91</v>
      </c>
      <c r="P53" s="1">
        <f t="shared" si="1"/>
        <v>0</v>
      </c>
      <c r="Q53" s="1">
        <f t="shared" si="1"/>
        <v>0</v>
      </c>
      <c r="R53" s="1">
        <f t="shared" si="1"/>
        <v>0</v>
      </c>
    </row>
    <row r="54" spans="1:18">
      <c r="A54" s="10">
        <v>41</v>
      </c>
      <c r="B54" s="272">
        <v>1911041</v>
      </c>
      <c r="C54" s="324" t="s">
        <v>63</v>
      </c>
      <c r="D54" s="345">
        <v>89</v>
      </c>
      <c r="E54" s="345">
        <v>92</v>
      </c>
      <c r="F54" s="337"/>
      <c r="G54" s="337"/>
      <c r="H54" s="337"/>
      <c r="I54" s="346">
        <v>84</v>
      </c>
      <c r="J54" s="346">
        <v>90</v>
      </c>
      <c r="K54" s="2"/>
      <c r="L54" s="2"/>
      <c r="M54" s="2"/>
      <c r="N54" s="1">
        <f t="shared" si="1"/>
        <v>87</v>
      </c>
      <c r="O54" s="1">
        <f t="shared" si="1"/>
        <v>91</v>
      </c>
      <c r="P54" s="1">
        <f t="shared" si="1"/>
        <v>0</v>
      </c>
      <c r="Q54" s="1">
        <f t="shared" si="1"/>
        <v>0</v>
      </c>
      <c r="R54" s="1">
        <f t="shared" si="1"/>
        <v>0</v>
      </c>
    </row>
    <row r="55" spans="1:18">
      <c r="A55" s="10">
        <v>42</v>
      </c>
      <c r="B55" s="272">
        <v>1911042</v>
      </c>
      <c r="C55" s="324" t="s">
        <v>322</v>
      </c>
      <c r="D55" s="345">
        <v>85</v>
      </c>
      <c r="E55" s="345">
        <v>92</v>
      </c>
      <c r="F55" s="337"/>
      <c r="G55" s="337"/>
      <c r="H55" s="337"/>
      <c r="I55" s="346">
        <v>80</v>
      </c>
      <c r="J55" s="346">
        <v>85</v>
      </c>
      <c r="K55" s="2"/>
      <c r="L55" s="2"/>
      <c r="M55" s="2"/>
      <c r="N55" s="1">
        <f t="shared" si="1"/>
        <v>83</v>
      </c>
      <c r="O55" s="1">
        <f t="shared" si="1"/>
        <v>89</v>
      </c>
      <c r="P55" s="1">
        <f t="shared" si="1"/>
        <v>0</v>
      </c>
      <c r="Q55" s="1">
        <f t="shared" si="1"/>
        <v>0</v>
      </c>
      <c r="R55" s="1">
        <f t="shared" si="1"/>
        <v>0</v>
      </c>
    </row>
    <row r="56" spans="1:18">
      <c r="A56" s="10">
        <v>43</v>
      </c>
      <c r="B56" s="272">
        <v>1911043</v>
      </c>
      <c r="C56" s="324" t="s">
        <v>323</v>
      </c>
      <c r="D56" s="345">
        <v>89</v>
      </c>
      <c r="E56" s="345">
        <v>92</v>
      </c>
      <c r="F56" s="337"/>
      <c r="G56" s="337"/>
      <c r="H56" s="337"/>
      <c r="I56" s="346">
        <v>84</v>
      </c>
      <c r="J56" s="346">
        <v>87</v>
      </c>
      <c r="K56" s="2"/>
      <c r="L56" s="2"/>
      <c r="M56" s="2"/>
      <c r="N56" s="1">
        <f t="shared" si="1"/>
        <v>87</v>
      </c>
      <c r="O56" s="1">
        <f t="shared" si="1"/>
        <v>90</v>
      </c>
      <c r="P56" s="1">
        <f t="shared" si="1"/>
        <v>0</v>
      </c>
      <c r="Q56" s="1">
        <f t="shared" si="1"/>
        <v>0</v>
      </c>
      <c r="R56" s="1">
        <f t="shared" si="1"/>
        <v>0</v>
      </c>
    </row>
    <row r="57" spans="1:18">
      <c r="A57" s="10">
        <v>44</v>
      </c>
      <c r="B57" s="270">
        <v>1911044</v>
      </c>
      <c r="C57" s="271" t="s">
        <v>324</v>
      </c>
      <c r="D57" s="345">
        <v>89</v>
      </c>
      <c r="E57" s="345">
        <v>90</v>
      </c>
      <c r="F57" s="237"/>
      <c r="G57" s="237"/>
      <c r="H57" s="237"/>
      <c r="I57" s="346">
        <v>84</v>
      </c>
      <c r="J57" s="346">
        <v>87</v>
      </c>
      <c r="K57" s="2"/>
      <c r="L57" s="2"/>
      <c r="M57" s="2"/>
      <c r="N57" s="1">
        <f t="shared" si="1"/>
        <v>87</v>
      </c>
      <c r="O57" s="1">
        <f t="shared" si="1"/>
        <v>89</v>
      </c>
      <c r="P57" s="1">
        <f t="shared" si="1"/>
        <v>0</v>
      </c>
      <c r="Q57" s="1">
        <f t="shared" si="1"/>
        <v>0</v>
      </c>
      <c r="R57" s="1">
        <f t="shared" si="1"/>
        <v>0</v>
      </c>
    </row>
    <row r="58" spans="1:18">
      <c r="A58" s="10">
        <v>45</v>
      </c>
      <c r="B58" s="272">
        <v>1911045</v>
      </c>
      <c r="C58" s="324" t="s">
        <v>109</v>
      </c>
      <c r="D58" s="345">
        <v>87</v>
      </c>
      <c r="E58" s="345">
        <v>89</v>
      </c>
      <c r="F58" s="337"/>
      <c r="G58" s="337"/>
      <c r="H58" s="337"/>
      <c r="I58" s="346">
        <v>82</v>
      </c>
      <c r="J58" s="346">
        <v>87</v>
      </c>
      <c r="K58" s="2"/>
      <c r="L58" s="2"/>
      <c r="M58" s="2"/>
      <c r="N58" s="1">
        <f t="shared" si="1"/>
        <v>85</v>
      </c>
      <c r="O58" s="1">
        <f t="shared" si="1"/>
        <v>88</v>
      </c>
      <c r="P58" s="1">
        <f t="shared" si="1"/>
        <v>0</v>
      </c>
      <c r="Q58" s="1">
        <f t="shared" si="1"/>
        <v>0</v>
      </c>
      <c r="R58" s="1">
        <f t="shared" si="1"/>
        <v>0</v>
      </c>
    </row>
    <row r="59" spans="1:18">
      <c r="A59" s="10">
        <v>46</v>
      </c>
      <c r="B59" s="272">
        <v>1911046</v>
      </c>
      <c r="C59" s="324" t="s">
        <v>325</v>
      </c>
      <c r="D59" s="345">
        <v>89</v>
      </c>
      <c r="E59" s="345">
        <v>92</v>
      </c>
      <c r="F59" s="337"/>
      <c r="G59" s="337"/>
      <c r="H59" s="337"/>
      <c r="I59" s="346">
        <v>84</v>
      </c>
      <c r="J59" s="346">
        <v>90</v>
      </c>
      <c r="K59" s="2"/>
      <c r="L59" s="2"/>
      <c r="M59" s="2"/>
      <c r="N59" s="1">
        <f t="shared" si="1"/>
        <v>87</v>
      </c>
      <c r="O59" s="1">
        <f t="shared" si="1"/>
        <v>91</v>
      </c>
      <c r="P59" s="1">
        <f t="shared" si="1"/>
        <v>0</v>
      </c>
      <c r="Q59" s="1">
        <f t="shared" si="1"/>
        <v>0</v>
      </c>
      <c r="R59" s="1">
        <f t="shared" si="1"/>
        <v>0</v>
      </c>
    </row>
    <row r="60" spans="1:18">
      <c r="A60" s="10">
        <v>47</v>
      </c>
      <c r="B60" s="267">
        <v>1911047</v>
      </c>
      <c r="C60" s="268" t="s">
        <v>111</v>
      </c>
      <c r="D60" s="345">
        <v>92</v>
      </c>
      <c r="E60" s="345">
        <v>95</v>
      </c>
      <c r="F60" s="337"/>
      <c r="G60" s="337"/>
      <c r="H60" s="337"/>
      <c r="I60" s="346">
        <v>87</v>
      </c>
      <c r="J60" s="346">
        <v>90</v>
      </c>
      <c r="K60" s="2"/>
      <c r="L60" s="2"/>
      <c r="M60" s="2"/>
      <c r="N60" s="1">
        <f t="shared" si="1"/>
        <v>90</v>
      </c>
      <c r="O60" s="1">
        <f t="shared" si="1"/>
        <v>93</v>
      </c>
      <c r="P60" s="1">
        <f t="shared" si="1"/>
        <v>0</v>
      </c>
      <c r="Q60" s="1">
        <f t="shared" si="1"/>
        <v>0</v>
      </c>
      <c r="R60" s="1">
        <f t="shared" si="1"/>
        <v>0</v>
      </c>
    </row>
    <row r="61" spans="1:18">
      <c r="A61" s="10">
        <v>48</v>
      </c>
      <c r="B61" s="272">
        <v>1911048</v>
      </c>
      <c r="C61" s="324" t="s">
        <v>64</v>
      </c>
      <c r="D61" s="345">
        <v>90</v>
      </c>
      <c r="E61" s="345">
        <v>89</v>
      </c>
      <c r="F61" s="337"/>
      <c r="G61" s="337"/>
      <c r="H61" s="337"/>
      <c r="I61" s="346">
        <v>85</v>
      </c>
      <c r="J61" s="346">
        <v>84</v>
      </c>
      <c r="K61" s="2"/>
      <c r="L61" s="2"/>
      <c r="M61" s="2"/>
      <c r="N61" s="1">
        <f t="shared" si="1"/>
        <v>88</v>
      </c>
      <c r="O61" s="1">
        <f t="shared" si="1"/>
        <v>87</v>
      </c>
      <c r="P61" s="1">
        <f t="shared" si="1"/>
        <v>0</v>
      </c>
      <c r="Q61" s="1">
        <f t="shared" si="1"/>
        <v>0</v>
      </c>
      <c r="R61" s="1">
        <f t="shared" si="1"/>
        <v>0</v>
      </c>
    </row>
    <row r="62" spans="1:18">
      <c r="A62" s="10">
        <v>49</v>
      </c>
      <c r="B62" s="272">
        <v>1911049</v>
      </c>
      <c r="C62" s="324" t="s">
        <v>326</v>
      </c>
      <c r="D62" s="345">
        <v>92</v>
      </c>
      <c r="E62" s="345">
        <v>95</v>
      </c>
      <c r="F62" s="337"/>
      <c r="G62" s="337"/>
      <c r="H62" s="337"/>
      <c r="I62" s="346">
        <v>87</v>
      </c>
      <c r="J62" s="346">
        <v>90</v>
      </c>
      <c r="K62" s="2"/>
      <c r="L62" s="2"/>
      <c r="M62" s="2"/>
      <c r="N62" s="1">
        <f t="shared" si="1"/>
        <v>90</v>
      </c>
      <c r="O62" s="1">
        <f t="shared" si="1"/>
        <v>93</v>
      </c>
      <c r="P62" s="1">
        <f t="shared" si="1"/>
        <v>0</v>
      </c>
      <c r="Q62" s="1">
        <f t="shared" si="1"/>
        <v>0</v>
      </c>
      <c r="R62" s="1">
        <f t="shared" si="1"/>
        <v>0</v>
      </c>
    </row>
    <row r="63" spans="1:18">
      <c r="A63" s="10">
        <v>50</v>
      </c>
      <c r="B63" s="272">
        <v>1911050</v>
      </c>
      <c r="C63" s="324" t="s">
        <v>327</v>
      </c>
      <c r="D63" s="345">
        <v>90</v>
      </c>
      <c r="E63" s="345">
        <v>92</v>
      </c>
      <c r="F63" s="337"/>
      <c r="G63" s="337"/>
      <c r="H63" s="337"/>
      <c r="I63" s="346">
        <v>85</v>
      </c>
      <c r="J63" s="346">
        <v>87</v>
      </c>
      <c r="K63" s="2"/>
      <c r="L63" s="2"/>
      <c r="M63" s="2"/>
      <c r="N63" s="1">
        <f t="shared" si="1"/>
        <v>88</v>
      </c>
      <c r="O63" s="1">
        <f t="shared" si="1"/>
        <v>90</v>
      </c>
      <c r="P63" s="1">
        <f t="shared" si="1"/>
        <v>0</v>
      </c>
      <c r="Q63" s="1">
        <f t="shared" si="1"/>
        <v>0</v>
      </c>
      <c r="R63" s="1">
        <f t="shared" si="1"/>
        <v>0</v>
      </c>
    </row>
    <row r="64" spans="1:18">
      <c r="A64" s="10">
        <v>51</v>
      </c>
      <c r="B64" s="272">
        <v>1911051</v>
      </c>
      <c r="C64" s="324" t="s">
        <v>328</v>
      </c>
      <c r="D64" s="345">
        <v>90</v>
      </c>
      <c r="E64" s="345">
        <v>95</v>
      </c>
      <c r="F64" s="237"/>
      <c r="G64" s="237"/>
      <c r="H64" s="237"/>
      <c r="I64" s="346">
        <v>85</v>
      </c>
      <c r="J64" s="346">
        <v>90</v>
      </c>
      <c r="K64" s="2"/>
      <c r="L64" s="2"/>
      <c r="M64" s="2"/>
      <c r="N64" s="1">
        <f t="shared" si="1"/>
        <v>88</v>
      </c>
      <c r="O64" s="1">
        <f t="shared" si="1"/>
        <v>93</v>
      </c>
      <c r="P64" s="1">
        <f t="shared" si="1"/>
        <v>0</v>
      </c>
      <c r="Q64" s="1">
        <f t="shared" si="1"/>
        <v>0</v>
      </c>
      <c r="R64" s="1">
        <f t="shared" si="1"/>
        <v>0</v>
      </c>
    </row>
    <row r="65" spans="1:18">
      <c r="A65" s="10">
        <v>52</v>
      </c>
      <c r="B65" s="267">
        <v>1911052</v>
      </c>
      <c r="C65" s="268" t="s">
        <v>115</v>
      </c>
      <c r="D65" s="345">
        <v>90</v>
      </c>
      <c r="E65" s="345">
        <v>89</v>
      </c>
      <c r="F65" s="337"/>
      <c r="G65" s="337"/>
      <c r="H65" s="337"/>
      <c r="I65" s="346">
        <v>85</v>
      </c>
      <c r="J65" s="346">
        <v>84</v>
      </c>
      <c r="K65" s="2"/>
      <c r="L65" s="2"/>
      <c r="M65" s="2"/>
      <c r="N65" s="1">
        <f t="shared" si="1"/>
        <v>88</v>
      </c>
      <c r="O65" s="1">
        <f t="shared" si="1"/>
        <v>87</v>
      </c>
      <c r="P65" s="1">
        <f t="shared" si="1"/>
        <v>0</v>
      </c>
      <c r="Q65" s="1">
        <f t="shared" si="1"/>
        <v>0</v>
      </c>
      <c r="R65" s="1">
        <f t="shared" si="1"/>
        <v>0</v>
      </c>
    </row>
    <row r="66" spans="1:18">
      <c r="A66" s="10">
        <v>53</v>
      </c>
      <c r="B66" s="267">
        <v>1911053</v>
      </c>
      <c r="C66" s="268" t="s">
        <v>50</v>
      </c>
      <c r="D66" s="345">
        <v>95</v>
      </c>
      <c r="E66" s="345">
        <v>92</v>
      </c>
      <c r="F66" s="237"/>
      <c r="G66" s="237"/>
      <c r="H66" s="237"/>
      <c r="I66" s="346">
        <v>90</v>
      </c>
      <c r="J66" s="346">
        <v>90</v>
      </c>
      <c r="K66" s="2"/>
      <c r="L66" s="2"/>
      <c r="M66" s="2"/>
      <c r="N66" s="1">
        <f t="shared" si="1"/>
        <v>93</v>
      </c>
      <c r="O66" s="1">
        <f t="shared" si="1"/>
        <v>91</v>
      </c>
      <c r="P66" s="1">
        <f t="shared" si="1"/>
        <v>0</v>
      </c>
      <c r="Q66" s="1">
        <f t="shared" si="1"/>
        <v>0</v>
      </c>
      <c r="R66" s="1">
        <f t="shared" si="1"/>
        <v>0</v>
      </c>
    </row>
    <row r="67" spans="1:18">
      <c r="A67" s="10">
        <v>54</v>
      </c>
      <c r="B67" s="270">
        <v>1911054</v>
      </c>
      <c r="C67" s="271" t="s">
        <v>329</v>
      </c>
      <c r="D67" s="345">
        <v>93</v>
      </c>
      <c r="E67" s="345">
        <v>93</v>
      </c>
      <c r="F67" s="237"/>
      <c r="G67" s="237"/>
      <c r="H67" s="237"/>
      <c r="I67" s="346">
        <v>88</v>
      </c>
      <c r="J67" s="346">
        <v>90</v>
      </c>
      <c r="K67" s="2"/>
      <c r="L67" s="2"/>
      <c r="M67" s="2"/>
      <c r="N67" s="1">
        <f t="shared" si="1"/>
        <v>91</v>
      </c>
      <c r="O67" s="1">
        <f t="shared" si="1"/>
        <v>92</v>
      </c>
      <c r="P67" s="1">
        <f t="shared" si="1"/>
        <v>0</v>
      </c>
      <c r="Q67" s="1">
        <f t="shared" si="1"/>
        <v>0</v>
      </c>
      <c r="R67" s="1">
        <f t="shared" si="1"/>
        <v>0</v>
      </c>
    </row>
    <row r="68" spans="1:18">
      <c r="A68" s="10">
        <v>55</v>
      </c>
      <c r="B68" s="270">
        <v>1911055</v>
      </c>
      <c r="C68" s="271" t="s">
        <v>117</v>
      </c>
      <c r="D68" s="345">
        <v>89</v>
      </c>
      <c r="E68" s="345">
        <v>90</v>
      </c>
      <c r="F68" s="237"/>
      <c r="G68" s="237"/>
      <c r="H68" s="237"/>
      <c r="I68" s="346">
        <v>84</v>
      </c>
      <c r="J68" s="346">
        <v>88</v>
      </c>
      <c r="K68" s="2"/>
      <c r="L68" s="2"/>
      <c r="M68" s="2"/>
      <c r="N68" s="1">
        <f t="shared" si="1"/>
        <v>87</v>
      </c>
      <c r="O68" s="1">
        <f t="shared" si="1"/>
        <v>89</v>
      </c>
      <c r="P68" s="1">
        <f t="shared" si="1"/>
        <v>0</v>
      </c>
      <c r="Q68" s="1">
        <f t="shared" si="1"/>
        <v>0</v>
      </c>
      <c r="R68" s="1">
        <f t="shared" si="1"/>
        <v>0</v>
      </c>
    </row>
    <row r="69" spans="1:18">
      <c r="A69" s="10">
        <v>56</v>
      </c>
      <c r="B69" s="272">
        <v>1911056</v>
      </c>
      <c r="C69" s="324" t="s">
        <v>330</v>
      </c>
      <c r="D69" s="345">
        <v>92</v>
      </c>
      <c r="E69" s="345">
        <v>92</v>
      </c>
      <c r="F69" s="237"/>
      <c r="G69" s="237"/>
      <c r="H69" s="237"/>
      <c r="I69" s="346">
        <v>87</v>
      </c>
      <c r="J69" s="346">
        <v>90</v>
      </c>
      <c r="K69" s="2"/>
      <c r="L69" s="2"/>
      <c r="M69" s="2"/>
      <c r="N69" s="1">
        <f t="shared" si="1"/>
        <v>90</v>
      </c>
      <c r="O69" s="1">
        <f t="shared" si="1"/>
        <v>91</v>
      </c>
      <c r="P69" s="1">
        <f t="shared" si="1"/>
        <v>0</v>
      </c>
      <c r="Q69" s="1">
        <f t="shared" si="1"/>
        <v>0</v>
      </c>
      <c r="R69" s="1">
        <f t="shared" si="1"/>
        <v>0</v>
      </c>
    </row>
    <row r="70" spans="1:18">
      <c r="A70" s="10">
        <v>57</v>
      </c>
      <c r="B70" s="267">
        <v>1911057</v>
      </c>
      <c r="C70" s="268" t="s">
        <v>331</v>
      </c>
      <c r="D70" s="345">
        <v>89</v>
      </c>
      <c r="E70" s="345">
        <v>88</v>
      </c>
      <c r="F70" s="337"/>
      <c r="G70" s="337"/>
      <c r="H70" s="337"/>
      <c r="I70" s="346">
        <v>84</v>
      </c>
      <c r="J70" s="346">
        <v>87</v>
      </c>
      <c r="K70" s="2"/>
      <c r="L70" s="2"/>
      <c r="M70" s="2"/>
      <c r="N70" s="1">
        <f t="shared" si="1"/>
        <v>87</v>
      </c>
      <c r="O70" s="1">
        <f t="shared" si="1"/>
        <v>88</v>
      </c>
      <c r="P70" s="1">
        <f t="shared" si="1"/>
        <v>0</v>
      </c>
      <c r="Q70" s="1">
        <f t="shared" si="1"/>
        <v>0</v>
      </c>
      <c r="R70" s="1">
        <f t="shared" si="1"/>
        <v>0</v>
      </c>
    </row>
    <row r="71" spans="1:18">
      <c r="A71" s="10">
        <v>58</v>
      </c>
      <c r="B71" s="267">
        <v>1911058</v>
      </c>
      <c r="C71" s="268" t="s">
        <v>332</v>
      </c>
      <c r="D71" s="345">
        <v>92</v>
      </c>
      <c r="E71" s="345">
        <v>90</v>
      </c>
      <c r="F71" s="337"/>
      <c r="G71" s="337"/>
      <c r="H71" s="337"/>
      <c r="I71" s="346">
        <v>87</v>
      </c>
      <c r="J71" s="346">
        <v>85</v>
      </c>
      <c r="K71" s="2"/>
      <c r="L71" s="2"/>
      <c r="M71" s="2"/>
      <c r="N71" s="1">
        <f t="shared" si="1"/>
        <v>90</v>
      </c>
      <c r="O71" s="1">
        <f t="shared" si="1"/>
        <v>88</v>
      </c>
      <c r="P71" s="1">
        <f t="shared" si="1"/>
        <v>0</v>
      </c>
      <c r="Q71" s="1">
        <f t="shared" si="1"/>
        <v>0</v>
      </c>
      <c r="R71" s="1">
        <f t="shared" si="1"/>
        <v>0</v>
      </c>
    </row>
    <row r="72" spans="1:18">
      <c r="A72" s="10">
        <v>59</v>
      </c>
      <c r="B72" s="272">
        <v>1911059</v>
      </c>
      <c r="C72" s="324" t="s">
        <v>65</v>
      </c>
      <c r="D72" s="345">
        <v>90</v>
      </c>
      <c r="E72" s="345">
        <v>88</v>
      </c>
      <c r="F72" s="337"/>
      <c r="G72" s="337"/>
      <c r="H72" s="337"/>
      <c r="I72" s="346">
        <v>85</v>
      </c>
      <c r="J72" s="346">
        <v>85</v>
      </c>
      <c r="K72" s="2"/>
      <c r="L72" s="2"/>
      <c r="M72" s="2"/>
      <c r="N72" s="1">
        <f t="shared" si="1"/>
        <v>88</v>
      </c>
      <c r="O72" s="1">
        <f t="shared" si="1"/>
        <v>87</v>
      </c>
      <c r="P72" s="1">
        <f t="shared" si="1"/>
        <v>0</v>
      </c>
      <c r="Q72" s="1">
        <f t="shared" si="1"/>
        <v>0</v>
      </c>
      <c r="R72" s="1">
        <f t="shared" si="1"/>
        <v>0</v>
      </c>
    </row>
    <row r="73" spans="1:18">
      <c r="A73" s="10">
        <v>60</v>
      </c>
      <c r="B73" s="272">
        <v>1911060</v>
      </c>
      <c r="C73" s="324" t="s">
        <v>121</v>
      </c>
      <c r="D73" s="345">
        <v>85</v>
      </c>
      <c r="E73" s="345">
        <v>88</v>
      </c>
      <c r="F73" s="337"/>
      <c r="G73" s="337"/>
      <c r="H73" s="337"/>
      <c r="I73" s="346">
        <v>80</v>
      </c>
      <c r="J73" s="346">
        <v>85</v>
      </c>
      <c r="K73" s="2"/>
      <c r="L73" s="2"/>
      <c r="M73" s="2"/>
      <c r="N73" s="1">
        <f t="shared" si="1"/>
        <v>83</v>
      </c>
      <c r="O73" s="1">
        <f t="shared" si="1"/>
        <v>87</v>
      </c>
      <c r="P73" s="1">
        <f t="shared" si="1"/>
        <v>0</v>
      </c>
      <c r="Q73" s="1">
        <f t="shared" si="1"/>
        <v>0</v>
      </c>
      <c r="R73" s="1">
        <f t="shared" si="1"/>
        <v>0</v>
      </c>
    </row>
    <row r="74" spans="1:18">
      <c r="A74" s="10">
        <v>61</v>
      </c>
      <c r="B74" s="275">
        <v>1911061</v>
      </c>
      <c r="C74" s="271" t="s">
        <v>122</v>
      </c>
      <c r="D74" s="345">
        <v>85</v>
      </c>
      <c r="E74" s="345">
        <v>88</v>
      </c>
      <c r="F74" s="237"/>
      <c r="G74" s="237"/>
      <c r="H74" s="237"/>
      <c r="I74" s="346">
        <v>80</v>
      </c>
      <c r="J74" s="346">
        <v>87</v>
      </c>
      <c r="K74" s="2"/>
      <c r="L74" s="2"/>
      <c r="M74" s="2"/>
      <c r="N74" s="1">
        <f t="shared" si="1"/>
        <v>83</v>
      </c>
      <c r="O74" s="1">
        <f t="shared" si="1"/>
        <v>88</v>
      </c>
      <c r="P74" s="1">
        <f t="shared" si="1"/>
        <v>0</v>
      </c>
      <c r="Q74" s="1">
        <f t="shared" si="1"/>
        <v>0</v>
      </c>
      <c r="R74" s="1">
        <f t="shared" si="1"/>
        <v>0</v>
      </c>
    </row>
    <row r="75" spans="1:18">
      <c r="A75" s="10">
        <v>62</v>
      </c>
      <c r="B75" s="275">
        <v>1911062</v>
      </c>
      <c r="C75" s="271" t="s">
        <v>333</v>
      </c>
      <c r="D75" s="345">
        <v>92</v>
      </c>
      <c r="E75" s="345">
        <v>88</v>
      </c>
      <c r="F75" s="337"/>
      <c r="G75" s="337"/>
      <c r="H75" s="337"/>
      <c r="I75" s="346">
        <v>87</v>
      </c>
      <c r="J75" s="346">
        <v>85</v>
      </c>
      <c r="K75" s="2"/>
      <c r="L75" s="2"/>
      <c r="M75" s="2"/>
      <c r="N75" s="1">
        <f t="shared" si="1"/>
        <v>90</v>
      </c>
      <c r="O75" s="1">
        <f t="shared" si="1"/>
        <v>87</v>
      </c>
      <c r="P75" s="1">
        <f t="shared" si="1"/>
        <v>0</v>
      </c>
      <c r="Q75" s="1">
        <f t="shared" si="1"/>
        <v>0</v>
      </c>
      <c r="R75" s="1">
        <f t="shared" si="1"/>
        <v>0</v>
      </c>
    </row>
    <row r="76" spans="1:18">
      <c r="A76" s="10">
        <v>63</v>
      </c>
      <c r="B76" s="275">
        <v>1911063</v>
      </c>
      <c r="C76" s="271" t="s">
        <v>51</v>
      </c>
      <c r="D76" s="345">
        <v>92</v>
      </c>
      <c r="E76" s="345">
        <v>95</v>
      </c>
      <c r="F76" s="237"/>
      <c r="G76" s="237"/>
      <c r="H76" s="237"/>
      <c r="I76" s="346">
        <v>87</v>
      </c>
      <c r="J76" s="346">
        <v>90</v>
      </c>
      <c r="K76" s="2"/>
      <c r="L76" s="2"/>
      <c r="M76" s="2"/>
      <c r="N76" s="1">
        <f t="shared" si="1"/>
        <v>90</v>
      </c>
      <c r="O76" s="1">
        <f t="shared" si="1"/>
        <v>93</v>
      </c>
      <c r="P76" s="1">
        <f t="shared" si="1"/>
        <v>0</v>
      </c>
      <c r="Q76" s="1">
        <f t="shared" si="1"/>
        <v>0</v>
      </c>
      <c r="R76" s="1">
        <f t="shared" si="1"/>
        <v>0</v>
      </c>
    </row>
    <row r="77" spans="1:18">
      <c r="A77" s="10">
        <v>64</v>
      </c>
      <c r="B77" s="276">
        <v>1911064</v>
      </c>
      <c r="C77" s="324" t="s">
        <v>124</v>
      </c>
      <c r="D77" s="345">
        <v>88</v>
      </c>
      <c r="E77" s="345">
        <v>85</v>
      </c>
      <c r="F77" s="237"/>
      <c r="G77" s="237"/>
      <c r="H77" s="237"/>
      <c r="I77" s="346">
        <v>83</v>
      </c>
      <c r="J77" s="346">
        <v>86</v>
      </c>
      <c r="K77" s="2"/>
      <c r="L77" s="2"/>
      <c r="M77" s="2"/>
      <c r="N77" s="1">
        <f t="shared" si="1"/>
        <v>86</v>
      </c>
      <c r="O77" s="1">
        <f t="shared" si="1"/>
        <v>86</v>
      </c>
      <c r="P77" s="1">
        <f t="shared" si="1"/>
        <v>0</v>
      </c>
      <c r="Q77" s="1">
        <f t="shared" si="1"/>
        <v>0</v>
      </c>
      <c r="R77" s="1">
        <f t="shared" si="1"/>
        <v>0</v>
      </c>
    </row>
    <row r="78" spans="1:18">
      <c r="A78" s="10">
        <v>65</v>
      </c>
      <c r="B78" s="275">
        <v>1911065</v>
      </c>
      <c r="C78" s="271" t="s">
        <v>334</v>
      </c>
      <c r="D78" s="337">
        <v>58.5</v>
      </c>
      <c r="E78" s="337">
        <v>51.75</v>
      </c>
      <c r="F78" s="337"/>
      <c r="G78" s="337"/>
      <c r="H78" s="337"/>
      <c r="I78" s="2">
        <v>80</v>
      </c>
      <c r="J78" s="2">
        <v>80</v>
      </c>
      <c r="K78" s="2"/>
      <c r="L78" s="2"/>
      <c r="M78" s="2"/>
      <c r="N78" s="1">
        <f t="shared" si="1"/>
        <v>69</v>
      </c>
      <c r="O78" s="1">
        <f>ROUND(E78*$H$12+J78*$M$12,0)</f>
        <v>66</v>
      </c>
      <c r="P78" s="1">
        <f>ROUND(F78*$H$12+K78*$M$12,0)</f>
        <v>0</v>
      </c>
      <c r="Q78" s="1">
        <f>ROUND(G78*$H$12+L78*$M$12,0)</f>
        <v>0</v>
      </c>
      <c r="R78" s="1">
        <f t="shared" si="1"/>
        <v>0</v>
      </c>
    </row>
    <row r="79" spans="1:18">
      <c r="A79" s="10">
        <v>66</v>
      </c>
      <c r="B79" s="272">
        <v>1911066</v>
      </c>
      <c r="C79" s="324" t="s">
        <v>66</v>
      </c>
      <c r="D79" s="337">
        <v>93.5</v>
      </c>
      <c r="E79" s="337">
        <v>80.5</v>
      </c>
      <c r="F79" s="337"/>
      <c r="G79" s="337"/>
      <c r="H79" s="337"/>
      <c r="I79" s="2">
        <v>80</v>
      </c>
      <c r="J79" s="2">
        <v>85</v>
      </c>
      <c r="K79" s="2"/>
      <c r="L79" s="2"/>
      <c r="M79" s="2"/>
      <c r="N79" s="1">
        <f t="shared" ref="N79:R122" si="2">ROUND(D79*$H$12+I79*$M$12,0)</f>
        <v>87</v>
      </c>
      <c r="O79" s="1">
        <f t="shared" si="2"/>
        <v>83</v>
      </c>
      <c r="P79" s="1">
        <f t="shared" si="2"/>
        <v>0</v>
      </c>
      <c r="Q79" s="1">
        <f t="shared" si="2"/>
        <v>0</v>
      </c>
      <c r="R79" s="1">
        <f t="shared" si="2"/>
        <v>0</v>
      </c>
    </row>
    <row r="80" spans="1:18">
      <c r="A80" s="10">
        <v>67</v>
      </c>
      <c r="B80" s="270">
        <v>1911067</v>
      </c>
      <c r="C80" s="271" t="s">
        <v>335</v>
      </c>
      <c r="D80" s="337">
        <v>83.25</v>
      </c>
      <c r="E80" s="337">
        <v>82.25</v>
      </c>
      <c r="F80" s="337"/>
      <c r="G80" s="337"/>
      <c r="H80" s="337"/>
      <c r="I80" s="2">
        <v>75</v>
      </c>
      <c r="J80" s="2">
        <v>75</v>
      </c>
      <c r="K80" s="2"/>
      <c r="L80" s="2"/>
      <c r="M80" s="2"/>
      <c r="N80" s="1">
        <f t="shared" si="2"/>
        <v>79</v>
      </c>
      <c r="O80" s="1">
        <f t="shared" si="2"/>
        <v>79</v>
      </c>
      <c r="P80" s="1">
        <f t="shared" si="2"/>
        <v>0</v>
      </c>
      <c r="Q80" s="1">
        <f t="shared" si="2"/>
        <v>0</v>
      </c>
      <c r="R80" s="1">
        <f t="shared" si="2"/>
        <v>0</v>
      </c>
    </row>
    <row r="81" spans="1:18">
      <c r="A81" s="10">
        <v>68</v>
      </c>
      <c r="B81" s="272">
        <v>1911068</v>
      </c>
      <c r="C81" s="324" t="s">
        <v>336</v>
      </c>
      <c r="D81" s="237">
        <v>77</v>
      </c>
      <c r="E81" s="237">
        <v>76</v>
      </c>
      <c r="F81" s="237"/>
      <c r="G81" s="237"/>
      <c r="H81" s="237"/>
      <c r="I81" s="2">
        <v>80</v>
      </c>
      <c r="J81" s="2">
        <v>80</v>
      </c>
      <c r="K81" s="2"/>
      <c r="L81" s="2"/>
      <c r="M81" s="2"/>
      <c r="N81" s="1">
        <f t="shared" si="2"/>
        <v>79</v>
      </c>
      <c r="O81" s="1">
        <f t="shared" si="2"/>
        <v>78</v>
      </c>
      <c r="P81" s="1">
        <f t="shared" si="2"/>
        <v>0</v>
      </c>
      <c r="Q81" s="1">
        <f t="shared" si="2"/>
        <v>0</v>
      </c>
      <c r="R81" s="1">
        <f t="shared" si="2"/>
        <v>0</v>
      </c>
    </row>
    <row r="82" spans="1:18">
      <c r="A82" s="10">
        <v>69</v>
      </c>
      <c r="B82" s="272">
        <v>1911069</v>
      </c>
      <c r="C82" s="324" t="s">
        <v>337</v>
      </c>
      <c r="D82" s="237">
        <v>77</v>
      </c>
      <c r="E82" s="237">
        <v>76</v>
      </c>
      <c r="F82" s="237"/>
      <c r="G82" s="237"/>
      <c r="H82" s="237"/>
      <c r="I82" s="2">
        <v>70</v>
      </c>
      <c r="J82" s="2">
        <v>75</v>
      </c>
      <c r="K82" s="2"/>
      <c r="L82" s="2"/>
      <c r="M82" s="2"/>
      <c r="N82" s="1">
        <f t="shared" si="2"/>
        <v>74</v>
      </c>
      <c r="O82" s="1">
        <f t="shared" si="2"/>
        <v>76</v>
      </c>
      <c r="P82" s="1">
        <f t="shared" si="2"/>
        <v>0</v>
      </c>
      <c r="Q82" s="1">
        <f t="shared" si="2"/>
        <v>0</v>
      </c>
      <c r="R82" s="1">
        <f t="shared" si="2"/>
        <v>0</v>
      </c>
    </row>
    <row r="83" spans="1:18">
      <c r="A83" s="10">
        <v>70</v>
      </c>
      <c r="B83" s="267">
        <v>1911070</v>
      </c>
      <c r="C83" s="268" t="s">
        <v>127</v>
      </c>
      <c r="D83" s="337">
        <v>83.25</v>
      </c>
      <c r="E83" s="337">
        <v>82.25</v>
      </c>
      <c r="F83" s="337"/>
      <c r="G83" s="337"/>
      <c r="H83" s="337"/>
      <c r="I83" s="2">
        <v>75</v>
      </c>
      <c r="J83" s="2">
        <v>80</v>
      </c>
      <c r="K83" s="2"/>
      <c r="L83" s="2"/>
      <c r="M83" s="2"/>
      <c r="N83" s="1">
        <f t="shared" si="2"/>
        <v>79</v>
      </c>
      <c r="O83" s="1">
        <f t="shared" si="2"/>
        <v>81</v>
      </c>
      <c r="P83" s="1">
        <f t="shared" si="2"/>
        <v>0</v>
      </c>
      <c r="Q83" s="1">
        <f t="shared" si="2"/>
        <v>0</v>
      </c>
      <c r="R83" s="1">
        <f t="shared" si="2"/>
        <v>0</v>
      </c>
    </row>
    <row r="84" spans="1:18">
      <c r="A84" s="10">
        <v>71</v>
      </c>
      <c r="B84" s="272">
        <v>1911071</v>
      </c>
      <c r="C84" s="324" t="s">
        <v>128</v>
      </c>
      <c r="D84" s="237">
        <v>75</v>
      </c>
      <c r="E84" s="237">
        <v>75</v>
      </c>
      <c r="F84" s="237"/>
      <c r="G84" s="237"/>
      <c r="H84" s="237"/>
      <c r="I84" s="2">
        <v>70</v>
      </c>
      <c r="J84" s="2">
        <v>80</v>
      </c>
      <c r="K84" s="2"/>
      <c r="L84" s="2"/>
      <c r="M84" s="2"/>
      <c r="N84" s="1">
        <f t="shared" si="2"/>
        <v>73</v>
      </c>
      <c r="O84" s="1">
        <f t="shared" si="2"/>
        <v>78</v>
      </c>
      <c r="P84" s="1">
        <f t="shared" si="2"/>
        <v>0</v>
      </c>
      <c r="Q84" s="1">
        <f t="shared" si="2"/>
        <v>0</v>
      </c>
      <c r="R84" s="1">
        <f t="shared" si="2"/>
        <v>0</v>
      </c>
    </row>
    <row r="85" spans="1:18">
      <c r="A85" s="10">
        <v>72</v>
      </c>
      <c r="B85" s="270">
        <v>1911072</v>
      </c>
      <c r="C85" s="271" t="s">
        <v>338</v>
      </c>
      <c r="D85" s="337">
        <v>55.5</v>
      </c>
      <c r="E85" s="337">
        <v>54</v>
      </c>
      <c r="F85" s="337"/>
      <c r="G85" s="337"/>
      <c r="H85" s="337"/>
      <c r="I85" s="2">
        <v>75</v>
      </c>
      <c r="J85" s="2">
        <v>65</v>
      </c>
      <c r="K85" s="2"/>
      <c r="L85" s="2"/>
      <c r="M85" s="2"/>
      <c r="N85" s="1">
        <f t="shared" si="2"/>
        <v>65</v>
      </c>
      <c r="O85" s="1">
        <f t="shared" si="2"/>
        <v>60</v>
      </c>
      <c r="P85" s="1">
        <f t="shared" si="2"/>
        <v>0</v>
      </c>
      <c r="Q85" s="1">
        <f t="shared" si="2"/>
        <v>0</v>
      </c>
      <c r="R85" s="1">
        <f t="shared" si="2"/>
        <v>0</v>
      </c>
    </row>
    <row r="86" spans="1:18">
      <c r="A86" s="10">
        <v>73</v>
      </c>
      <c r="B86" s="267">
        <v>1911073</v>
      </c>
      <c r="C86" s="268" t="s">
        <v>339</v>
      </c>
      <c r="D86" s="237">
        <v>74</v>
      </c>
      <c r="E86" s="237">
        <v>75</v>
      </c>
      <c r="F86" s="237"/>
      <c r="G86" s="237"/>
      <c r="H86" s="237"/>
      <c r="I86" s="2">
        <v>60</v>
      </c>
      <c r="J86" s="2">
        <v>60</v>
      </c>
      <c r="K86" s="2"/>
      <c r="L86" s="2"/>
      <c r="M86" s="2"/>
      <c r="N86" s="1">
        <f t="shared" si="2"/>
        <v>67</v>
      </c>
      <c r="O86" s="1">
        <f t="shared" si="2"/>
        <v>68</v>
      </c>
      <c r="P86" s="1">
        <f t="shared" si="2"/>
        <v>0</v>
      </c>
      <c r="Q86" s="1">
        <f t="shared" si="2"/>
        <v>0</v>
      </c>
      <c r="R86" s="1">
        <f t="shared" si="2"/>
        <v>0</v>
      </c>
    </row>
    <row r="87" spans="1:18">
      <c r="A87" s="10">
        <v>74</v>
      </c>
      <c r="B87" s="272">
        <v>1911074</v>
      </c>
      <c r="C87" s="324" t="s">
        <v>68</v>
      </c>
      <c r="D87" s="237">
        <v>81</v>
      </c>
      <c r="E87" s="237">
        <v>79</v>
      </c>
      <c r="F87" s="237"/>
      <c r="G87" s="237"/>
      <c r="H87" s="237"/>
      <c r="I87" s="2">
        <v>80</v>
      </c>
      <c r="J87" s="2">
        <v>80</v>
      </c>
      <c r="K87" s="2"/>
      <c r="L87" s="2"/>
      <c r="M87" s="2"/>
      <c r="N87" s="1">
        <f t="shared" si="2"/>
        <v>81</v>
      </c>
      <c r="O87" s="1">
        <f t="shared" si="2"/>
        <v>80</v>
      </c>
      <c r="P87" s="1">
        <f t="shared" si="2"/>
        <v>0</v>
      </c>
      <c r="Q87" s="1">
        <f t="shared" si="2"/>
        <v>0</v>
      </c>
      <c r="R87" s="1">
        <f t="shared" si="2"/>
        <v>0</v>
      </c>
    </row>
    <row r="88" spans="1:18">
      <c r="A88" s="10">
        <v>75</v>
      </c>
      <c r="B88" s="270">
        <v>1911075</v>
      </c>
      <c r="C88" s="271" t="s">
        <v>340</v>
      </c>
      <c r="D88" s="337">
        <v>55.5</v>
      </c>
      <c r="E88" s="337">
        <v>51</v>
      </c>
      <c r="F88" s="337"/>
      <c r="G88" s="337"/>
      <c r="H88" s="337"/>
      <c r="I88" s="2">
        <v>80</v>
      </c>
      <c r="J88" s="2">
        <v>80</v>
      </c>
      <c r="K88" s="2"/>
      <c r="L88" s="2"/>
      <c r="M88" s="2"/>
      <c r="N88" s="1">
        <f t="shared" si="2"/>
        <v>68</v>
      </c>
      <c r="O88" s="1">
        <f t="shared" si="2"/>
        <v>66</v>
      </c>
      <c r="P88" s="1">
        <f t="shared" si="2"/>
        <v>0</v>
      </c>
      <c r="Q88" s="1">
        <f t="shared" si="2"/>
        <v>0</v>
      </c>
      <c r="R88" s="1">
        <f t="shared" si="2"/>
        <v>0</v>
      </c>
    </row>
    <row r="89" spans="1:18">
      <c r="A89" s="10">
        <v>76</v>
      </c>
      <c r="B89" s="267">
        <v>1911076</v>
      </c>
      <c r="C89" s="268" t="s">
        <v>341</v>
      </c>
      <c r="D89" s="237">
        <v>74</v>
      </c>
      <c r="E89" s="237">
        <v>75</v>
      </c>
      <c r="F89" s="237"/>
      <c r="G89" s="237"/>
      <c r="H89" s="237"/>
      <c r="I89" s="2">
        <v>80</v>
      </c>
      <c r="J89" s="2">
        <v>85</v>
      </c>
      <c r="K89" s="2"/>
      <c r="L89" s="2"/>
      <c r="M89" s="2"/>
      <c r="N89" s="1">
        <f t="shared" si="2"/>
        <v>77</v>
      </c>
      <c r="O89" s="1">
        <f t="shared" si="2"/>
        <v>80</v>
      </c>
      <c r="P89" s="1">
        <f t="shared" si="2"/>
        <v>0</v>
      </c>
      <c r="Q89" s="1">
        <f t="shared" si="2"/>
        <v>0</v>
      </c>
      <c r="R89" s="1">
        <f t="shared" si="2"/>
        <v>0</v>
      </c>
    </row>
    <row r="90" spans="1:18">
      <c r="A90" s="10">
        <v>77</v>
      </c>
      <c r="B90" s="267">
        <v>1911077</v>
      </c>
      <c r="C90" s="268" t="s">
        <v>56</v>
      </c>
      <c r="D90" s="337">
        <v>69.5</v>
      </c>
      <c r="E90" s="337">
        <v>58.5</v>
      </c>
      <c r="F90" s="337"/>
      <c r="G90" s="337"/>
      <c r="H90" s="337"/>
      <c r="I90" s="2">
        <v>65</v>
      </c>
      <c r="J90" s="2">
        <v>65</v>
      </c>
      <c r="K90" s="2"/>
      <c r="L90" s="2"/>
      <c r="M90" s="2"/>
      <c r="N90" s="1">
        <f t="shared" si="2"/>
        <v>67</v>
      </c>
      <c r="O90" s="1">
        <f t="shared" si="2"/>
        <v>62</v>
      </c>
      <c r="P90" s="1">
        <f t="shared" si="2"/>
        <v>0</v>
      </c>
      <c r="Q90" s="1">
        <f t="shared" si="2"/>
        <v>0</v>
      </c>
      <c r="R90" s="1">
        <f t="shared" si="2"/>
        <v>0</v>
      </c>
    </row>
    <row r="91" spans="1:18">
      <c r="A91" s="10">
        <v>78</v>
      </c>
      <c r="B91" s="272">
        <v>1911078</v>
      </c>
      <c r="C91" s="324" t="s">
        <v>69</v>
      </c>
      <c r="D91" s="237">
        <v>86</v>
      </c>
      <c r="E91" s="237">
        <v>83</v>
      </c>
      <c r="F91" s="237"/>
      <c r="G91" s="237"/>
      <c r="H91" s="237"/>
      <c r="I91" s="2">
        <v>65</v>
      </c>
      <c r="J91" s="2">
        <v>65</v>
      </c>
      <c r="K91" s="2"/>
      <c r="L91" s="2"/>
      <c r="M91" s="2"/>
      <c r="N91" s="1">
        <f t="shared" si="2"/>
        <v>76</v>
      </c>
      <c r="O91" s="1">
        <f t="shared" si="2"/>
        <v>74</v>
      </c>
      <c r="P91" s="1">
        <f t="shared" si="2"/>
        <v>0</v>
      </c>
      <c r="Q91" s="1">
        <f t="shared" si="2"/>
        <v>0</v>
      </c>
      <c r="R91" s="1">
        <f t="shared" si="2"/>
        <v>0</v>
      </c>
    </row>
    <row r="92" spans="1:18">
      <c r="A92" s="10">
        <v>79</v>
      </c>
      <c r="B92" s="267">
        <v>1911079</v>
      </c>
      <c r="C92" s="268" t="s">
        <v>130</v>
      </c>
      <c r="D92" s="337">
        <v>69.5</v>
      </c>
      <c r="E92" s="337">
        <v>50.5</v>
      </c>
      <c r="F92" s="337"/>
      <c r="G92" s="337"/>
      <c r="H92" s="337"/>
      <c r="I92" s="2">
        <v>40</v>
      </c>
      <c r="J92" s="2">
        <v>80</v>
      </c>
      <c r="K92" s="2"/>
      <c r="L92" s="2"/>
      <c r="M92" s="2"/>
      <c r="N92" s="1">
        <f t="shared" si="2"/>
        <v>55</v>
      </c>
      <c r="O92" s="1">
        <f t="shared" si="2"/>
        <v>65</v>
      </c>
      <c r="P92" s="1">
        <f t="shared" si="2"/>
        <v>0</v>
      </c>
      <c r="Q92" s="1">
        <f t="shared" si="2"/>
        <v>0</v>
      </c>
      <c r="R92" s="1">
        <f t="shared" si="2"/>
        <v>0</v>
      </c>
    </row>
    <row r="93" spans="1:18">
      <c r="A93" s="10">
        <v>80</v>
      </c>
      <c r="B93" s="272">
        <v>1911080</v>
      </c>
      <c r="C93" s="324" t="s">
        <v>342</v>
      </c>
      <c r="D93" s="237">
        <v>72</v>
      </c>
      <c r="E93" s="237">
        <v>74</v>
      </c>
      <c r="F93" s="237"/>
      <c r="G93" s="237"/>
      <c r="H93" s="237"/>
      <c r="I93" s="2">
        <v>25</v>
      </c>
      <c r="J93" s="2">
        <v>45</v>
      </c>
      <c r="K93" s="2"/>
      <c r="L93" s="2"/>
      <c r="M93" s="2"/>
      <c r="N93" s="1">
        <f t="shared" si="2"/>
        <v>49</v>
      </c>
      <c r="O93" s="1">
        <f t="shared" si="2"/>
        <v>60</v>
      </c>
      <c r="P93" s="1">
        <f t="shared" si="2"/>
        <v>0</v>
      </c>
      <c r="Q93" s="1">
        <f t="shared" si="2"/>
        <v>0</v>
      </c>
      <c r="R93" s="1">
        <f t="shared" si="2"/>
        <v>0</v>
      </c>
    </row>
    <row r="94" spans="1:18">
      <c r="A94" s="10">
        <v>81</v>
      </c>
      <c r="B94" s="272">
        <v>1911081</v>
      </c>
      <c r="C94" s="324" t="s">
        <v>70</v>
      </c>
      <c r="D94" s="237">
        <v>74</v>
      </c>
      <c r="E94" s="237">
        <v>75</v>
      </c>
      <c r="F94" s="237"/>
      <c r="G94" s="237"/>
      <c r="H94" s="237"/>
      <c r="I94" s="2">
        <v>55</v>
      </c>
      <c r="J94" s="2">
        <v>50</v>
      </c>
      <c r="K94" s="2"/>
      <c r="L94" s="2"/>
      <c r="M94" s="2"/>
      <c r="N94" s="1">
        <f t="shared" si="2"/>
        <v>65</v>
      </c>
      <c r="O94" s="1">
        <f t="shared" si="2"/>
        <v>63</v>
      </c>
      <c r="P94" s="1">
        <f t="shared" si="2"/>
        <v>0</v>
      </c>
      <c r="Q94" s="1">
        <f t="shared" si="2"/>
        <v>0</v>
      </c>
      <c r="R94" s="1">
        <f t="shared" si="2"/>
        <v>0</v>
      </c>
    </row>
    <row r="95" spans="1:18">
      <c r="A95" s="10">
        <v>82</v>
      </c>
      <c r="B95" s="272">
        <v>1911082</v>
      </c>
      <c r="C95" s="324" t="s">
        <v>71</v>
      </c>
      <c r="D95" s="237">
        <v>85</v>
      </c>
      <c r="E95" s="237">
        <v>77</v>
      </c>
      <c r="F95" s="237"/>
      <c r="G95" s="237"/>
      <c r="H95" s="237"/>
      <c r="I95" s="2">
        <v>60</v>
      </c>
      <c r="J95" s="2">
        <v>80</v>
      </c>
      <c r="K95" s="2"/>
      <c r="L95" s="2"/>
      <c r="M95" s="2"/>
      <c r="N95" s="1">
        <f t="shared" si="2"/>
        <v>73</v>
      </c>
      <c r="O95" s="1">
        <f t="shared" si="2"/>
        <v>79</v>
      </c>
      <c r="P95" s="1">
        <f t="shared" si="2"/>
        <v>0</v>
      </c>
      <c r="Q95" s="1">
        <f t="shared" si="2"/>
        <v>0</v>
      </c>
      <c r="R95" s="1">
        <f t="shared" si="2"/>
        <v>0</v>
      </c>
    </row>
    <row r="96" spans="1:18">
      <c r="A96" s="10">
        <v>83</v>
      </c>
      <c r="B96" s="272">
        <v>1911083</v>
      </c>
      <c r="C96" s="324" t="s">
        <v>132</v>
      </c>
      <c r="D96" s="337">
        <v>55.5</v>
      </c>
      <c r="E96" s="337">
        <v>54</v>
      </c>
      <c r="F96" s="337"/>
      <c r="G96" s="337"/>
      <c r="H96" s="337"/>
      <c r="I96" s="2">
        <v>75</v>
      </c>
      <c r="J96" s="2">
        <v>20</v>
      </c>
      <c r="K96" s="2"/>
      <c r="L96" s="2"/>
      <c r="M96" s="2"/>
      <c r="N96" s="1">
        <f t="shared" si="2"/>
        <v>65</v>
      </c>
      <c r="O96" s="1">
        <f t="shared" si="2"/>
        <v>37</v>
      </c>
      <c r="P96" s="1">
        <f t="shared" si="2"/>
        <v>0</v>
      </c>
      <c r="Q96" s="1">
        <f t="shared" si="2"/>
        <v>0</v>
      </c>
      <c r="R96" s="1">
        <f t="shared" si="2"/>
        <v>0</v>
      </c>
    </row>
    <row r="97" spans="1:18">
      <c r="A97" s="10">
        <v>84</v>
      </c>
      <c r="B97" s="270">
        <v>1911084</v>
      </c>
      <c r="C97" s="271" t="s">
        <v>343</v>
      </c>
      <c r="D97" s="237">
        <v>74</v>
      </c>
      <c r="E97" s="237">
        <v>75</v>
      </c>
      <c r="F97" s="237"/>
      <c r="G97" s="237"/>
      <c r="H97" s="237"/>
      <c r="I97" s="2">
        <v>75</v>
      </c>
      <c r="J97" s="2">
        <v>80</v>
      </c>
      <c r="K97" s="2"/>
      <c r="L97" s="2"/>
      <c r="M97" s="2"/>
      <c r="N97" s="1">
        <f t="shared" si="2"/>
        <v>75</v>
      </c>
      <c r="O97" s="1">
        <f t="shared" si="2"/>
        <v>78</v>
      </c>
      <c r="P97" s="1">
        <f t="shared" si="2"/>
        <v>0</v>
      </c>
      <c r="Q97" s="1">
        <f t="shared" si="2"/>
        <v>0</v>
      </c>
      <c r="R97" s="1">
        <f t="shared" si="2"/>
        <v>0</v>
      </c>
    </row>
    <row r="98" spans="1:18">
      <c r="A98" s="10">
        <v>85</v>
      </c>
      <c r="B98" s="267">
        <v>1911085</v>
      </c>
      <c r="C98" s="268" t="s">
        <v>344</v>
      </c>
      <c r="D98" s="237">
        <v>81</v>
      </c>
      <c r="E98" s="237">
        <v>79</v>
      </c>
      <c r="F98" s="237"/>
      <c r="G98" s="237"/>
      <c r="H98" s="237"/>
      <c r="I98" s="2">
        <v>80</v>
      </c>
      <c r="J98" s="2">
        <v>75</v>
      </c>
      <c r="K98" s="2"/>
      <c r="L98" s="2"/>
      <c r="M98" s="2"/>
      <c r="N98" s="1">
        <f t="shared" si="2"/>
        <v>81</v>
      </c>
      <c r="O98" s="1">
        <f t="shared" si="2"/>
        <v>77</v>
      </c>
      <c r="P98" s="1">
        <f t="shared" si="2"/>
        <v>0</v>
      </c>
      <c r="Q98" s="1">
        <f t="shared" si="2"/>
        <v>0</v>
      </c>
      <c r="R98" s="1">
        <f t="shared" si="2"/>
        <v>0</v>
      </c>
    </row>
    <row r="99" spans="1:18">
      <c r="A99" s="10">
        <v>86</v>
      </c>
      <c r="B99" s="270">
        <v>1911086</v>
      </c>
      <c r="C99" s="31" t="s">
        <v>345</v>
      </c>
      <c r="D99" s="337">
        <v>55.5</v>
      </c>
      <c r="E99" s="337">
        <v>51</v>
      </c>
      <c r="F99" s="337"/>
      <c r="G99" s="337"/>
      <c r="H99" s="337"/>
      <c r="I99" s="2">
        <v>80</v>
      </c>
      <c r="J99" s="2">
        <v>45</v>
      </c>
      <c r="K99" s="2"/>
      <c r="L99" s="2"/>
      <c r="M99" s="2"/>
      <c r="N99" s="1">
        <f t="shared" si="2"/>
        <v>68</v>
      </c>
      <c r="O99" s="1">
        <f t="shared" si="2"/>
        <v>48</v>
      </c>
      <c r="P99" s="1">
        <f t="shared" si="2"/>
        <v>0</v>
      </c>
      <c r="Q99" s="1">
        <f t="shared" si="2"/>
        <v>0</v>
      </c>
      <c r="R99" s="1">
        <f t="shared" si="2"/>
        <v>0</v>
      </c>
    </row>
    <row r="100" spans="1:18">
      <c r="A100" s="10">
        <v>87</v>
      </c>
      <c r="B100" s="270">
        <v>1911087</v>
      </c>
      <c r="C100" s="271" t="s">
        <v>136</v>
      </c>
      <c r="D100" s="237">
        <v>80</v>
      </c>
      <c r="E100" s="237">
        <v>77</v>
      </c>
      <c r="F100" s="237"/>
      <c r="G100" s="237"/>
      <c r="H100" s="237"/>
      <c r="I100" s="2">
        <v>75</v>
      </c>
      <c r="J100" s="2">
        <v>20</v>
      </c>
      <c r="K100" s="2"/>
      <c r="L100" s="2"/>
      <c r="M100" s="2"/>
      <c r="N100" s="1">
        <f t="shared" si="2"/>
        <v>78</v>
      </c>
      <c r="O100" s="1">
        <f t="shared" si="2"/>
        <v>49</v>
      </c>
      <c r="P100" s="1">
        <f t="shared" si="2"/>
        <v>0</v>
      </c>
      <c r="Q100" s="1">
        <f t="shared" si="2"/>
        <v>0</v>
      </c>
      <c r="R100" s="1">
        <f t="shared" si="2"/>
        <v>0</v>
      </c>
    </row>
    <row r="101" spans="1:18">
      <c r="A101" s="10">
        <v>88</v>
      </c>
      <c r="B101" s="76">
        <v>1911088</v>
      </c>
      <c r="C101" s="271" t="s">
        <v>346</v>
      </c>
      <c r="D101" s="237">
        <v>80</v>
      </c>
      <c r="E101" s="237">
        <v>78</v>
      </c>
      <c r="F101" s="237"/>
      <c r="G101" s="237"/>
      <c r="H101" s="237"/>
      <c r="I101" s="2">
        <v>85</v>
      </c>
      <c r="J101" s="2">
        <v>50</v>
      </c>
      <c r="K101" s="2"/>
      <c r="L101" s="2"/>
      <c r="M101" s="2"/>
      <c r="N101" s="1">
        <f t="shared" si="2"/>
        <v>83</v>
      </c>
      <c r="O101" s="1">
        <f t="shared" si="2"/>
        <v>64</v>
      </c>
      <c r="P101" s="1">
        <f t="shared" si="2"/>
        <v>0</v>
      </c>
      <c r="Q101" s="1">
        <f t="shared" si="2"/>
        <v>0</v>
      </c>
      <c r="R101" s="1">
        <f t="shared" si="2"/>
        <v>0</v>
      </c>
    </row>
    <row r="102" spans="1:18">
      <c r="A102" s="10">
        <v>89</v>
      </c>
      <c r="B102" s="272">
        <v>1911089</v>
      </c>
      <c r="C102" s="324" t="s">
        <v>137</v>
      </c>
      <c r="D102" s="237">
        <v>80</v>
      </c>
      <c r="E102" s="237">
        <v>77</v>
      </c>
      <c r="F102" s="237"/>
      <c r="G102" s="237"/>
      <c r="H102" s="237"/>
      <c r="I102" s="2">
        <v>80</v>
      </c>
      <c r="J102" s="2">
        <v>80</v>
      </c>
      <c r="K102" s="2"/>
      <c r="L102" s="2"/>
      <c r="M102" s="2"/>
      <c r="N102" s="1">
        <f t="shared" si="2"/>
        <v>80</v>
      </c>
      <c r="O102" s="1">
        <f t="shared" si="2"/>
        <v>79</v>
      </c>
      <c r="P102" s="1">
        <f t="shared" si="2"/>
        <v>0</v>
      </c>
      <c r="Q102" s="1">
        <f t="shared" si="2"/>
        <v>0</v>
      </c>
      <c r="R102" s="1">
        <f t="shared" si="2"/>
        <v>0</v>
      </c>
    </row>
    <row r="103" spans="1:18">
      <c r="A103" s="10">
        <v>90</v>
      </c>
      <c r="B103" s="76">
        <v>1911090</v>
      </c>
      <c r="C103" s="271" t="s">
        <v>138</v>
      </c>
      <c r="D103" s="337">
        <v>83.25</v>
      </c>
      <c r="E103" s="337">
        <v>84.25</v>
      </c>
      <c r="F103" s="337"/>
      <c r="G103" s="337"/>
      <c r="H103" s="337"/>
      <c r="I103" s="2">
        <v>75</v>
      </c>
      <c r="J103" s="2">
        <v>20</v>
      </c>
      <c r="K103" s="2"/>
      <c r="L103" s="2"/>
      <c r="M103" s="2"/>
      <c r="N103" s="1">
        <f t="shared" si="2"/>
        <v>79</v>
      </c>
      <c r="O103" s="1">
        <f t="shared" si="2"/>
        <v>52</v>
      </c>
      <c r="P103" s="1">
        <f t="shared" si="2"/>
        <v>0</v>
      </c>
      <c r="Q103" s="1">
        <f t="shared" si="2"/>
        <v>0</v>
      </c>
      <c r="R103" s="1">
        <f t="shared" si="2"/>
        <v>0</v>
      </c>
    </row>
    <row r="104" spans="1:18">
      <c r="A104" s="10">
        <v>91</v>
      </c>
      <c r="B104" s="272">
        <v>1911091</v>
      </c>
      <c r="C104" s="324" t="s">
        <v>139</v>
      </c>
      <c r="D104" s="237">
        <v>80</v>
      </c>
      <c r="E104" s="237">
        <v>78</v>
      </c>
      <c r="F104" s="237"/>
      <c r="G104" s="237"/>
      <c r="H104" s="237"/>
      <c r="I104" s="2">
        <v>85</v>
      </c>
      <c r="J104" s="2">
        <v>50</v>
      </c>
      <c r="K104" s="2"/>
      <c r="L104" s="2"/>
      <c r="M104" s="2"/>
      <c r="N104" s="1">
        <f t="shared" si="2"/>
        <v>83</v>
      </c>
      <c r="O104" s="1">
        <f t="shared" si="2"/>
        <v>64</v>
      </c>
      <c r="P104" s="1">
        <f t="shared" si="2"/>
        <v>0</v>
      </c>
      <c r="Q104" s="1">
        <f t="shared" si="2"/>
        <v>0</v>
      </c>
      <c r="R104" s="1">
        <f t="shared" si="2"/>
        <v>0</v>
      </c>
    </row>
    <row r="105" spans="1:18">
      <c r="A105" s="10">
        <v>92</v>
      </c>
      <c r="B105" s="272">
        <v>1911092</v>
      </c>
      <c r="C105" s="324" t="s">
        <v>140</v>
      </c>
      <c r="D105" s="237">
        <v>80</v>
      </c>
      <c r="E105" s="237">
        <v>77</v>
      </c>
      <c r="F105" s="237"/>
      <c r="G105" s="237"/>
      <c r="H105" s="237"/>
      <c r="I105" s="2">
        <v>80</v>
      </c>
      <c r="J105" s="2">
        <v>60</v>
      </c>
      <c r="K105" s="2"/>
      <c r="L105" s="2"/>
      <c r="M105" s="2"/>
      <c r="N105" s="1">
        <f t="shared" si="2"/>
        <v>80</v>
      </c>
      <c r="O105" s="1">
        <f t="shared" si="2"/>
        <v>69</v>
      </c>
      <c r="P105" s="1">
        <f t="shared" si="2"/>
        <v>0</v>
      </c>
      <c r="Q105" s="1">
        <f t="shared" si="2"/>
        <v>0</v>
      </c>
      <c r="R105" s="1">
        <f t="shared" si="2"/>
        <v>0</v>
      </c>
    </row>
    <row r="106" spans="1:18">
      <c r="A106" s="10">
        <v>93</v>
      </c>
      <c r="B106" s="272">
        <v>1911093</v>
      </c>
      <c r="C106" s="324" t="s">
        <v>141</v>
      </c>
      <c r="D106" s="237">
        <v>73</v>
      </c>
      <c r="E106" s="237">
        <v>75</v>
      </c>
      <c r="F106" s="237"/>
      <c r="G106" s="237"/>
      <c r="H106" s="237"/>
      <c r="I106" s="2">
        <v>75</v>
      </c>
      <c r="J106" s="2">
        <v>70</v>
      </c>
      <c r="K106" s="2"/>
      <c r="L106" s="2"/>
      <c r="M106" s="2"/>
      <c r="N106" s="1">
        <f t="shared" si="2"/>
        <v>74</v>
      </c>
      <c r="O106" s="1">
        <f t="shared" si="2"/>
        <v>73</v>
      </c>
      <c r="P106" s="1">
        <f t="shared" si="2"/>
        <v>0</v>
      </c>
      <c r="Q106" s="1">
        <f t="shared" si="2"/>
        <v>0</v>
      </c>
      <c r="R106" s="1">
        <f t="shared" si="2"/>
        <v>0</v>
      </c>
    </row>
    <row r="107" spans="1:18">
      <c r="A107" s="10">
        <v>94</v>
      </c>
      <c r="B107" s="267">
        <v>1911094</v>
      </c>
      <c r="C107" s="268" t="s">
        <v>58</v>
      </c>
      <c r="D107" s="337">
        <v>71</v>
      </c>
      <c r="E107" s="337">
        <v>64.5</v>
      </c>
      <c r="F107" s="337"/>
      <c r="G107" s="337"/>
      <c r="H107" s="337"/>
      <c r="I107" s="2">
        <v>80</v>
      </c>
      <c r="J107" s="2">
        <v>85</v>
      </c>
      <c r="K107" s="2"/>
      <c r="L107" s="2"/>
      <c r="M107" s="2"/>
      <c r="N107" s="1">
        <f t="shared" si="2"/>
        <v>76</v>
      </c>
      <c r="O107" s="1">
        <f t="shared" si="2"/>
        <v>75</v>
      </c>
      <c r="P107" s="1">
        <f t="shared" si="2"/>
        <v>0</v>
      </c>
      <c r="Q107" s="1">
        <f t="shared" si="2"/>
        <v>0</v>
      </c>
      <c r="R107" s="1">
        <f t="shared" si="2"/>
        <v>0</v>
      </c>
    </row>
    <row r="108" spans="1:18">
      <c r="A108" s="10">
        <v>95</v>
      </c>
      <c r="B108" s="76">
        <v>1911095</v>
      </c>
      <c r="C108" s="271" t="s">
        <v>142</v>
      </c>
      <c r="D108" s="237">
        <v>80</v>
      </c>
      <c r="E108" s="237">
        <v>78</v>
      </c>
      <c r="F108" s="237"/>
      <c r="G108" s="237"/>
      <c r="H108" s="237"/>
      <c r="I108" s="2">
        <v>75</v>
      </c>
      <c r="J108" s="2">
        <v>75</v>
      </c>
      <c r="K108" s="2"/>
      <c r="L108" s="2"/>
      <c r="M108" s="2"/>
      <c r="N108" s="1">
        <f t="shared" si="2"/>
        <v>78</v>
      </c>
      <c r="O108" s="1">
        <f t="shared" si="2"/>
        <v>77</v>
      </c>
      <c r="P108" s="1">
        <f t="shared" si="2"/>
        <v>0</v>
      </c>
      <c r="Q108" s="1">
        <f t="shared" si="2"/>
        <v>0</v>
      </c>
      <c r="R108" s="1">
        <f t="shared" si="2"/>
        <v>0</v>
      </c>
    </row>
    <row r="109" spans="1:18">
      <c r="A109" s="10">
        <v>96</v>
      </c>
      <c r="B109" s="272">
        <v>1911096</v>
      </c>
      <c r="C109" s="324" t="s">
        <v>143</v>
      </c>
      <c r="D109" s="237">
        <v>80</v>
      </c>
      <c r="E109" s="237">
        <v>77</v>
      </c>
      <c r="F109" s="237"/>
      <c r="G109" s="237"/>
      <c r="H109" s="237"/>
      <c r="I109" s="2">
        <v>80</v>
      </c>
      <c r="J109" s="2">
        <v>80</v>
      </c>
      <c r="K109" s="2"/>
      <c r="L109" s="2"/>
      <c r="M109" s="2"/>
      <c r="N109" s="1">
        <f t="shared" si="2"/>
        <v>80</v>
      </c>
      <c r="O109" s="1">
        <f t="shared" si="2"/>
        <v>79</v>
      </c>
      <c r="P109" s="1">
        <f t="shared" si="2"/>
        <v>0</v>
      </c>
      <c r="Q109" s="1">
        <f t="shared" si="2"/>
        <v>0</v>
      </c>
      <c r="R109" s="1">
        <f t="shared" si="2"/>
        <v>0</v>
      </c>
    </row>
    <row r="110" spans="1:18">
      <c r="A110" s="10">
        <v>97</v>
      </c>
      <c r="B110" s="272">
        <v>1911097</v>
      </c>
      <c r="C110" s="324" t="s">
        <v>347</v>
      </c>
      <c r="D110" s="237">
        <v>73</v>
      </c>
      <c r="E110" s="237">
        <v>75</v>
      </c>
      <c r="F110" s="237"/>
      <c r="G110" s="237"/>
      <c r="H110" s="237"/>
      <c r="I110" s="2">
        <v>70</v>
      </c>
      <c r="J110" s="2">
        <v>50</v>
      </c>
      <c r="K110" s="2"/>
      <c r="L110" s="2"/>
      <c r="M110" s="2"/>
      <c r="N110" s="1">
        <f t="shared" si="2"/>
        <v>72</v>
      </c>
      <c r="O110" s="1">
        <f t="shared" si="2"/>
        <v>63</v>
      </c>
      <c r="P110" s="1">
        <f t="shared" si="2"/>
        <v>0</v>
      </c>
      <c r="Q110" s="1">
        <f t="shared" si="2"/>
        <v>0</v>
      </c>
      <c r="R110" s="1">
        <f t="shared" si="2"/>
        <v>0</v>
      </c>
    </row>
    <row r="111" spans="1:18">
      <c r="A111" s="10">
        <v>98</v>
      </c>
      <c r="B111" s="272">
        <v>1911098</v>
      </c>
      <c r="C111" s="324" t="s">
        <v>145</v>
      </c>
      <c r="D111" s="337">
        <v>71</v>
      </c>
      <c r="E111" s="337">
        <v>64.5</v>
      </c>
      <c r="F111" s="337"/>
      <c r="G111" s="337"/>
      <c r="H111" s="337"/>
      <c r="I111" s="2">
        <v>70</v>
      </c>
      <c r="J111" s="2">
        <v>60</v>
      </c>
      <c r="K111" s="2"/>
      <c r="L111" s="2"/>
      <c r="M111" s="2"/>
      <c r="N111" s="1">
        <f t="shared" si="2"/>
        <v>71</v>
      </c>
      <c r="O111" s="1">
        <f t="shared" si="2"/>
        <v>62</v>
      </c>
      <c r="P111" s="1">
        <f t="shared" si="2"/>
        <v>0</v>
      </c>
      <c r="Q111" s="1">
        <f t="shared" si="2"/>
        <v>0</v>
      </c>
      <c r="R111" s="1">
        <f t="shared" si="2"/>
        <v>0</v>
      </c>
    </row>
    <row r="112" spans="1:18">
      <c r="A112" s="10">
        <v>99</v>
      </c>
      <c r="B112" s="76">
        <v>1911099</v>
      </c>
      <c r="C112" s="271" t="s">
        <v>146</v>
      </c>
      <c r="D112" s="237">
        <v>84</v>
      </c>
      <c r="E112" s="237">
        <v>77</v>
      </c>
      <c r="F112" s="237"/>
      <c r="G112" s="237"/>
      <c r="H112" s="237"/>
      <c r="I112" s="2">
        <v>50</v>
      </c>
      <c r="J112" s="2">
        <v>65</v>
      </c>
      <c r="K112" s="2"/>
      <c r="L112" s="2"/>
      <c r="M112" s="2"/>
      <c r="N112" s="1">
        <f t="shared" si="2"/>
        <v>67</v>
      </c>
      <c r="O112" s="1">
        <f t="shared" si="2"/>
        <v>71</v>
      </c>
      <c r="P112" s="1">
        <f t="shared" si="2"/>
        <v>0</v>
      </c>
      <c r="Q112" s="1">
        <f t="shared" si="2"/>
        <v>0</v>
      </c>
      <c r="R112" s="1">
        <f t="shared" si="2"/>
        <v>0</v>
      </c>
    </row>
    <row r="113" spans="1:18">
      <c r="A113" s="10">
        <v>100</v>
      </c>
      <c r="B113" s="272">
        <v>1911100</v>
      </c>
      <c r="C113" s="324" t="s">
        <v>147</v>
      </c>
      <c r="D113" s="237">
        <v>79</v>
      </c>
      <c r="E113" s="237">
        <v>78</v>
      </c>
      <c r="F113" s="237"/>
      <c r="G113" s="237"/>
      <c r="H113" s="237"/>
      <c r="I113" s="2">
        <v>80</v>
      </c>
      <c r="J113" s="2">
        <v>80</v>
      </c>
      <c r="K113" s="2"/>
      <c r="L113" s="2"/>
      <c r="M113" s="2"/>
      <c r="N113" s="1">
        <f t="shared" si="2"/>
        <v>80</v>
      </c>
      <c r="O113" s="1">
        <f t="shared" si="2"/>
        <v>79</v>
      </c>
      <c r="P113" s="1">
        <f t="shared" si="2"/>
        <v>0</v>
      </c>
      <c r="Q113" s="1">
        <f t="shared" si="2"/>
        <v>0</v>
      </c>
      <c r="R113" s="1">
        <f t="shared" si="2"/>
        <v>0</v>
      </c>
    </row>
    <row r="114" spans="1:18">
      <c r="A114" s="10">
        <v>101</v>
      </c>
      <c r="B114" s="272">
        <v>1911101</v>
      </c>
      <c r="C114" s="324" t="s">
        <v>348</v>
      </c>
      <c r="D114" s="237">
        <v>88</v>
      </c>
      <c r="E114" s="237">
        <v>79</v>
      </c>
      <c r="F114" s="237"/>
      <c r="G114" s="237"/>
      <c r="H114" s="237"/>
      <c r="I114" s="2">
        <v>50</v>
      </c>
      <c r="J114" s="2">
        <v>65</v>
      </c>
      <c r="K114" s="2"/>
      <c r="L114" s="2"/>
      <c r="M114" s="2"/>
      <c r="N114" s="1">
        <f t="shared" si="2"/>
        <v>69</v>
      </c>
      <c r="O114" s="1">
        <f t="shared" si="2"/>
        <v>72</v>
      </c>
      <c r="P114" s="1">
        <f t="shared" si="2"/>
        <v>0</v>
      </c>
      <c r="Q114" s="1">
        <f t="shared" si="2"/>
        <v>0</v>
      </c>
      <c r="R114" s="1">
        <f t="shared" si="2"/>
        <v>0</v>
      </c>
    </row>
    <row r="115" spans="1:18">
      <c r="A115" s="10">
        <v>102</v>
      </c>
      <c r="B115" s="272">
        <v>1911102</v>
      </c>
      <c r="C115" s="324" t="s">
        <v>349</v>
      </c>
      <c r="D115" s="237">
        <v>84</v>
      </c>
      <c r="E115" s="237">
        <v>77</v>
      </c>
      <c r="F115" s="237"/>
      <c r="G115" s="237"/>
      <c r="H115" s="237"/>
      <c r="I115" s="2">
        <v>80</v>
      </c>
      <c r="J115" s="2">
        <v>80</v>
      </c>
      <c r="K115" s="2"/>
      <c r="L115" s="2"/>
      <c r="M115" s="2"/>
      <c r="N115" s="1">
        <f t="shared" si="2"/>
        <v>82</v>
      </c>
      <c r="O115" s="1">
        <f t="shared" si="2"/>
        <v>79</v>
      </c>
      <c r="P115" s="1">
        <f t="shared" si="2"/>
        <v>0</v>
      </c>
      <c r="Q115" s="1">
        <f t="shared" si="2"/>
        <v>0</v>
      </c>
      <c r="R115" s="1">
        <f t="shared" si="2"/>
        <v>0</v>
      </c>
    </row>
    <row r="116" spans="1:18">
      <c r="A116" s="10">
        <v>103</v>
      </c>
      <c r="B116" s="272">
        <v>1911103</v>
      </c>
      <c r="C116" s="324" t="s">
        <v>350</v>
      </c>
      <c r="D116" s="237">
        <v>87</v>
      </c>
      <c r="E116" s="237">
        <v>78</v>
      </c>
      <c r="F116" s="237"/>
      <c r="G116" s="237"/>
      <c r="H116" s="237"/>
      <c r="I116" s="2">
        <v>75</v>
      </c>
      <c r="J116" s="2">
        <v>70</v>
      </c>
      <c r="K116" s="2"/>
      <c r="L116" s="2"/>
      <c r="M116" s="2"/>
      <c r="N116" s="1">
        <f t="shared" si="2"/>
        <v>81</v>
      </c>
      <c r="O116" s="1">
        <f t="shared" si="2"/>
        <v>74</v>
      </c>
      <c r="P116" s="1">
        <f t="shared" si="2"/>
        <v>0</v>
      </c>
      <c r="Q116" s="1">
        <f t="shared" si="2"/>
        <v>0</v>
      </c>
      <c r="R116" s="1">
        <f t="shared" si="2"/>
        <v>0</v>
      </c>
    </row>
    <row r="117" spans="1:18">
      <c r="A117" s="10">
        <v>104</v>
      </c>
      <c r="B117" s="267">
        <v>1911104</v>
      </c>
      <c r="C117" s="268" t="s">
        <v>351</v>
      </c>
      <c r="D117" s="237">
        <v>84</v>
      </c>
      <c r="E117" s="237">
        <v>77</v>
      </c>
      <c r="F117" s="237"/>
      <c r="G117" s="237"/>
      <c r="H117" s="237"/>
      <c r="I117" s="2">
        <v>65</v>
      </c>
      <c r="J117" s="2">
        <v>75</v>
      </c>
      <c r="K117" s="2"/>
      <c r="L117" s="2"/>
      <c r="M117" s="2"/>
      <c r="N117" s="1">
        <f t="shared" si="2"/>
        <v>75</v>
      </c>
      <c r="O117" s="1">
        <f t="shared" si="2"/>
        <v>76</v>
      </c>
      <c r="P117" s="1">
        <f t="shared" si="2"/>
        <v>0</v>
      </c>
      <c r="Q117" s="1">
        <f t="shared" si="2"/>
        <v>0</v>
      </c>
      <c r="R117" s="1">
        <f t="shared" si="2"/>
        <v>0</v>
      </c>
    </row>
    <row r="118" spans="1:18">
      <c r="A118" s="10">
        <v>105</v>
      </c>
      <c r="B118" s="267">
        <v>1911105</v>
      </c>
      <c r="C118" s="268" t="s">
        <v>60</v>
      </c>
      <c r="D118" s="237">
        <v>84</v>
      </c>
      <c r="E118" s="237">
        <v>77</v>
      </c>
      <c r="F118" s="237"/>
      <c r="G118" s="237"/>
      <c r="H118" s="237"/>
      <c r="I118" s="2">
        <v>70</v>
      </c>
      <c r="J118" s="2">
        <v>70</v>
      </c>
      <c r="K118" s="2"/>
      <c r="L118" s="2"/>
      <c r="M118" s="2"/>
      <c r="N118" s="1">
        <f t="shared" si="2"/>
        <v>77</v>
      </c>
      <c r="O118" s="1">
        <f t="shared" si="2"/>
        <v>74</v>
      </c>
      <c r="P118" s="1">
        <f t="shared" si="2"/>
        <v>0</v>
      </c>
      <c r="Q118" s="1">
        <f t="shared" si="2"/>
        <v>0</v>
      </c>
      <c r="R118" s="1">
        <f t="shared" si="2"/>
        <v>0</v>
      </c>
    </row>
    <row r="119" spans="1:18">
      <c r="A119" s="10">
        <v>106</v>
      </c>
      <c r="B119" s="76">
        <v>1911106</v>
      </c>
      <c r="C119" s="271" t="s">
        <v>352</v>
      </c>
      <c r="D119" s="237">
        <v>86</v>
      </c>
      <c r="E119" s="237">
        <v>83</v>
      </c>
      <c r="F119" s="237"/>
      <c r="G119" s="237"/>
      <c r="H119" s="237"/>
      <c r="I119" s="2">
        <v>75</v>
      </c>
      <c r="J119" s="2">
        <v>50</v>
      </c>
      <c r="K119" s="2"/>
      <c r="L119" s="2"/>
      <c r="M119" s="2"/>
      <c r="N119" s="1">
        <f t="shared" si="2"/>
        <v>81</v>
      </c>
      <c r="O119" s="1">
        <f t="shared" si="2"/>
        <v>67</v>
      </c>
      <c r="P119" s="1">
        <f t="shared" si="2"/>
        <v>0</v>
      </c>
      <c r="Q119" s="1">
        <f t="shared" si="2"/>
        <v>0</v>
      </c>
      <c r="R119" s="1">
        <f t="shared" si="2"/>
        <v>0</v>
      </c>
    </row>
    <row r="120" spans="1:18">
      <c r="A120" s="10">
        <v>107</v>
      </c>
      <c r="B120" s="272">
        <v>1911107</v>
      </c>
      <c r="C120" s="324" t="s">
        <v>353</v>
      </c>
      <c r="D120" s="237">
        <v>79</v>
      </c>
      <c r="E120" s="237">
        <v>76</v>
      </c>
      <c r="F120" s="237"/>
      <c r="G120" s="237"/>
      <c r="H120" s="237"/>
      <c r="I120" s="2">
        <v>65</v>
      </c>
      <c r="J120" s="2">
        <v>75</v>
      </c>
      <c r="K120" s="2"/>
      <c r="L120" s="2"/>
      <c r="M120" s="2"/>
      <c r="N120" s="1">
        <f t="shared" si="2"/>
        <v>72</v>
      </c>
      <c r="O120" s="1">
        <f t="shared" si="2"/>
        <v>76</v>
      </c>
      <c r="P120" s="1">
        <f t="shared" si="2"/>
        <v>0</v>
      </c>
      <c r="Q120" s="1">
        <f t="shared" si="2"/>
        <v>0</v>
      </c>
      <c r="R120" s="1">
        <f t="shared" si="2"/>
        <v>0</v>
      </c>
    </row>
    <row r="121" spans="1:18">
      <c r="A121" s="10">
        <v>108</v>
      </c>
      <c r="B121" s="272">
        <v>1911108</v>
      </c>
      <c r="C121" s="324" t="s">
        <v>152</v>
      </c>
      <c r="D121" s="337">
        <v>71</v>
      </c>
      <c r="E121" s="337">
        <v>64.5</v>
      </c>
      <c r="F121" s="337"/>
      <c r="G121" s="337"/>
      <c r="H121" s="337"/>
      <c r="I121" s="2">
        <v>70</v>
      </c>
      <c r="J121" s="2">
        <v>70</v>
      </c>
      <c r="K121" s="2"/>
      <c r="L121" s="2"/>
      <c r="M121" s="2"/>
      <c r="N121" s="1">
        <f t="shared" si="2"/>
        <v>71</v>
      </c>
      <c r="O121" s="1">
        <f t="shared" si="2"/>
        <v>67</v>
      </c>
      <c r="P121" s="1">
        <f t="shared" si="2"/>
        <v>0</v>
      </c>
      <c r="Q121" s="1">
        <f t="shared" si="2"/>
        <v>0</v>
      </c>
      <c r="R121" s="1">
        <f t="shared" si="2"/>
        <v>0</v>
      </c>
    </row>
    <row r="122" spans="1:18">
      <c r="A122" s="10">
        <v>109</v>
      </c>
      <c r="B122" s="267">
        <v>1911109</v>
      </c>
      <c r="C122" s="268" t="s">
        <v>153</v>
      </c>
      <c r="D122" s="337">
        <v>63.5</v>
      </c>
      <c r="E122" s="337">
        <v>70.5</v>
      </c>
      <c r="F122" s="337"/>
      <c r="G122" s="337"/>
      <c r="H122" s="337"/>
      <c r="I122" s="2">
        <v>75</v>
      </c>
      <c r="J122" s="2">
        <v>50</v>
      </c>
      <c r="K122" s="2"/>
      <c r="L122" s="2"/>
      <c r="M122" s="2"/>
      <c r="N122" s="1">
        <f t="shared" si="2"/>
        <v>69</v>
      </c>
      <c r="O122" s="1">
        <f t="shared" si="2"/>
        <v>60</v>
      </c>
      <c r="P122" s="1">
        <f t="shared" si="2"/>
        <v>0</v>
      </c>
      <c r="Q122" s="1">
        <f t="shared" si="2"/>
        <v>0</v>
      </c>
      <c r="R122" s="1">
        <f t="shared" si="2"/>
        <v>0</v>
      </c>
    </row>
    <row r="123" spans="1:18">
      <c r="A123" s="10">
        <v>110</v>
      </c>
      <c r="B123" s="272">
        <v>1911110</v>
      </c>
      <c r="C123" s="324" t="s">
        <v>154</v>
      </c>
      <c r="D123" s="337">
        <v>71</v>
      </c>
      <c r="E123" s="337">
        <v>64.5</v>
      </c>
      <c r="F123" s="337"/>
      <c r="G123" s="337"/>
      <c r="H123" s="337"/>
      <c r="I123" s="2">
        <v>80</v>
      </c>
      <c r="J123" s="2">
        <v>80</v>
      </c>
      <c r="K123" s="2"/>
      <c r="L123" s="2"/>
      <c r="M123" s="2"/>
      <c r="N123" s="1">
        <f t="shared" ref="N123:R138" si="3">ROUND(D123*$H$12+I123*$M$12,0)</f>
        <v>76</v>
      </c>
      <c r="O123" s="1">
        <f t="shared" si="3"/>
        <v>72</v>
      </c>
      <c r="P123" s="1">
        <f t="shared" si="3"/>
        <v>0</v>
      </c>
      <c r="Q123" s="1">
        <f t="shared" si="3"/>
        <v>0</v>
      </c>
      <c r="R123" s="1">
        <f t="shared" si="3"/>
        <v>0</v>
      </c>
    </row>
    <row r="124" spans="1:18">
      <c r="A124" s="10">
        <v>111</v>
      </c>
      <c r="B124" s="272">
        <v>1911111</v>
      </c>
      <c r="C124" s="324" t="s">
        <v>354</v>
      </c>
      <c r="D124" s="237">
        <v>86</v>
      </c>
      <c r="E124" s="237">
        <v>77</v>
      </c>
      <c r="F124" s="237"/>
      <c r="G124" s="237"/>
      <c r="H124" s="237"/>
      <c r="I124" s="2">
        <v>70</v>
      </c>
      <c r="J124" s="2">
        <v>75</v>
      </c>
      <c r="K124" s="2"/>
      <c r="L124" s="2"/>
      <c r="M124" s="2"/>
      <c r="N124" s="1">
        <f t="shared" si="3"/>
        <v>78</v>
      </c>
      <c r="O124" s="1">
        <f t="shared" si="3"/>
        <v>76</v>
      </c>
      <c r="P124" s="1">
        <f t="shared" si="3"/>
        <v>0</v>
      </c>
      <c r="Q124" s="1">
        <f t="shared" si="3"/>
        <v>0</v>
      </c>
      <c r="R124" s="1">
        <f t="shared" si="3"/>
        <v>0</v>
      </c>
    </row>
    <row r="125" spans="1:18">
      <c r="A125" s="10">
        <v>112</v>
      </c>
      <c r="B125" s="272">
        <v>1911112</v>
      </c>
      <c r="C125" s="324" t="s">
        <v>155</v>
      </c>
      <c r="D125" s="337">
        <v>71</v>
      </c>
      <c r="E125" s="337">
        <v>64.5</v>
      </c>
      <c r="F125" s="337"/>
      <c r="G125" s="337"/>
      <c r="H125" s="337"/>
      <c r="I125" s="2">
        <v>65</v>
      </c>
      <c r="J125" s="2">
        <v>75</v>
      </c>
      <c r="K125" s="2"/>
      <c r="L125" s="2"/>
      <c r="M125" s="2"/>
      <c r="N125" s="1">
        <f t="shared" si="3"/>
        <v>68</v>
      </c>
      <c r="O125" s="1">
        <f t="shared" si="3"/>
        <v>70</v>
      </c>
      <c r="P125" s="1">
        <f t="shared" si="3"/>
        <v>0</v>
      </c>
      <c r="Q125" s="1">
        <f t="shared" si="3"/>
        <v>0</v>
      </c>
      <c r="R125" s="1">
        <f t="shared" si="3"/>
        <v>0</v>
      </c>
    </row>
    <row r="126" spans="1:18">
      <c r="A126" s="10">
        <v>113</v>
      </c>
      <c r="B126" s="272">
        <v>1911113</v>
      </c>
      <c r="C126" s="324" t="s">
        <v>156</v>
      </c>
      <c r="D126" s="237">
        <v>84</v>
      </c>
      <c r="E126" s="237">
        <v>77</v>
      </c>
      <c r="F126" s="237"/>
      <c r="G126" s="237"/>
      <c r="H126" s="237"/>
      <c r="I126" s="2">
        <v>60</v>
      </c>
      <c r="J126" s="2">
        <v>65</v>
      </c>
      <c r="K126" s="2"/>
      <c r="L126" s="2"/>
      <c r="M126" s="2"/>
      <c r="N126" s="1">
        <f t="shared" si="3"/>
        <v>72</v>
      </c>
      <c r="O126" s="1">
        <f t="shared" si="3"/>
        <v>71</v>
      </c>
      <c r="P126" s="1">
        <f t="shared" si="3"/>
        <v>0</v>
      </c>
      <c r="Q126" s="1">
        <f t="shared" si="3"/>
        <v>0</v>
      </c>
      <c r="R126" s="1">
        <f t="shared" si="3"/>
        <v>0</v>
      </c>
    </row>
    <row r="127" spans="1:18">
      <c r="A127" s="10">
        <v>114</v>
      </c>
      <c r="B127" s="272">
        <v>1911114</v>
      </c>
      <c r="C127" s="324" t="s">
        <v>157</v>
      </c>
      <c r="D127" s="337">
        <v>71</v>
      </c>
      <c r="E127" s="337">
        <v>64.5</v>
      </c>
      <c r="F127" s="337"/>
      <c r="G127" s="337"/>
      <c r="H127" s="337"/>
      <c r="I127" s="2">
        <v>80</v>
      </c>
      <c r="J127" s="2">
        <v>80</v>
      </c>
      <c r="K127" s="2"/>
      <c r="L127" s="2"/>
      <c r="M127" s="2"/>
      <c r="N127" s="1">
        <f t="shared" si="3"/>
        <v>76</v>
      </c>
      <c r="O127" s="1">
        <f t="shared" si="3"/>
        <v>72</v>
      </c>
      <c r="P127" s="1">
        <f t="shared" si="3"/>
        <v>0</v>
      </c>
      <c r="Q127" s="1">
        <f t="shared" si="3"/>
        <v>0</v>
      </c>
      <c r="R127" s="1">
        <f t="shared" si="3"/>
        <v>0</v>
      </c>
    </row>
    <row r="128" spans="1:18">
      <c r="A128" s="10">
        <v>115</v>
      </c>
      <c r="B128" s="272">
        <v>1911115</v>
      </c>
      <c r="C128" s="324" t="s">
        <v>74</v>
      </c>
      <c r="D128" s="237">
        <v>80</v>
      </c>
      <c r="E128" s="237">
        <v>76</v>
      </c>
      <c r="F128" s="237"/>
      <c r="G128" s="237"/>
      <c r="H128" s="237"/>
      <c r="I128" s="2">
        <v>65</v>
      </c>
      <c r="J128" s="2">
        <v>45</v>
      </c>
      <c r="K128" s="2"/>
      <c r="L128" s="2"/>
      <c r="M128" s="2"/>
      <c r="N128" s="1">
        <f t="shared" si="3"/>
        <v>73</v>
      </c>
      <c r="O128" s="1">
        <f t="shared" si="3"/>
        <v>61</v>
      </c>
      <c r="P128" s="1">
        <f t="shared" si="3"/>
        <v>0</v>
      </c>
      <c r="Q128" s="1">
        <f t="shared" si="3"/>
        <v>0</v>
      </c>
      <c r="R128" s="1">
        <f t="shared" si="3"/>
        <v>0</v>
      </c>
    </row>
    <row r="129" spans="1:18">
      <c r="A129" s="10">
        <v>116</v>
      </c>
      <c r="B129" s="267">
        <v>1911116</v>
      </c>
      <c r="C129" s="268" t="s">
        <v>355</v>
      </c>
      <c r="D129" s="337">
        <v>71</v>
      </c>
      <c r="E129" s="337">
        <v>64.5</v>
      </c>
      <c r="F129" s="337"/>
      <c r="G129" s="337"/>
      <c r="H129" s="337"/>
      <c r="I129" s="2">
        <v>55</v>
      </c>
      <c r="J129" s="2">
        <v>40</v>
      </c>
      <c r="K129" s="2"/>
      <c r="L129" s="2"/>
      <c r="M129" s="2"/>
      <c r="N129" s="1">
        <f t="shared" si="3"/>
        <v>63</v>
      </c>
      <c r="O129" s="1">
        <f t="shared" si="3"/>
        <v>52</v>
      </c>
      <c r="P129" s="1">
        <f t="shared" si="3"/>
        <v>0</v>
      </c>
      <c r="Q129" s="1">
        <f t="shared" si="3"/>
        <v>0</v>
      </c>
      <c r="R129" s="1">
        <f t="shared" si="3"/>
        <v>0</v>
      </c>
    </row>
    <row r="130" spans="1:18">
      <c r="A130" s="10">
        <v>117</v>
      </c>
      <c r="B130" s="272">
        <v>1911117</v>
      </c>
      <c r="C130" s="324" t="s">
        <v>356</v>
      </c>
      <c r="D130" s="337">
        <v>69.5</v>
      </c>
      <c r="E130" s="337">
        <v>58.5</v>
      </c>
      <c r="F130" s="337"/>
      <c r="G130" s="337"/>
      <c r="H130" s="337"/>
      <c r="I130" s="2">
        <v>80</v>
      </c>
      <c r="J130" s="2">
        <v>80</v>
      </c>
      <c r="K130" s="2"/>
      <c r="L130" s="2"/>
      <c r="M130" s="2"/>
      <c r="N130" s="1">
        <f t="shared" si="3"/>
        <v>75</v>
      </c>
      <c r="O130" s="1">
        <f t="shared" si="3"/>
        <v>69</v>
      </c>
      <c r="P130" s="1">
        <f t="shared" si="3"/>
        <v>0</v>
      </c>
      <c r="Q130" s="1">
        <f t="shared" si="3"/>
        <v>0</v>
      </c>
      <c r="R130" s="1">
        <f t="shared" si="3"/>
        <v>0</v>
      </c>
    </row>
    <row r="131" spans="1:18">
      <c r="A131" s="10">
        <v>118</v>
      </c>
      <c r="B131" s="76">
        <v>1911118</v>
      </c>
      <c r="C131" s="271" t="s">
        <v>357</v>
      </c>
      <c r="D131" s="337">
        <v>65.5</v>
      </c>
      <c r="E131" s="337">
        <v>59.25</v>
      </c>
      <c r="F131" s="337"/>
      <c r="G131" s="337"/>
      <c r="H131" s="337"/>
      <c r="I131" s="2">
        <v>80</v>
      </c>
      <c r="J131" s="2">
        <v>85</v>
      </c>
      <c r="K131" s="2"/>
      <c r="L131" s="2"/>
      <c r="M131" s="2"/>
      <c r="N131" s="1">
        <f t="shared" si="3"/>
        <v>73</v>
      </c>
      <c r="O131" s="1">
        <f t="shared" si="3"/>
        <v>72</v>
      </c>
      <c r="P131" s="1">
        <f t="shared" si="3"/>
        <v>0</v>
      </c>
      <c r="Q131" s="1">
        <f t="shared" si="3"/>
        <v>0</v>
      </c>
      <c r="R131" s="1">
        <f t="shared" si="3"/>
        <v>0</v>
      </c>
    </row>
    <row r="132" spans="1:18">
      <c r="A132" s="10">
        <v>119</v>
      </c>
      <c r="B132" s="267">
        <v>1911119</v>
      </c>
      <c r="C132" s="268" t="s">
        <v>358</v>
      </c>
      <c r="D132" s="337">
        <v>71</v>
      </c>
      <c r="E132" s="337">
        <v>64.5</v>
      </c>
      <c r="F132" s="337"/>
      <c r="G132" s="337"/>
      <c r="H132" s="337"/>
      <c r="I132" s="2">
        <v>85</v>
      </c>
      <c r="J132" s="2">
        <v>60</v>
      </c>
      <c r="K132" s="2"/>
      <c r="L132" s="2"/>
      <c r="M132" s="2"/>
      <c r="N132" s="1">
        <f t="shared" si="3"/>
        <v>78</v>
      </c>
      <c r="O132" s="1">
        <f t="shared" si="3"/>
        <v>62</v>
      </c>
      <c r="P132" s="1">
        <f t="shared" si="3"/>
        <v>0</v>
      </c>
      <c r="Q132" s="1">
        <f t="shared" si="3"/>
        <v>0</v>
      </c>
      <c r="R132" s="1">
        <f t="shared" si="3"/>
        <v>0</v>
      </c>
    </row>
    <row r="133" spans="1:18">
      <c r="A133" s="10">
        <v>120</v>
      </c>
      <c r="B133" s="272">
        <v>1911120</v>
      </c>
      <c r="C133" s="324" t="s">
        <v>359</v>
      </c>
      <c r="D133" s="237">
        <v>87</v>
      </c>
      <c r="E133" s="237">
        <v>80</v>
      </c>
      <c r="F133" s="237"/>
      <c r="G133" s="237"/>
      <c r="H133" s="237"/>
      <c r="I133" s="2">
        <v>80</v>
      </c>
      <c r="J133" s="2">
        <v>80</v>
      </c>
      <c r="K133" s="2"/>
      <c r="L133" s="2"/>
      <c r="M133" s="2"/>
      <c r="N133" s="1">
        <f t="shared" si="3"/>
        <v>84</v>
      </c>
      <c r="O133" s="1">
        <f t="shared" si="3"/>
        <v>80</v>
      </c>
      <c r="P133" s="1">
        <f t="shared" si="3"/>
        <v>0</v>
      </c>
      <c r="Q133" s="1">
        <f t="shared" si="3"/>
        <v>0</v>
      </c>
      <c r="R133" s="1">
        <f t="shared" si="3"/>
        <v>0</v>
      </c>
    </row>
    <row r="134" spans="1:18">
      <c r="A134" s="10">
        <v>121</v>
      </c>
      <c r="B134" s="76">
        <v>1911401</v>
      </c>
      <c r="C134" s="271" t="s">
        <v>360</v>
      </c>
      <c r="D134" s="337">
        <v>71</v>
      </c>
      <c r="E134" s="337">
        <v>64.5</v>
      </c>
      <c r="F134" s="337"/>
      <c r="G134" s="337"/>
      <c r="H134" s="337"/>
      <c r="I134" s="2">
        <v>65</v>
      </c>
      <c r="J134" s="2">
        <v>75</v>
      </c>
      <c r="K134" s="2"/>
      <c r="L134" s="2"/>
      <c r="M134" s="2"/>
      <c r="N134" s="1">
        <f t="shared" si="3"/>
        <v>68</v>
      </c>
      <c r="O134" s="1">
        <f t="shared" si="3"/>
        <v>70</v>
      </c>
      <c r="P134" s="1">
        <f t="shared" si="3"/>
        <v>0</v>
      </c>
      <c r="Q134" s="1">
        <f t="shared" si="3"/>
        <v>0</v>
      </c>
      <c r="R134" s="1">
        <f t="shared" si="3"/>
        <v>0</v>
      </c>
    </row>
    <row r="135" spans="1:18">
      <c r="A135" s="10">
        <v>122</v>
      </c>
      <c r="B135" s="76">
        <v>1911402</v>
      </c>
      <c r="C135" s="271" t="s">
        <v>361</v>
      </c>
      <c r="D135" s="237">
        <v>80</v>
      </c>
      <c r="E135" s="237">
        <v>81</v>
      </c>
      <c r="F135" s="237"/>
      <c r="G135" s="237"/>
      <c r="H135" s="237"/>
      <c r="I135" s="2">
        <v>40</v>
      </c>
      <c r="J135" s="2">
        <v>45</v>
      </c>
      <c r="K135" s="2"/>
      <c r="L135" s="2"/>
      <c r="M135" s="2"/>
      <c r="N135" s="1">
        <f t="shared" si="3"/>
        <v>60</v>
      </c>
      <c r="O135" s="1">
        <f t="shared" si="3"/>
        <v>63</v>
      </c>
      <c r="P135" s="1">
        <f t="shared" si="3"/>
        <v>0</v>
      </c>
      <c r="Q135" s="1">
        <f t="shared" si="3"/>
        <v>0</v>
      </c>
      <c r="R135" s="1">
        <f t="shared" si="3"/>
        <v>0</v>
      </c>
    </row>
    <row r="136" spans="1:18">
      <c r="A136" s="10">
        <v>123</v>
      </c>
      <c r="B136" s="325">
        <v>1911403</v>
      </c>
      <c r="C136" s="326" t="s">
        <v>362</v>
      </c>
      <c r="D136" s="237">
        <v>76</v>
      </c>
      <c r="E136" s="237">
        <v>75</v>
      </c>
      <c r="F136" s="237"/>
      <c r="G136" s="237"/>
      <c r="H136" s="237"/>
      <c r="I136" s="2">
        <v>70</v>
      </c>
      <c r="J136" s="2">
        <v>75</v>
      </c>
      <c r="K136" s="2"/>
      <c r="L136" s="2"/>
      <c r="M136" s="2"/>
      <c r="N136" s="1">
        <f t="shared" si="3"/>
        <v>73</v>
      </c>
      <c r="O136" s="1">
        <f t="shared" si="3"/>
        <v>75</v>
      </c>
      <c r="P136" s="1">
        <f t="shared" si="3"/>
        <v>0</v>
      </c>
      <c r="Q136" s="1">
        <f t="shared" si="3"/>
        <v>0</v>
      </c>
      <c r="R136" s="1">
        <f t="shared" si="3"/>
        <v>0</v>
      </c>
    </row>
    <row r="137" spans="1:18">
      <c r="A137" s="10">
        <v>124</v>
      </c>
      <c r="B137" s="325">
        <v>1911404</v>
      </c>
      <c r="C137" s="326" t="s">
        <v>363</v>
      </c>
      <c r="D137" s="337">
        <v>71</v>
      </c>
      <c r="E137" s="337">
        <v>64.5</v>
      </c>
      <c r="F137" s="337"/>
      <c r="G137" s="337"/>
      <c r="H137" s="337"/>
      <c r="I137" s="2">
        <v>80</v>
      </c>
      <c r="J137" s="2">
        <v>80</v>
      </c>
      <c r="K137" s="2"/>
      <c r="L137" s="2"/>
      <c r="M137" s="2"/>
      <c r="N137" s="1">
        <f t="shared" si="3"/>
        <v>76</v>
      </c>
      <c r="O137" s="1">
        <f t="shared" si="3"/>
        <v>72</v>
      </c>
      <c r="P137" s="1">
        <f t="shared" si="3"/>
        <v>0</v>
      </c>
      <c r="Q137" s="1">
        <f t="shared" si="3"/>
        <v>0</v>
      </c>
      <c r="R137" s="1">
        <f t="shared" si="3"/>
        <v>0</v>
      </c>
    </row>
    <row r="138" spans="1:18">
      <c r="A138" s="10">
        <v>125</v>
      </c>
      <c r="B138" s="267">
        <v>1911405</v>
      </c>
      <c r="C138" s="268" t="s">
        <v>364</v>
      </c>
      <c r="D138" s="237">
        <v>86</v>
      </c>
      <c r="E138" s="237">
        <v>77</v>
      </c>
      <c r="F138" s="237"/>
      <c r="G138" s="237"/>
      <c r="H138" s="237"/>
      <c r="I138" s="2">
        <v>80</v>
      </c>
      <c r="J138" s="2">
        <v>80</v>
      </c>
      <c r="K138" s="2"/>
      <c r="L138" s="2"/>
      <c r="M138" s="2"/>
      <c r="N138" s="1">
        <f t="shared" si="3"/>
        <v>83</v>
      </c>
      <c r="O138" s="1">
        <f t="shared" si="3"/>
        <v>79</v>
      </c>
      <c r="P138" s="1">
        <f t="shared" si="3"/>
        <v>0</v>
      </c>
      <c r="Q138" s="1">
        <f t="shared" si="3"/>
        <v>0</v>
      </c>
      <c r="R138" s="1">
        <f t="shared" si="3"/>
        <v>0</v>
      </c>
    </row>
    <row r="139" spans="1:18">
      <c r="A139" s="10">
        <v>126</v>
      </c>
      <c r="B139" s="31">
        <v>1911406</v>
      </c>
      <c r="C139" s="326" t="s">
        <v>365</v>
      </c>
      <c r="D139" s="337">
        <v>62.2</v>
      </c>
      <c r="E139" s="337">
        <v>59.7</v>
      </c>
      <c r="F139" s="337"/>
      <c r="G139" s="337"/>
      <c r="H139" s="337"/>
      <c r="I139" s="2">
        <v>80</v>
      </c>
      <c r="J139" s="2">
        <v>75</v>
      </c>
      <c r="K139" s="2"/>
      <c r="L139" s="2"/>
      <c r="M139" s="2"/>
      <c r="N139" s="1">
        <f t="shared" ref="N139:R142" si="4">ROUND(D139*$H$12+I139*$M$12,0)</f>
        <v>71</v>
      </c>
      <c r="O139" s="1">
        <f t="shared" si="4"/>
        <v>67</v>
      </c>
      <c r="P139" s="1">
        <f t="shared" si="4"/>
        <v>0</v>
      </c>
      <c r="Q139" s="1">
        <f t="shared" si="4"/>
        <v>0</v>
      </c>
      <c r="R139" s="1">
        <f t="shared" si="4"/>
        <v>0</v>
      </c>
    </row>
    <row r="140" spans="1:18">
      <c r="A140" s="10">
        <v>127</v>
      </c>
      <c r="B140" s="76">
        <v>1911407</v>
      </c>
      <c r="C140" s="271" t="s">
        <v>366</v>
      </c>
      <c r="D140" s="237">
        <v>80</v>
      </c>
      <c r="E140" s="237">
        <v>81</v>
      </c>
      <c r="F140" s="237"/>
      <c r="G140" s="237"/>
      <c r="H140" s="237"/>
      <c r="I140" s="2">
        <v>80</v>
      </c>
      <c r="J140" s="2">
        <v>75</v>
      </c>
      <c r="K140" s="2"/>
      <c r="L140" s="2"/>
      <c r="M140" s="2"/>
      <c r="N140" s="1">
        <f t="shared" si="4"/>
        <v>80</v>
      </c>
      <c r="O140" s="1">
        <f t="shared" si="4"/>
        <v>78</v>
      </c>
      <c r="P140" s="1">
        <f t="shared" si="4"/>
        <v>0</v>
      </c>
      <c r="Q140" s="1">
        <f t="shared" si="4"/>
        <v>0</v>
      </c>
      <c r="R140" s="1">
        <f t="shared" si="4"/>
        <v>0</v>
      </c>
    </row>
    <row r="141" spans="1:18">
      <c r="A141" s="10">
        <v>128</v>
      </c>
      <c r="B141" s="277">
        <v>1911410</v>
      </c>
      <c r="C141" s="271" t="s">
        <v>367</v>
      </c>
      <c r="D141" s="237">
        <v>76</v>
      </c>
      <c r="E141" s="237">
        <v>75</v>
      </c>
      <c r="F141" s="237"/>
      <c r="G141" s="237"/>
      <c r="H141" s="237"/>
      <c r="I141" s="2">
        <v>80</v>
      </c>
      <c r="J141" s="2">
        <v>80</v>
      </c>
      <c r="K141" s="2"/>
      <c r="L141" s="2"/>
      <c r="M141" s="2"/>
      <c r="N141" s="1">
        <f t="shared" si="4"/>
        <v>78</v>
      </c>
      <c r="O141" s="1">
        <f t="shared" si="4"/>
        <v>78</v>
      </c>
      <c r="P141" s="1">
        <f t="shared" si="4"/>
        <v>0</v>
      </c>
      <c r="Q141" s="1">
        <f t="shared" si="4"/>
        <v>0</v>
      </c>
      <c r="R141" s="1">
        <f t="shared" si="4"/>
        <v>0</v>
      </c>
    </row>
    <row r="142" spans="1:18">
      <c r="A142" s="10">
        <v>129</v>
      </c>
      <c r="B142" s="31">
        <v>1911411</v>
      </c>
      <c r="C142" s="31" t="s">
        <v>368</v>
      </c>
      <c r="D142" s="337">
        <v>71</v>
      </c>
      <c r="E142" s="337">
        <v>64.5</v>
      </c>
      <c r="F142" s="337"/>
      <c r="G142" s="337"/>
      <c r="H142" s="337"/>
      <c r="I142" s="2">
        <v>45</v>
      </c>
      <c r="J142" s="2">
        <v>75</v>
      </c>
      <c r="K142" s="2"/>
      <c r="L142" s="2"/>
      <c r="M142" s="2"/>
      <c r="N142" s="1">
        <f t="shared" si="4"/>
        <v>58</v>
      </c>
      <c r="O142" s="1">
        <f t="shared" si="4"/>
        <v>70</v>
      </c>
      <c r="P142" s="1">
        <f t="shared" si="4"/>
        <v>0</v>
      </c>
      <c r="Q142" s="1">
        <f t="shared" si="4"/>
        <v>0</v>
      </c>
      <c r="R142" s="1">
        <f t="shared" si="4"/>
        <v>0</v>
      </c>
    </row>
    <row r="145" spans="3:19">
      <c r="C145" s="261"/>
      <c r="D145" s="261" t="s">
        <v>5</v>
      </c>
      <c r="E145" s="261" t="s">
        <v>6</v>
      </c>
      <c r="F145" s="261"/>
      <c r="G145" s="261"/>
      <c r="H145" s="261"/>
    </row>
    <row r="146" spans="3:19">
      <c r="C146" s="261" t="s">
        <v>4</v>
      </c>
      <c r="D146" s="2">
        <v>75</v>
      </c>
      <c r="E146" s="2">
        <v>75</v>
      </c>
      <c r="F146" s="2"/>
      <c r="G146" s="2"/>
      <c r="H146" s="2"/>
    </row>
    <row r="147" spans="3:19">
      <c r="C147" s="261" t="s">
        <v>28</v>
      </c>
      <c r="D147" s="278">
        <v>0.8</v>
      </c>
      <c r="E147" s="278">
        <v>0.8</v>
      </c>
      <c r="F147" s="278"/>
      <c r="G147" s="278"/>
      <c r="H147" s="278"/>
      <c r="M147" s="279" t="s">
        <v>377</v>
      </c>
      <c r="N147" s="2">
        <v>129</v>
      </c>
    </row>
    <row r="148" spans="3:19">
      <c r="C148" s="261" t="s">
        <v>187</v>
      </c>
      <c r="D148" s="1">
        <f>COUNTIF(N14:N142,"&gt;="&amp;D146)</f>
        <v>98</v>
      </c>
      <c r="E148" s="1">
        <f>COUNTIF(O14:O142,"&gt;="&amp;E146)</f>
        <v>89</v>
      </c>
      <c r="F148" s="1"/>
      <c r="G148" s="1"/>
      <c r="H148" s="1"/>
    </row>
    <row r="149" spans="3:19">
      <c r="C149" s="261" t="s">
        <v>29</v>
      </c>
      <c r="D149" s="280">
        <f>D148/$N$147</f>
        <v>0.75968992248062017</v>
      </c>
      <c r="E149" s="280">
        <f>E148/$N$147</f>
        <v>0.68992248062015504</v>
      </c>
      <c r="F149" s="280"/>
      <c r="G149" s="280"/>
      <c r="H149" s="280"/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314">
        <v>3</v>
      </c>
      <c r="E158" s="315">
        <v>3</v>
      </c>
      <c r="F158" s="347"/>
      <c r="G158" s="315"/>
      <c r="H158" s="347"/>
      <c r="I158" s="315"/>
      <c r="J158" s="315"/>
      <c r="K158" s="315"/>
      <c r="L158" s="315">
        <v>3</v>
      </c>
      <c r="M158" s="315"/>
      <c r="N158" s="315"/>
      <c r="O158" s="315"/>
      <c r="P158" s="340"/>
      <c r="Q158" s="340"/>
      <c r="R158" s="2"/>
      <c r="S158" s="9">
        <f>D149</f>
        <v>0.75968992248062017</v>
      </c>
    </row>
    <row r="159" spans="3:19" ht="15" thickBot="1">
      <c r="C159" s="261" t="s">
        <v>6</v>
      </c>
      <c r="D159" s="318">
        <v>3</v>
      </c>
      <c r="E159" s="319">
        <v>3</v>
      </c>
      <c r="F159" s="319">
        <v>2</v>
      </c>
      <c r="G159" s="319">
        <v>2</v>
      </c>
      <c r="H159" s="348"/>
      <c r="I159" s="319"/>
      <c r="J159" s="319"/>
      <c r="K159" s="319"/>
      <c r="L159" s="319">
        <v>2</v>
      </c>
      <c r="M159" s="319"/>
      <c r="N159" s="319"/>
      <c r="O159" s="319">
        <v>2</v>
      </c>
      <c r="P159" s="344"/>
      <c r="Q159" s="344"/>
      <c r="R159" s="2"/>
      <c r="S159" s="9">
        <f>E149</f>
        <v>0.68992248062015504</v>
      </c>
    </row>
    <row r="160" spans="3:19" ht="15" thickBot="1">
      <c r="C160" s="261" t="s">
        <v>7</v>
      </c>
      <c r="D160" s="341"/>
      <c r="E160" s="342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4"/>
      <c r="Q160" s="344"/>
      <c r="R160" s="2"/>
      <c r="S160" s="9">
        <f>F149</f>
        <v>0</v>
      </c>
    </row>
    <row r="161" spans="3:19" ht="15" thickBot="1">
      <c r="C161" s="261" t="s">
        <v>8</v>
      </c>
      <c r="D161" s="341"/>
      <c r="E161" s="342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4"/>
      <c r="Q161" s="344"/>
      <c r="R161" s="2"/>
      <c r="S161" s="9">
        <f>G149</f>
        <v>0</v>
      </c>
    </row>
    <row r="162" spans="3:19" ht="15" thickBot="1">
      <c r="C162" s="261" t="s">
        <v>9</v>
      </c>
      <c r="D162" s="341"/>
      <c r="E162" s="342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4"/>
      <c r="Q162" s="344"/>
      <c r="R162" s="2"/>
      <c r="S162" s="9">
        <f>H149</f>
        <v>0</v>
      </c>
    </row>
    <row r="163" spans="3:19">
      <c r="C163" s="261" t="s">
        <v>30</v>
      </c>
      <c r="D163" s="1">
        <f t="shared" ref="D163:R163" si="5">COUNTIF(D158:D162,"=3")</f>
        <v>2</v>
      </c>
      <c r="E163" s="1">
        <f t="shared" si="5"/>
        <v>2</v>
      </c>
      <c r="F163" s="1">
        <f t="shared" si="5"/>
        <v>0</v>
      </c>
      <c r="G163" s="1">
        <f t="shared" si="5"/>
        <v>0</v>
      </c>
      <c r="H163" s="1">
        <f t="shared" si="5"/>
        <v>0</v>
      </c>
      <c r="I163" s="1">
        <f t="shared" si="5"/>
        <v>0</v>
      </c>
      <c r="J163" s="1">
        <f t="shared" si="5"/>
        <v>0</v>
      </c>
      <c r="K163" s="1">
        <f t="shared" si="5"/>
        <v>0</v>
      </c>
      <c r="L163" s="1">
        <f t="shared" si="5"/>
        <v>1</v>
      </c>
      <c r="M163" s="1">
        <f t="shared" si="5"/>
        <v>0</v>
      </c>
      <c r="N163" s="1">
        <f t="shared" si="5"/>
        <v>0</v>
      </c>
      <c r="O163" s="1">
        <f t="shared" si="5"/>
        <v>0</v>
      </c>
      <c r="P163" s="1">
        <f t="shared" si="5"/>
        <v>0</v>
      </c>
      <c r="Q163" s="1">
        <f t="shared" si="5"/>
        <v>0</v>
      </c>
      <c r="R163" s="1">
        <f t="shared" si="5"/>
        <v>0</v>
      </c>
    </row>
    <row r="164" spans="3:19">
      <c r="C164" s="261" t="s">
        <v>31</v>
      </c>
      <c r="D164" s="1">
        <f t="shared" ref="D164:R164" si="6">COUNTIF(D158:D162,"=2")</f>
        <v>0</v>
      </c>
      <c r="E164" s="1">
        <f t="shared" si="6"/>
        <v>0</v>
      </c>
      <c r="F164" s="1">
        <f t="shared" si="6"/>
        <v>1</v>
      </c>
      <c r="G164" s="1">
        <f t="shared" si="6"/>
        <v>1</v>
      </c>
      <c r="H164" s="1">
        <f t="shared" si="6"/>
        <v>0</v>
      </c>
      <c r="I164" s="1">
        <f t="shared" si="6"/>
        <v>0</v>
      </c>
      <c r="J164" s="1">
        <f t="shared" si="6"/>
        <v>0</v>
      </c>
      <c r="K164" s="1">
        <f t="shared" si="6"/>
        <v>0</v>
      </c>
      <c r="L164" s="1">
        <f t="shared" si="6"/>
        <v>1</v>
      </c>
      <c r="M164" s="1">
        <f t="shared" si="6"/>
        <v>0</v>
      </c>
      <c r="N164" s="1">
        <f t="shared" si="6"/>
        <v>0</v>
      </c>
      <c r="O164" s="1">
        <f t="shared" si="6"/>
        <v>1</v>
      </c>
      <c r="P164" s="1">
        <f t="shared" si="6"/>
        <v>0</v>
      </c>
      <c r="Q164" s="1">
        <f t="shared" si="6"/>
        <v>0</v>
      </c>
      <c r="R164" s="1">
        <f t="shared" si="6"/>
        <v>0</v>
      </c>
    </row>
    <row r="165" spans="3:19">
      <c r="C165" s="261" t="s">
        <v>32</v>
      </c>
      <c r="D165" s="1">
        <f t="shared" ref="D165:R165" si="7">COUNTIF(D158:D162,"=1")</f>
        <v>0</v>
      </c>
      <c r="E165" s="1">
        <f t="shared" si="7"/>
        <v>0</v>
      </c>
      <c r="F165" s="1">
        <f t="shared" si="7"/>
        <v>0</v>
      </c>
      <c r="G165" s="1">
        <f t="shared" si="7"/>
        <v>0</v>
      </c>
      <c r="H165" s="1">
        <f t="shared" si="7"/>
        <v>0</v>
      </c>
      <c r="I165" s="1">
        <f t="shared" si="7"/>
        <v>0</v>
      </c>
      <c r="J165" s="1">
        <f t="shared" si="7"/>
        <v>0</v>
      </c>
      <c r="K165" s="1">
        <f t="shared" si="7"/>
        <v>0</v>
      </c>
      <c r="L165" s="1">
        <f t="shared" si="7"/>
        <v>0</v>
      </c>
      <c r="M165" s="1">
        <f t="shared" si="7"/>
        <v>0</v>
      </c>
      <c r="N165" s="1">
        <f t="shared" si="7"/>
        <v>0</v>
      </c>
      <c r="O165" s="1">
        <f t="shared" si="7"/>
        <v>0</v>
      </c>
      <c r="P165" s="1">
        <f t="shared" si="7"/>
        <v>0</v>
      </c>
      <c r="Q165" s="1">
        <f t="shared" si="7"/>
        <v>0</v>
      </c>
      <c r="R165" s="1">
        <f t="shared" si="7"/>
        <v>0</v>
      </c>
    </row>
    <row r="166" spans="3:19">
      <c r="C166" s="261" t="s">
        <v>34</v>
      </c>
      <c r="D166" s="6">
        <f t="shared" ref="D166:Q166" si="8">3*IF(D163=0,0,(ROUND(SUMIF(D158:D162,"=3",$S$158:$S$162),2)))</f>
        <v>4.3499999999999996</v>
      </c>
      <c r="E166" s="6">
        <f t="shared" si="8"/>
        <v>4.3499999999999996</v>
      </c>
      <c r="F166" s="6">
        <f t="shared" si="8"/>
        <v>0</v>
      </c>
      <c r="G166" s="6">
        <f t="shared" si="8"/>
        <v>0</v>
      </c>
      <c r="H166" s="6">
        <f t="shared" si="8"/>
        <v>0</v>
      </c>
      <c r="I166" s="6">
        <f t="shared" si="8"/>
        <v>0</v>
      </c>
      <c r="J166" s="6">
        <f t="shared" si="8"/>
        <v>0</v>
      </c>
      <c r="K166" s="6">
        <f t="shared" si="8"/>
        <v>0</v>
      </c>
      <c r="L166" s="6">
        <f t="shared" si="8"/>
        <v>2.2800000000000002</v>
      </c>
      <c r="M166" s="6">
        <f t="shared" si="8"/>
        <v>0</v>
      </c>
      <c r="N166" s="6">
        <f t="shared" si="8"/>
        <v>0</v>
      </c>
      <c r="O166" s="6">
        <f t="shared" si="8"/>
        <v>0</v>
      </c>
      <c r="P166" s="6">
        <f t="shared" si="8"/>
        <v>0</v>
      </c>
      <c r="Q166" s="6">
        <f t="shared" si="8"/>
        <v>0</v>
      </c>
      <c r="R166" s="6">
        <f>3*IF(R163=0,0,(ROUND(SUMIF(R158:R162,"=3",$S$158:$S$162),2)))</f>
        <v>0</v>
      </c>
    </row>
    <row r="167" spans="3:19">
      <c r="C167" s="261" t="s">
        <v>35</v>
      </c>
      <c r="D167" s="6">
        <f t="shared" ref="D167:Q167" si="9">2*IF(D164=0,0,(ROUND(SUMIF(D158:D162,"=2",$S$158:$S$162),2)))</f>
        <v>0</v>
      </c>
      <c r="E167" s="6">
        <f t="shared" si="9"/>
        <v>0</v>
      </c>
      <c r="F167" s="6">
        <f t="shared" si="9"/>
        <v>1.38</v>
      </c>
      <c r="G167" s="6">
        <f t="shared" si="9"/>
        <v>1.38</v>
      </c>
      <c r="H167" s="6">
        <f t="shared" si="9"/>
        <v>0</v>
      </c>
      <c r="I167" s="6">
        <f t="shared" si="9"/>
        <v>0</v>
      </c>
      <c r="J167" s="6">
        <f t="shared" si="9"/>
        <v>0</v>
      </c>
      <c r="K167" s="6">
        <f t="shared" si="9"/>
        <v>0</v>
      </c>
      <c r="L167" s="6">
        <f t="shared" si="9"/>
        <v>1.38</v>
      </c>
      <c r="M167" s="6">
        <f t="shared" si="9"/>
        <v>0</v>
      </c>
      <c r="N167" s="6">
        <f t="shared" si="9"/>
        <v>0</v>
      </c>
      <c r="O167" s="6">
        <f t="shared" si="9"/>
        <v>1.38</v>
      </c>
      <c r="P167" s="6">
        <f t="shared" si="9"/>
        <v>0</v>
      </c>
      <c r="Q167" s="6">
        <f t="shared" si="9"/>
        <v>0</v>
      </c>
      <c r="R167" s="6">
        <f>2*IF(R164=0,0,(ROUND(SUMIF(R158:R162,"=2",$S$158:$S$162),2)))</f>
        <v>0</v>
      </c>
    </row>
    <row r="168" spans="3:19">
      <c r="C168" s="261" t="s">
        <v>36</v>
      </c>
      <c r="D168" s="6">
        <f t="shared" ref="D168:Q168" si="10">1*IF(D165=0,0,(ROUND(SUMIF(D158:D162,"=1",$S$158:$S$162),2)))</f>
        <v>0</v>
      </c>
      <c r="E168" s="6">
        <f t="shared" si="10"/>
        <v>0</v>
      </c>
      <c r="F168" s="6">
        <f t="shared" si="10"/>
        <v>0</v>
      </c>
      <c r="G168" s="6">
        <f t="shared" si="10"/>
        <v>0</v>
      </c>
      <c r="H168" s="6">
        <f t="shared" si="10"/>
        <v>0</v>
      </c>
      <c r="I168" s="6">
        <f t="shared" si="10"/>
        <v>0</v>
      </c>
      <c r="J168" s="6">
        <f t="shared" si="10"/>
        <v>0</v>
      </c>
      <c r="K168" s="6">
        <f t="shared" si="10"/>
        <v>0</v>
      </c>
      <c r="L168" s="6">
        <f t="shared" si="10"/>
        <v>0</v>
      </c>
      <c r="M168" s="6">
        <f t="shared" si="10"/>
        <v>0</v>
      </c>
      <c r="N168" s="6">
        <f t="shared" si="10"/>
        <v>0</v>
      </c>
      <c r="O168" s="6">
        <f t="shared" si="10"/>
        <v>0</v>
      </c>
      <c r="P168" s="6">
        <f t="shared" si="10"/>
        <v>0</v>
      </c>
      <c r="Q168" s="6">
        <f t="shared" si="10"/>
        <v>0</v>
      </c>
      <c r="R168" s="6">
        <f>1*IF(R165=0,0,(ROUND(SUMIF(R158:R162,"=1",$S$158:$S$162),2)))</f>
        <v>0</v>
      </c>
    </row>
    <row r="171" spans="3:19" ht="17.5">
      <c r="C171" s="7" t="s">
        <v>37</v>
      </c>
      <c r="D171" s="8">
        <f t="shared" ref="D171:R171" si="11">3*IF(SUM(D163:D165)=0,"0",(SUM(D166:D168))/(SUM(D158:D162)))</f>
        <v>2.1749999999999998</v>
      </c>
      <c r="E171" s="8">
        <f t="shared" si="11"/>
        <v>2.1749999999999998</v>
      </c>
      <c r="F171" s="8">
        <f t="shared" si="11"/>
        <v>2.0699999999999998</v>
      </c>
      <c r="G171" s="8">
        <f t="shared" si="11"/>
        <v>2.0699999999999998</v>
      </c>
      <c r="H171" s="8">
        <f t="shared" si="11"/>
        <v>0</v>
      </c>
      <c r="I171" s="8">
        <f t="shared" si="11"/>
        <v>0</v>
      </c>
      <c r="J171" s="8">
        <f t="shared" si="11"/>
        <v>0</v>
      </c>
      <c r="K171" s="8">
        <f t="shared" si="11"/>
        <v>0</v>
      </c>
      <c r="L171" s="8">
        <f t="shared" si="11"/>
        <v>2.1959999999999997</v>
      </c>
      <c r="M171" s="8">
        <f t="shared" si="11"/>
        <v>0</v>
      </c>
      <c r="N171" s="8">
        <f t="shared" si="11"/>
        <v>0</v>
      </c>
      <c r="O171" s="8">
        <f t="shared" si="11"/>
        <v>2.0699999999999998</v>
      </c>
      <c r="P171" s="8">
        <f t="shared" si="11"/>
        <v>0</v>
      </c>
      <c r="Q171" s="8">
        <f t="shared" si="11"/>
        <v>0</v>
      </c>
      <c r="R171" s="8">
        <f t="shared" si="11"/>
        <v>0</v>
      </c>
    </row>
  </sheetData>
  <mergeCells count="17">
    <mergeCell ref="A6:M6"/>
    <mergeCell ref="A1:M1"/>
    <mergeCell ref="A2:M2"/>
    <mergeCell ref="A3:M3"/>
    <mergeCell ref="A4:M4"/>
    <mergeCell ref="A5:M5"/>
    <mergeCell ref="N12:R12"/>
    <mergeCell ref="A7:M7"/>
    <mergeCell ref="A8:M8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defaultRowHeight="14.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activeCell="O7" sqref="O7"/>
    </sheetView>
  </sheetViews>
  <sheetFormatPr defaultRowHeight="14.5"/>
  <cols>
    <col min="1" max="1" width="5.90625" customWidth="1"/>
    <col min="2" max="2" width="13.90625" customWidth="1"/>
    <col min="3" max="3" width="45.54296875" bestFit="1" customWidth="1"/>
    <col min="4" max="4" width="10.90625" bestFit="1" customWidth="1"/>
    <col min="5" max="5" width="7.54296875" customWidth="1"/>
    <col min="6" max="7" width="7.089843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478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76</v>
      </c>
      <c r="B5" s="266"/>
      <c r="C5" s="266" t="s">
        <v>479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75</v>
      </c>
      <c r="B6" s="266"/>
      <c r="C6" s="266" t="s">
        <v>480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481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482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483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484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485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349">
        <v>73</v>
      </c>
      <c r="E14" s="349">
        <v>65</v>
      </c>
      <c r="F14" s="349">
        <v>71</v>
      </c>
      <c r="G14" s="349">
        <v>58</v>
      </c>
      <c r="H14" s="350">
        <v>58</v>
      </c>
      <c r="I14" s="351">
        <v>69</v>
      </c>
      <c r="J14" s="351">
        <v>63</v>
      </c>
      <c r="K14" s="351">
        <v>75</v>
      </c>
      <c r="L14" s="351">
        <v>25</v>
      </c>
      <c r="M14" s="351">
        <v>81</v>
      </c>
      <c r="N14" s="1">
        <f>ROUND(D14*$H$12+I14*$M$12,0)</f>
        <v>71</v>
      </c>
      <c r="O14" s="1">
        <f t="shared" ref="O14:R77" si="0">ROUND(E14*$H$12+J14*$M$12,0)</f>
        <v>64</v>
      </c>
      <c r="P14" s="1">
        <f t="shared" si="0"/>
        <v>73</v>
      </c>
      <c r="Q14" s="1">
        <f t="shared" si="0"/>
        <v>42</v>
      </c>
      <c r="R14" s="1">
        <f t="shared" si="0"/>
        <v>70</v>
      </c>
    </row>
    <row r="15" spans="1:18">
      <c r="A15" s="10">
        <v>2</v>
      </c>
      <c r="B15" s="270">
        <v>1911002</v>
      </c>
      <c r="C15" s="271" t="s">
        <v>80</v>
      </c>
      <c r="D15" s="349">
        <v>78</v>
      </c>
      <c r="E15" s="349">
        <v>82</v>
      </c>
      <c r="F15" s="349">
        <v>81</v>
      </c>
      <c r="G15" s="349">
        <v>70</v>
      </c>
      <c r="H15" s="350">
        <v>88</v>
      </c>
      <c r="I15" s="351">
        <v>88</v>
      </c>
      <c r="J15" s="351">
        <v>88</v>
      </c>
      <c r="K15" s="351">
        <v>88</v>
      </c>
      <c r="L15" s="351">
        <v>44</v>
      </c>
      <c r="M15" s="351">
        <v>88</v>
      </c>
      <c r="N15" s="1">
        <f t="shared" ref="N15:Q78" si="1">ROUND(D15*$H$12+I15*$M$12,0)</f>
        <v>83</v>
      </c>
      <c r="O15" s="1">
        <f t="shared" si="0"/>
        <v>85</v>
      </c>
      <c r="P15" s="1">
        <f t="shared" si="0"/>
        <v>85</v>
      </c>
      <c r="Q15" s="1">
        <f t="shared" si="0"/>
        <v>57</v>
      </c>
      <c r="R15" s="1">
        <f t="shared" si="0"/>
        <v>88</v>
      </c>
    </row>
    <row r="16" spans="1:18">
      <c r="A16" s="10">
        <v>3</v>
      </c>
      <c r="B16" s="270">
        <v>1911003</v>
      </c>
      <c r="C16" s="271" t="s">
        <v>81</v>
      </c>
      <c r="D16" s="349">
        <v>87</v>
      </c>
      <c r="E16" s="349">
        <v>90</v>
      </c>
      <c r="F16" s="349">
        <v>78</v>
      </c>
      <c r="G16" s="349">
        <v>74</v>
      </c>
      <c r="H16" s="350">
        <v>71</v>
      </c>
      <c r="I16" s="351">
        <v>88</v>
      </c>
      <c r="J16" s="351">
        <v>81</v>
      </c>
      <c r="K16" s="351">
        <v>75</v>
      </c>
      <c r="L16" s="351">
        <v>94</v>
      </c>
      <c r="M16" s="351">
        <v>88</v>
      </c>
      <c r="N16" s="1">
        <f t="shared" si="1"/>
        <v>88</v>
      </c>
      <c r="O16" s="1">
        <f t="shared" si="0"/>
        <v>86</v>
      </c>
      <c r="P16" s="1">
        <f t="shared" si="0"/>
        <v>77</v>
      </c>
      <c r="Q16" s="1">
        <f t="shared" si="0"/>
        <v>84</v>
      </c>
      <c r="R16" s="1">
        <f t="shared" si="0"/>
        <v>80</v>
      </c>
    </row>
    <row r="17" spans="1:18">
      <c r="A17" s="10">
        <v>4</v>
      </c>
      <c r="B17" s="267">
        <v>1911004</v>
      </c>
      <c r="C17" s="268" t="s">
        <v>39</v>
      </c>
      <c r="D17" s="349">
        <v>90</v>
      </c>
      <c r="E17" s="349">
        <v>89</v>
      </c>
      <c r="F17" s="349">
        <v>82</v>
      </c>
      <c r="G17" s="349">
        <v>91</v>
      </c>
      <c r="H17" s="350">
        <v>89</v>
      </c>
      <c r="I17" s="351">
        <v>88</v>
      </c>
      <c r="J17" s="351">
        <v>88</v>
      </c>
      <c r="K17" s="351">
        <v>81</v>
      </c>
      <c r="L17" s="351">
        <v>81</v>
      </c>
      <c r="M17" s="351">
        <v>75</v>
      </c>
      <c r="N17" s="1">
        <f t="shared" si="1"/>
        <v>89</v>
      </c>
      <c r="O17" s="1">
        <f t="shared" si="0"/>
        <v>89</v>
      </c>
      <c r="P17" s="1">
        <f t="shared" si="0"/>
        <v>82</v>
      </c>
      <c r="Q17" s="1">
        <f t="shared" si="0"/>
        <v>86</v>
      </c>
      <c r="R17" s="1">
        <f t="shared" si="0"/>
        <v>82</v>
      </c>
    </row>
    <row r="18" spans="1:18">
      <c r="A18" s="10">
        <v>5</v>
      </c>
      <c r="B18" s="267">
        <v>1911005</v>
      </c>
      <c r="C18" s="268" t="s">
        <v>302</v>
      </c>
      <c r="D18" s="349">
        <v>76</v>
      </c>
      <c r="E18" s="349">
        <v>80</v>
      </c>
      <c r="F18" s="349">
        <v>75</v>
      </c>
      <c r="G18" s="349">
        <v>75</v>
      </c>
      <c r="H18" s="350">
        <v>72</v>
      </c>
      <c r="I18" s="351">
        <v>81</v>
      </c>
      <c r="J18" s="351">
        <v>75</v>
      </c>
      <c r="K18" s="351">
        <v>81</v>
      </c>
      <c r="L18" s="351">
        <v>81</v>
      </c>
      <c r="M18" s="351">
        <v>94</v>
      </c>
      <c r="N18" s="1">
        <f t="shared" si="1"/>
        <v>79</v>
      </c>
      <c r="O18" s="1">
        <f t="shared" si="0"/>
        <v>78</v>
      </c>
      <c r="P18" s="1">
        <f t="shared" si="0"/>
        <v>78</v>
      </c>
      <c r="Q18" s="1">
        <f t="shared" si="0"/>
        <v>78</v>
      </c>
      <c r="R18" s="1">
        <f t="shared" si="0"/>
        <v>83</v>
      </c>
    </row>
    <row r="19" spans="1:18">
      <c r="A19" s="10">
        <v>6</v>
      </c>
      <c r="B19" s="267">
        <v>1911006</v>
      </c>
      <c r="C19" s="268" t="s">
        <v>303</v>
      </c>
      <c r="D19" s="349">
        <v>90</v>
      </c>
      <c r="E19" s="349">
        <v>88</v>
      </c>
      <c r="F19" s="349">
        <v>90</v>
      </c>
      <c r="G19" s="349">
        <v>90</v>
      </c>
      <c r="H19" s="350">
        <v>84</v>
      </c>
      <c r="I19" s="351">
        <v>88</v>
      </c>
      <c r="J19" s="351">
        <v>88</v>
      </c>
      <c r="K19" s="351">
        <v>88</v>
      </c>
      <c r="L19" s="351">
        <v>88</v>
      </c>
      <c r="M19" s="351">
        <v>81</v>
      </c>
      <c r="N19" s="1">
        <f t="shared" si="1"/>
        <v>89</v>
      </c>
      <c r="O19" s="1">
        <f t="shared" si="0"/>
        <v>88</v>
      </c>
      <c r="P19" s="1">
        <f t="shared" si="0"/>
        <v>89</v>
      </c>
      <c r="Q19" s="1">
        <f t="shared" si="0"/>
        <v>89</v>
      </c>
      <c r="R19" s="1">
        <f t="shared" si="0"/>
        <v>83</v>
      </c>
    </row>
    <row r="20" spans="1:18">
      <c r="A20" s="10">
        <v>7</v>
      </c>
      <c r="B20" s="270">
        <v>1911007</v>
      </c>
      <c r="C20" s="271" t="s">
        <v>83</v>
      </c>
      <c r="D20" s="349">
        <v>89</v>
      </c>
      <c r="E20" s="349">
        <v>84</v>
      </c>
      <c r="F20" s="349">
        <v>82</v>
      </c>
      <c r="G20" s="349">
        <v>79</v>
      </c>
      <c r="H20" s="350">
        <v>77</v>
      </c>
      <c r="I20" s="351">
        <v>88</v>
      </c>
      <c r="J20" s="351">
        <v>81</v>
      </c>
      <c r="K20" s="351">
        <v>88</v>
      </c>
      <c r="L20" s="351">
        <v>88</v>
      </c>
      <c r="M20" s="351">
        <v>94</v>
      </c>
      <c r="N20" s="1">
        <f t="shared" si="1"/>
        <v>89</v>
      </c>
      <c r="O20" s="1">
        <f t="shared" si="0"/>
        <v>83</v>
      </c>
      <c r="P20" s="1">
        <f t="shared" si="0"/>
        <v>85</v>
      </c>
      <c r="Q20" s="1">
        <f t="shared" si="0"/>
        <v>84</v>
      </c>
      <c r="R20" s="1">
        <f t="shared" si="0"/>
        <v>86</v>
      </c>
    </row>
    <row r="21" spans="1:18">
      <c r="A21" s="10">
        <v>8</v>
      </c>
      <c r="B21" s="272">
        <v>1911008</v>
      </c>
      <c r="C21" s="273" t="s">
        <v>304</v>
      </c>
      <c r="D21" s="349">
        <v>85</v>
      </c>
      <c r="E21" s="349">
        <v>75</v>
      </c>
      <c r="F21" s="349">
        <v>90</v>
      </c>
      <c r="G21" s="349">
        <v>74</v>
      </c>
      <c r="H21" s="350">
        <v>91</v>
      </c>
      <c r="I21" s="351">
        <v>75</v>
      </c>
      <c r="J21" s="351">
        <v>81</v>
      </c>
      <c r="K21" s="351">
        <v>69</v>
      </c>
      <c r="L21" s="351">
        <v>81</v>
      </c>
      <c r="M21" s="351">
        <v>81</v>
      </c>
      <c r="N21" s="1">
        <f t="shared" si="1"/>
        <v>80</v>
      </c>
      <c r="O21" s="1">
        <f t="shared" si="0"/>
        <v>78</v>
      </c>
      <c r="P21" s="1">
        <f t="shared" si="0"/>
        <v>80</v>
      </c>
      <c r="Q21" s="1">
        <f t="shared" si="0"/>
        <v>78</v>
      </c>
      <c r="R21" s="1">
        <f t="shared" si="0"/>
        <v>86</v>
      </c>
    </row>
    <row r="22" spans="1:18">
      <c r="A22" s="10">
        <v>9</v>
      </c>
      <c r="B22" s="272">
        <v>1911009</v>
      </c>
      <c r="C22" s="273" t="s">
        <v>85</v>
      </c>
      <c r="D22" s="349">
        <v>65</v>
      </c>
      <c r="E22" s="349">
        <v>60</v>
      </c>
      <c r="F22" s="349">
        <v>76</v>
      </c>
      <c r="G22" s="349">
        <v>62</v>
      </c>
      <c r="H22" s="350">
        <v>62</v>
      </c>
      <c r="I22" s="351">
        <v>75</v>
      </c>
      <c r="J22" s="351">
        <v>56</v>
      </c>
      <c r="K22" s="351">
        <v>69</v>
      </c>
      <c r="L22" s="351">
        <v>81</v>
      </c>
      <c r="M22" s="351">
        <v>50</v>
      </c>
      <c r="N22" s="1">
        <f t="shared" si="1"/>
        <v>70</v>
      </c>
      <c r="O22" s="1">
        <f t="shared" si="0"/>
        <v>58</v>
      </c>
      <c r="P22" s="1">
        <f t="shared" si="0"/>
        <v>73</v>
      </c>
      <c r="Q22" s="1">
        <f t="shared" si="0"/>
        <v>72</v>
      </c>
      <c r="R22" s="1">
        <f t="shared" si="0"/>
        <v>56</v>
      </c>
    </row>
    <row r="23" spans="1:18">
      <c r="A23" s="10">
        <v>10</v>
      </c>
      <c r="B23" s="272">
        <v>1911010</v>
      </c>
      <c r="C23" s="273" t="s">
        <v>305</v>
      </c>
      <c r="D23" s="349">
        <v>87</v>
      </c>
      <c r="E23" s="349">
        <v>80</v>
      </c>
      <c r="F23" s="349">
        <v>70</v>
      </c>
      <c r="G23" s="349">
        <v>72</v>
      </c>
      <c r="H23" s="350">
        <v>89</v>
      </c>
      <c r="I23" s="351">
        <v>88</v>
      </c>
      <c r="J23" s="351">
        <v>88</v>
      </c>
      <c r="K23" s="351">
        <v>88</v>
      </c>
      <c r="L23" s="351">
        <v>88</v>
      </c>
      <c r="M23" s="351">
        <v>75</v>
      </c>
      <c r="N23" s="1">
        <f t="shared" si="1"/>
        <v>88</v>
      </c>
      <c r="O23" s="1">
        <f t="shared" si="0"/>
        <v>84</v>
      </c>
      <c r="P23" s="1">
        <f t="shared" si="0"/>
        <v>79</v>
      </c>
      <c r="Q23" s="1">
        <f t="shared" si="0"/>
        <v>80</v>
      </c>
      <c r="R23" s="1">
        <f t="shared" si="0"/>
        <v>82</v>
      </c>
    </row>
    <row r="24" spans="1:18">
      <c r="A24" s="10">
        <v>11</v>
      </c>
      <c r="B24" s="272">
        <v>1911011</v>
      </c>
      <c r="C24" s="273" t="s">
        <v>87</v>
      </c>
      <c r="D24" s="349">
        <v>88</v>
      </c>
      <c r="E24" s="349">
        <v>91</v>
      </c>
      <c r="F24" s="349">
        <v>73</v>
      </c>
      <c r="G24" s="349">
        <v>78</v>
      </c>
      <c r="H24" s="350">
        <v>68</v>
      </c>
      <c r="I24" s="351">
        <v>81</v>
      </c>
      <c r="J24" s="351">
        <v>75</v>
      </c>
      <c r="K24" s="351">
        <v>69</v>
      </c>
      <c r="L24" s="351">
        <v>69</v>
      </c>
      <c r="M24" s="351">
        <v>25</v>
      </c>
      <c r="N24" s="1">
        <f t="shared" si="1"/>
        <v>85</v>
      </c>
      <c r="O24" s="1">
        <f t="shared" si="0"/>
        <v>83</v>
      </c>
      <c r="P24" s="1">
        <f t="shared" si="0"/>
        <v>71</v>
      </c>
      <c r="Q24" s="1">
        <f t="shared" si="0"/>
        <v>74</v>
      </c>
      <c r="R24" s="1">
        <f t="shared" si="0"/>
        <v>47</v>
      </c>
    </row>
    <row r="25" spans="1:18">
      <c r="A25" s="10">
        <v>12</v>
      </c>
      <c r="B25" s="267">
        <v>1911012</v>
      </c>
      <c r="C25" s="268" t="s">
        <v>306</v>
      </c>
      <c r="D25" s="349">
        <v>69</v>
      </c>
      <c r="E25" s="349">
        <v>76</v>
      </c>
      <c r="F25" s="349">
        <v>88</v>
      </c>
      <c r="G25" s="349">
        <v>74</v>
      </c>
      <c r="H25" s="350">
        <v>72</v>
      </c>
      <c r="I25" s="351">
        <v>100</v>
      </c>
      <c r="J25" s="351">
        <v>88</v>
      </c>
      <c r="K25" s="351">
        <v>63</v>
      </c>
      <c r="L25" s="351">
        <v>94</v>
      </c>
      <c r="M25" s="351">
        <v>69</v>
      </c>
      <c r="N25" s="1">
        <f t="shared" si="1"/>
        <v>85</v>
      </c>
      <c r="O25" s="1">
        <f t="shared" si="0"/>
        <v>82</v>
      </c>
      <c r="P25" s="1">
        <f t="shared" si="0"/>
        <v>76</v>
      </c>
      <c r="Q25" s="1">
        <f t="shared" si="0"/>
        <v>84</v>
      </c>
      <c r="R25" s="1">
        <f t="shared" si="0"/>
        <v>71</v>
      </c>
    </row>
    <row r="26" spans="1:18">
      <c r="A26" s="10">
        <v>13</v>
      </c>
      <c r="B26" s="267">
        <v>1911013</v>
      </c>
      <c r="C26" s="268" t="s">
        <v>89</v>
      </c>
      <c r="D26" s="349">
        <v>77</v>
      </c>
      <c r="E26" s="349">
        <v>82</v>
      </c>
      <c r="F26" s="349">
        <v>78</v>
      </c>
      <c r="G26" s="349">
        <v>81</v>
      </c>
      <c r="H26" s="350">
        <v>79</v>
      </c>
      <c r="I26" s="351">
        <v>94</v>
      </c>
      <c r="J26" s="351">
        <v>100</v>
      </c>
      <c r="K26" s="351">
        <v>81</v>
      </c>
      <c r="L26" s="351">
        <v>100</v>
      </c>
      <c r="M26" s="351">
        <v>75</v>
      </c>
      <c r="N26" s="1">
        <f t="shared" si="1"/>
        <v>86</v>
      </c>
      <c r="O26" s="1">
        <f t="shared" si="0"/>
        <v>91</v>
      </c>
      <c r="P26" s="1">
        <f t="shared" si="0"/>
        <v>80</v>
      </c>
      <c r="Q26" s="1">
        <f t="shared" si="0"/>
        <v>91</v>
      </c>
      <c r="R26" s="1">
        <f t="shared" si="0"/>
        <v>77</v>
      </c>
    </row>
    <row r="27" spans="1:18">
      <c r="A27" s="10">
        <v>14</v>
      </c>
      <c r="B27" s="272">
        <v>1911014</v>
      </c>
      <c r="C27" s="273" t="s">
        <v>90</v>
      </c>
      <c r="D27" s="349">
        <v>73</v>
      </c>
      <c r="E27" s="349">
        <v>70</v>
      </c>
      <c r="F27" s="349">
        <v>74</v>
      </c>
      <c r="G27" s="349">
        <v>74</v>
      </c>
      <c r="H27" s="350">
        <v>72</v>
      </c>
      <c r="I27" s="351">
        <v>88</v>
      </c>
      <c r="J27" s="351">
        <v>88</v>
      </c>
      <c r="K27" s="351">
        <v>88</v>
      </c>
      <c r="L27" s="351">
        <v>81</v>
      </c>
      <c r="M27" s="351">
        <v>44</v>
      </c>
      <c r="N27" s="1">
        <f t="shared" si="1"/>
        <v>81</v>
      </c>
      <c r="O27" s="1">
        <f t="shared" si="0"/>
        <v>79</v>
      </c>
      <c r="P27" s="1">
        <f t="shared" si="0"/>
        <v>81</v>
      </c>
      <c r="Q27" s="1">
        <f t="shared" si="0"/>
        <v>78</v>
      </c>
      <c r="R27" s="1">
        <f t="shared" si="0"/>
        <v>58</v>
      </c>
    </row>
    <row r="28" spans="1:18">
      <c r="A28" s="10">
        <v>15</v>
      </c>
      <c r="B28" s="272">
        <v>1911015</v>
      </c>
      <c r="C28" s="273" t="s">
        <v>307</v>
      </c>
      <c r="D28" s="349">
        <v>88</v>
      </c>
      <c r="E28" s="349">
        <v>87</v>
      </c>
      <c r="F28" s="349">
        <v>90</v>
      </c>
      <c r="G28" s="349">
        <v>94</v>
      </c>
      <c r="H28" s="350">
        <v>76</v>
      </c>
      <c r="I28" s="351">
        <v>100</v>
      </c>
      <c r="J28" s="351">
        <v>94</v>
      </c>
      <c r="K28" s="351">
        <v>88</v>
      </c>
      <c r="L28" s="351">
        <v>94</v>
      </c>
      <c r="M28" s="351">
        <v>88</v>
      </c>
      <c r="N28" s="1">
        <f t="shared" si="1"/>
        <v>94</v>
      </c>
      <c r="O28" s="1">
        <f t="shared" si="0"/>
        <v>91</v>
      </c>
      <c r="P28" s="1">
        <f t="shared" si="0"/>
        <v>89</v>
      </c>
      <c r="Q28" s="1">
        <f t="shared" si="0"/>
        <v>94</v>
      </c>
      <c r="R28" s="1">
        <f t="shared" si="0"/>
        <v>82</v>
      </c>
    </row>
    <row r="29" spans="1:18">
      <c r="A29" s="10">
        <v>16</v>
      </c>
      <c r="B29" s="270">
        <v>1911016</v>
      </c>
      <c r="C29" s="271" t="s">
        <v>308</v>
      </c>
      <c r="D29" s="349">
        <v>91</v>
      </c>
      <c r="E29" s="349">
        <v>87</v>
      </c>
      <c r="F29" s="349">
        <v>69</v>
      </c>
      <c r="G29" s="349">
        <v>93</v>
      </c>
      <c r="H29" s="350">
        <v>72</v>
      </c>
      <c r="I29" s="351">
        <v>88</v>
      </c>
      <c r="J29" s="351">
        <v>81</v>
      </c>
      <c r="K29" s="351">
        <v>81</v>
      </c>
      <c r="L29" s="351">
        <v>56</v>
      </c>
      <c r="M29" s="351">
        <v>69</v>
      </c>
      <c r="N29" s="1">
        <f t="shared" si="1"/>
        <v>90</v>
      </c>
      <c r="O29" s="1">
        <f t="shared" si="0"/>
        <v>84</v>
      </c>
      <c r="P29" s="1">
        <f t="shared" si="0"/>
        <v>75</v>
      </c>
      <c r="Q29" s="1">
        <f t="shared" si="0"/>
        <v>75</v>
      </c>
      <c r="R29" s="1">
        <f t="shared" si="0"/>
        <v>71</v>
      </c>
    </row>
    <row r="30" spans="1:18">
      <c r="A30" s="10">
        <v>17</v>
      </c>
      <c r="B30" s="267">
        <v>1911017</v>
      </c>
      <c r="C30" s="268" t="s">
        <v>92</v>
      </c>
      <c r="D30" s="349">
        <v>53</v>
      </c>
      <c r="E30" s="349">
        <v>63</v>
      </c>
      <c r="F30" s="349">
        <v>75</v>
      </c>
      <c r="G30" s="349">
        <v>58</v>
      </c>
      <c r="H30" s="350">
        <v>54</v>
      </c>
      <c r="I30" s="351">
        <v>63</v>
      </c>
      <c r="J30" s="351">
        <v>69</v>
      </c>
      <c r="K30" s="351">
        <v>69</v>
      </c>
      <c r="L30" s="351">
        <v>38</v>
      </c>
      <c r="M30" s="351">
        <v>75</v>
      </c>
      <c r="N30" s="1">
        <f t="shared" si="1"/>
        <v>58</v>
      </c>
      <c r="O30" s="1">
        <f t="shared" si="0"/>
        <v>66</v>
      </c>
      <c r="P30" s="1">
        <f t="shared" si="0"/>
        <v>72</v>
      </c>
      <c r="Q30" s="1">
        <f t="shared" si="0"/>
        <v>48</v>
      </c>
      <c r="R30" s="1">
        <f t="shared" si="0"/>
        <v>65</v>
      </c>
    </row>
    <row r="31" spans="1:18">
      <c r="A31" s="10">
        <v>18</v>
      </c>
      <c r="B31" s="267">
        <v>1911018</v>
      </c>
      <c r="C31" s="268" t="s">
        <v>42</v>
      </c>
      <c r="D31" s="349">
        <v>85</v>
      </c>
      <c r="E31" s="349">
        <v>77</v>
      </c>
      <c r="F31" s="349">
        <v>93</v>
      </c>
      <c r="G31" s="349">
        <v>97</v>
      </c>
      <c r="H31" s="350">
        <v>94</v>
      </c>
      <c r="I31" s="351">
        <v>88</v>
      </c>
      <c r="J31" s="351">
        <v>88</v>
      </c>
      <c r="K31" s="351">
        <v>75</v>
      </c>
      <c r="L31" s="351">
        <v>88</v>
      </c>
      <c r="M31" s="351">
        <v>94</v>
      </c>
      <c r="N31" s="1">
        <f t="shared" si="1"/>
        <v>87</v>
      </c>
      <c r="O31" s="1">
        <f t="shared" si="0"/>
        <v>83</v>
      </c>
      <c r="P31" s="1">
        <f t="shared" si="0"/>
        <v>84</v>
      </c>
      <c r="Q31" s="1">
        <f t="shared" si="0"/>
        <v>93</v>
      </c>
      <c r="R31" s="1">
        <f t="shared" si="0"/>
        <v>94</v>
      </c>
    </row>
    <row r="32" spans="1:18">
      <c r="A32" s="10">
        <v>19</v>
      </c>
      <c r="B32" s="267">
        <v>1911019</v>
      </c>
      <c r="C32" s="268" t="s">
        <v>309</v>
      </c>
      <c r="D32" s="349">
        <v>96</v>
      </c>
      <c r="E32" s="349">
        <v>92</v>
      </c>
      <c r="F32" s="349">
        <v>93</v>
      </c>
      <c r="G32" s="349">
        <v>88</v>
      </c>
      <c r="H32" s="350">
        <v>94</v>
      </c>
      <c r="I32" s="351">
        <v>88</v>
      </c>
      <c r="J32" s="351">
        <v>88</v>
      </c>
      <c r="K32" s="351">
        <v>88</v>
      </c>
      <c r="L32" s="351">
        <v>81</v>
      </c>
      <c r="M32" s="351">
        <v>44</v>
      </c>
      <c r="N32" s="1">
        <f t="shared" si="1"/>
        <v>92</v>
      </c>
      <c r="O32" s="1">
        <f t="shared" si="0"/>
        <v>90</v>
      </c>
      <c r="P32" s="1">
        <f t="shared" si="0"/>
        <v>91</v>
      </c>
      <c r="Q32" s="1">
        <f t="shared" si="0"/>
        <v>85</v>
      </c>
      <c r="R32" s="1">
        <f t="shared" si="0"/>
        <v>69</v>
      </c>
    </row>
    <row r="33" spans="1:18">
      <c r="A33" s="10">
        <v>20</v>
      </c>
      <c r="B33" s="272">
        <v>1911020</v>
      </c>
      <c r="C33" s="273" t="s">
        <v>310</v>
      </c>
      <c r="D33" s="349">
        <v>78</v>
      </c>
      <c r="E33" s="349">
        <v>84</v>
      </c>
      <c r="F33" s="349">
        <v>93</v>
      </c>
      <c r="G33" s="349">
        <v>81</v>
      </c>
      <c r="H33" s="350">
        <v>92</v>
      </c>
      <c r="I33" s="351">
        <v>94</v>
      </c>
      <c r="J33" s="351">
        <v>94</v>
      </c>
      <c r="K33" s="351">
        <v>88</v>
      </c>
      <c r="L33" s="351">
        <v>50</v>
      </c>
      <c r="M33" s="351">
        <v>0</v>
      </c>
      <c r="N33" s="1">
        <f t="shared" si="1"/>
        <v>86</v>
      </c>
      <c r="O33" s="1">
        <f t="shared" si="0"/>
        <v>89</v>
      </c>
      <c r="P33" s="1">
        <f t="shared" si="0"/>
        <v>91</v>
      </c>
      <c r="Q33" s="1">
        <f t="shared" si="0"/>
        <v>66</v>
      </c>
      <c r="R33" s="1">
        <f t="shared" si="0"/>
        <v>46</v>
      </c>
    </row>
    <row r="34" spans="1:18">
      <c r="A34" s="10">
        <v>21</v>
      </c>
      <c r="B34" s="267">
        <v>1911021</v>
      </c>
      <c r="C34" s="268" t="s">
        <v>311</v>
      </c>
      <c r="D34" s="349">
        <v>87</v>
      </c>
      <c r="E34" s="349">
        <v>90</v>
      </c>
      <c r="F34" s="349">
        <v>81</v>
      </c>
      <c r="G34" s="349">
        <v>82</v>
      </c>
      <c r="H34" s="350">
        <v>78</v>
      </c>
      <c r="I34" s="351">
        <v>88</v>
      </c>
      <c r="J34" s="351">
        <v>88</v>
      </c>
      <c r="K34" s="351">
        <v>81</v>
      </c>
      <c r="L34" s="351">
        <v>75</v>
      </c>
      <c r="M34" s="351">
        <v>88</v>
      </c>
      <c r="N34" s="1">
        <f t="shared" si="1"/>
        <v>88</v>
      </c>
      <c r="O34" s="1">
        <f t="shared" si="0"/>
        <v>89</v>
      </c>
      <c r="P34" s="1">
        <f t="shared" si="0"/>
        <v>81</v>
      </c>
      <c r="Q34" s="1">
        <f t="shared" si="0"/>
        <v>79</v>
      </c>
      <c r="R34" s="1">
        <f t="shared" si="0"/>
        <v>83</v>
      </c>
    </row>
    <row r="35" spans="1:18">
      <c r="A35" s="10">
        <v>22</v>
      </c>
      <c r="B35" s="272">
        <v>1911022</v>
      </c>
      <c r="C35" s="273" t="s">
        <v>95</v>
      </c>
      <c r="D35" s="349">
        <v>78</v>
      </c>
      <c r="E35" s="349">
        <v>79</v>
      </c>
      <c r="F35" s="349">
        <v>74</v>
      </c>
      <c r="G35" s="349">
        <v>63</v>
      </c>
      <c r="H35" s="350">
        <v>62</v>
      </c>
      <c r="I35" s="351">
        <v>100</v>
      </c>
      <c r="J35" s="351">
        <v>94</v>
      </c>
      <c r="K35" s="351">
        <v>94</v>
      </c>
      <c r="L35" s="351">
        <v>88</v>
      </c>
      <c r="M35" s="351">
        <v>88</v>
      </c>
      <c r="N35" s="1">
        <f t="shared" si="1"/>
        <v>89</v>
      </c>
      <c r="O35" s="1">
        <f t="shared" si="0"/>
        <v>87</v>
      </c>
      <c r="P35" s="1">
        <f t="shared" si="0"/>
        <v>84</v>
      </c>
      <c r="Q35" s="1">
        <f t="shared" si="0"/>
        <v>76</v>
      </c>
      <c r="R35" s="1">
        <f t="shared" si="0"/>
        <v>75</v>
      </c>
    </row>
    <row r="36" spans="1:18">
      <c r="A36" s="10">
        <v>23</v>
      </c>
      <c r="B36" s="267">
        <v>1911023</v>
      </c>
      <c r="C36" s="268" t="s">
        <v>312</v>
      </c>
      <c r="D36" s="349">
        <v>84</v>
      </c>
      <c r="E36" s="349">
        <v>87</v>
      </c>
      <c r="F36" s="349">
        <v>80</v>
      </c>
      <c r="G36" s="349">
        <v>57</v>
      </c>
      <c r="H36" s="350">
        <v>80</v>
      </c>
      <c r="I36" s="351">
        <v>88</v>
      </c>
      <c r="J36" s="351">
        <v>81</v>
      </c>
      <c r="K36" s="351">
        <v>81</v>
      </c>
      <c r="L36" s="351">
        <v>38</v>
      </c>
      <c r="M36" s="351">
        <v>88</v>
      </c>
      <c r="N36" s="1">
        <f t="shared" si="1"/>
        <v>86</v>
      </c>
      <c r="O36" s="1">
        <f t="shared" si="0"/>
        <v>84</v>
      </c>
      <c r="P36" s="1">
        <f t="shared" si="0"/>
        <v>81</v>
      </c>
      <c r="Q36" s="1">
        <f t="shared" si="0"/>
        <v>48</v>
      </c>
      <c r="R36" s="1">
        <f t="shared" si="0"/>
        <v>84</v>
      </c>
    </row>
    <row r="37" spans="1:18">
      <c r="A37" s="10">
        <v>24</v>
      </c>
      <c r="B37" s="267">
        <v>1911024</v>
      </c>
      <c r="C37" s="268" t="s">
        <v>45</v>
      </c>
      <c r="D37" s="349">
        <v>86</v>
      </c>
      <c r="E37" s="349">
        <v>85</v>
      </c>
      <c r="F37" s="349">
        <v>76</v>
      </c>
      <c r="G37" s="349">
        <v>56</v>
      </c>
      <c r="H37" s="350">
        <v>73</v>
      </c>
      <c r="I37" s="351">
        <v>88</v>
      </c>
      <c r="J37" s="351">
        <v>94</v>
      </c>
      <c r="K37" s="351">
        <v>100</v>
      </c>
      <c r="L37" s="351">
        <v>88</v>
      </c>
      <c r="M37" s="351">
        <v>88</v>
      </c>
      <c r="N37" s="1">
        <f t="shared" si="1"/>
        <v>87</v>
      </c>
      <c r="O37" s="1">
        <f t="shared" si="0"/>
        <v>90</v>
      </c>
      <c r="P37" s="1">
        <f t="shared" si="0"/>
        <v>88</v>
      </c>
      <c r="Q37" s="1">
        <f t="shared" si="0"/>
        <v>72</v>
      </c>
      <c r="R37" s="1">
        <f t="shared" si="0"/>
        <v>81</v>
      </c>
    </row>
    <row r="38" spans="1:18">
      <c r="A38" s="10">
        <v>25</v>
      </c>
      <c r="B38" s="272">
        <v>1911025</v>
      </c>
      <c r="C38" s="273" t="s">
        <v>96</v>
      </c>
      <c r="D38" s="349">
        <v>70</v>
      </c>
      <c r="E38" s="349">
        <v>86</v>
      </c>
      <c r="F38" s="349">
        <v>80</v>
      </c>
      <c r="G38" s="349">
        <v>74</v>
      </c>
      <c r="H38" s="350">
        <v>88</v>
      </c>
      <c r="I38" s="351">
        <v>81</v>
      </c>
      <c r="J38" s="351">
        <v>88</v>
      </c>
      <c r="K38" s="351">
        <v>75</v>
      </c>
      <c r="L38" s="351">
        <v>75</v>
      </c>
      <c r="M38" s="351">
        <v>88</v>
      </c>
      <c r="N38" s="1">
        <f t="shared" si="1"/>
        <v>76</v>
      </c>
      <c r="O38" s="1">
        <f t="shared" si="0"/>
        <v>87</v>
      </c>
      <c r="P38" s="1">
        <f t="shared" si="0"/>
        <v>78</v>
      </c>
      <c r="Q38" s="1">
        <f t="shared" si="0"/>
        <v>75</v>
      </c>
      <c r="R38" s="1">
        <f t="shared" si="0"/>
        <v>88</v>
      </c>
    </row>
    <row r="39" spans="1:18">
      <c r="A39" s="10">
        <v>26</v>
      </c>
      <c r="B39" s="272">
        <v>1911026</v>
      </c>
      <c r="C39" s="273" t="s">
        <v>313</v>
      </c>
      <c r="D39" s="349">
        <v>82</v>
      </c>
      <c r="E39" s="349">
        <v>76</v>
      </c>
      <c r="F39" s="349">
        <v>88</v>
      </c>
      <c r="G39" s="349">
        <v>72</v>
      </c>
      <c r="H39" s="350">
        <v>85</v>
      </c>
      <c r="I39" s="351">
        <v>88</v>
      </c>
      <c r="J39" s="351">
        <v>81</v>
      </c>
      <c r="K39" s="351">
        <v>56</v>
      </c>
      <c r="L39" s="351">
        <v>88</v>
      </c>
      <c r="M39" s="351">
        <v>81</v>
      </c>
      <c r="N39" s="1">
        <f t="shared" si="1"/>
        <v>85</v>
      </c>
      <c r="O39" s="1">
        <f t="shared" si="0"/>
        <v>79</v>
      </c>
      <c r="P39" s="1">
        <f t="shared" si="0"/>
        <v>72</v>
      </c>
      <c r="Q39" s="1">
        <f t="shared" si="0"/>
        <v>80</v>
      </c>
      <c r="R39" s="1">
        <f t="shared" si="0"/>
        <v>83</v>
      </c>
    </row>
    <row r="40" spans="1:18">
      <c r="A40" s="10">
        <v>27</v>
      </c>
      <c r="B40" s="272">
        <v>1911027</v>
      </c>
      <c r="C40" s="273" t="s">
        <v>314</v>
      </c>
      <c r="D40" s="349">
        <v>91</v>
      </c>
      <c r="E40" s="349">
        <v>76</v>
      </c>
      <c r="F40" s="349">
        <v>82</v>
      </c>
      <c r="G40" s="349">
        <v>71</v>
      </c>
      <c r="H40" s="350">
        <v>92</v>
      </c>
      <c r="I40" s="351">
        <v>94</v>
      </c>
      <c r="J40" s="351">
        <v>88</v>
      </c>
      <c r="K40" s="351">
        <v>75</v>
      </c>
      <c r="L40" s="351">
        <v>44</v>
      </c>
      <c r="M40" s="351">
        <v>88</v>
      </c>
      <c r="N40" s="1">
        <f t="shared" si="1"/>
        <v>93</v>
      </c>
      <c r="O40" s="1">
        <f t="shared" si="0"/>
        <v>82</v>
      </c>
      <c r="P40" s="1">
        <f t="shared" si="0"/>
        <v>79</v>
      </c>
      <c r="Q40" s="1">
        <f t="shared" si="0"/>
        <v>58</v>
      </c>
      <c r="R40" s="1">
        <f t="shared" si="0"/>
        <v>90</v>
      </c>
    </row>
    <row r="41" spans="1:18">
      <c r="A41" s="10">
        <v>28</v>
      </c>
      <c r="B41" s="270">
        <v>1911028</v>
      </c>
      <c r="C41" s="271" t="s">
        <v>315</v>
      </c>
      <c r="D41" s="349">
        <v>80</v>
      </c>
      <c r="E41" s="349">
        <v>87</v>
      </c>
      <c r="F41" s="349">
        <v>87</v>
      </c>
      <c r="G41" s="349">
        <v>89</v>
      </c>
      <c r="H41" s="350">
        <v>72</v>
      </c>
      <c r="I41" s="351">
        <v>88</v>
      </c>
      <c r="J41" s="351">
        <v>81</v>
      </c>
      <c r="K41" s="351">
        <v>88</v>
      </c>
      <c r="L41" s="351">
        <v>69</v>
      </c>
      <c r="M41" s="351">
        <v>81</v>
      </c>
      <c r="N41" s="1">
        <f t="shared" si="1"/>
        <v>84</v>
      </c>
      <c r="O41" s="1">
        <f t="shared" si="0"/>
        <v>84</v>
      </c>
      <c r="P41" s="1">
        <f t="shared" si="0"/>
        <v>88</v>
      </c>
      <c r="Q41" s="1">
        <f t="shared" si="0"/>
        <v>79</v>
      </c>
      <c r="R41" s="1">
        <f t="shared" si="0"/>
        <v>77</v>
      </c>
    </row>
    <row r="42" spans="1:18">
      <c r="A42" s="10">
        <v>29</v>
      </c>
      <c r="B42" s="272">
        <v>1911029</v>
      </c>
      <c r="C42" s="273" t="s">
        <v>316</v>
      </c>
      <c r="D42" s="349">
        <v>84</v>
      </c>
      <c r="E42" s="349">
        <v>85</v>
      </c>
      <c r="F42" s="349">
        <v>85</v>
      </c>
      <c r="G42" s="349">
        <v>89</v>
      </c>
      <c r="H42" s="350">
        <v>84</v>
      </c>
      <c r="I42" s="351">
        <v>88</v>
      </c>
      <c r="J42" s="351">
        <v>81</v>
      </c>
      <c r="K42" s="351">
        <v>88</v>
      </c>
      <c r="L42" s="351">
        <v>81</v>
      </c>
      <c r="M42" s="351">
        <v>75</v>
      </c>
      <c r="N42" s="1">
        <f t="shared" si="1"/>
        <v>86</v>
      </c>
      <c r="O42" s="1">
        <f t="shared" si="0"/>
        <v>83</v>
      </c>
      <c r="P42" s="1">
        <f t="shared" si="0"/>
        <v>87</v>
      </c>
      <c r="Q42" s="1">
        <f t="shared" si="0"/>
        <v>85</v>
      </c>
      <c r="R42" s="1">
        <f t="shared" si="0"/>
        <v>80</v>
      </c>
    </row>
    <row r="43" spans="1:18">
      <c r="A43" s="10">
        <v>30</v>
      </c>
      <c r="B43" s="270">
        <v>1911030</v>
      </c>
      <c r="C43" s="271" t="s">
        <v>100</v>
      </c>
      <c r="D43" s="349">
        <v>69</v>
      </c>
      <c r="E43" s="349">
        <v>74</v>
      </c>
      <c r="F43" s="349">
        <v>66</v>
      </c>
      <c r="G43" s="349">
        <v>72</v>
      </c>
      <c r="H43" s="350">
        <v>68</v>
      </c>
      <c r="I43" s="351">
        <v>88</v>
      </c>
      <c r="J43" s="351">
        <v>88</v>
      </c>
      <c r="K43" s="351">
        <v>63</v>
      </c>
      <c r="L43" s="351">
        <v>100</v>
      </c>
      <c r="M43" s="351">
        <v>50</v>
      </c>
      <c r="N43" s="1">
        <f t="shared" si="1"/>
        <v>79</v>
      </c>
      <c r="O43" s="1">
        <f t="shared" si="0"/>
        <v>81</v>
      </c>
      <c r="P43" s="1">
        <f t="shared" si="0"/>
        <v>65</v>
      </c>
      <c r="Q43" s="1">
        <f t="shared" si="0"/>
        <v>86</v>
      </c>
      <c r="R43" s="1">
        <f t="shared" si="0"/>
        <v>59</v>
      </c>
    </row>
    <row r="44" spans="1:18">
      <c r="A44" s="10">
        <v>31</v>
      </c>
      <c r="B44" s="267">
        <v>1911031</v>
      </c>
      <c r="C44" s="268" t="s">
        <v>317</v>
      </c>
      <c r="D44" s="349">
        <v>88</v>
      </c>
      <c r="E44" s="349">
        <v>93</v>
      </c>
      <c r="F44" s="349">
        <v>72</v>
      </c>
      <c r="G44" s="349">
        <v>88</v>
      </c>
      <c r="H44" s="350">
        <v>84</v>
      </c>
      <c r="I44" s="351">
        <v>88</v>
      </c>
      <c r="J44" s="351">
        <v>81</v>
      </c>
      <c r="K44" s="351">
        <v>50</v>
      </c>
      <c r="L44" s="351">
        <v>0</v>
      </c>
      <c r="M44" s="351">
        <v>75</v>
      </c>
      <c r="N44" s="1">
        <f t="shared" si="1"/>
        <v>88</v>
      </c>
      <c r="O44" s="1">
        <f t="shared" si="0"/>
        <v>87</v>
      </c>
      <c r="P44" s="1">
        <f t="shared" si="0"/>
        <v>61</v>
      </c>
      <c r="Q44" s="1">
        <f t="shared" si="0"/>
        <v>44</v>
      </c>
      <c r="R44" s="1">
        <f t="shared" si="0"/>
        <v>80</v>
      </c>
    </row>
    <row r="45" spans="1:18">
      <c r="A45" s="10">
        <v>32</v>
      </c>
      <c r="B45" s="272">
        <v>1911032</v>
      </c>
      <c r="C45" s="273" t="s">
        <v>102</v>
      </c>
      <c r="D45" s="349">
        <v>81</v>
      </c>
      <c r="E45" s="349">
        <v>90</v>
      </c>
      <c r="F45" s="349">
        <v>69</v>
      </c>
      <c r="G45" s="349">
        <v>90</v>
      </c>
      <c r="H45" s="350">
        <v>76</v>
      </c>
      <c r="I45" s="351">
        <v>88</v>
      </c>
      <c r="J45" s="351">
        <v>81</v>
      </c>
      <c r="K45" s="351">
        <v>81</v>
      </c>
      <c r="L45" s="351">
        <v>75</v>
      </c>
      <c r="M45" s="351">
        <v>88</v>
      </c>
      <c r="N45" s="1">
        <f t="shared" si="1"/>
        <v>85</v>
      </c>
      <c r="O45" s="1">
        <f t="shared" si="0"/>
        <v>86</v>
      </c>
      <c r="P45" s="1">
        <f t="shared" si="0"/>
        <v>75</v>
      </c>
      <c r="Q45" s="1">
        <f t="shared" si="0"/>
        <v>83</v>
      </c>
      <c r="R45" s="1">
        <f t="shared" si="0"/>
        <v>82</v>
      </c>
    </row>
    <row r="46" spans="1:18">
      <c r="A46" s="10">
        <v>33</v>
      </c>
      <c r="B46" s="272">
        <v>1911033</v>
      </c>
      <c r="C46" s="273" t="s">
        <v>61</v>
      </c>
      <c r="D46" s="349">
        <v>57</v>
      </c>
      <c r="E46" s="349">
        <v>59</v>
      </c>
      <c r="F46" s="349">
        <v>79</v>
      </c>
      <c r="G46" s="349">
        <v>65</v>
      </c>
      <c r="H46" s="350">
        <v>57</v>
      </c>
      <c r="I46" s="351">
        <v>94</v>
      </c>
      <c r="J46" s="351">
        <v>69</v>
      </c>
      <c r="K46" s="351">
        <v>63</v>
      </c>
      <c r="L46" s="351">
        <v>75</v>
      </c>
      <c r="M46" s="351">
        <v>75</v>
      </c>
      <c r="N46" s="1">
        <f t="shared" si="1"/>
        <v>76</v>
      </c>
      <c r="O46" s="1">
        <f t="shared" si="0"/>
        <v>64</v>
      </c>
      <c r="P46" s="1">
        <f t="shared" si="0"/>
        <v>71</v>
      </c>
      <c r="Q46" s="1">
        <f t="shared" si="0"/>
        <v>70</v>
      </c>
      <c r="R46" s="1">
        <f t="shared" si="0"/>
        <v>66</v>
      </c>
    </row>
    <row r="47" spans="1:18">
      <c r="A47" s="10">
        <v>34</v>
      </c>
      <c r="B47" s="270">
        <v>1911034</v>
      </c>
      <c r="C47" s="271" t="s">
        <v>318</v>
      </c>
      <c r="D47" s="349">
        <v>85</v>
      </c>
      <c r="E47" s="349">
        <v>87</v>
      </c>
      <c r="F47" s="349">
        <v>85</v>
      </c>
      <c r="G47" s="349">
        <v>90</v>
      </c>
      <c r="H47" s="350">
        <v>76</v>
      </c>
      <c r="I47" s="351">
        <v>94</v>
      </c>
      <c r="J47" s="351">
        <v>94</v>
      </c>
      <c r="K47" s="351">
        <v>88</v>
      </c>
      <c r="L47" s="351">
        <v>88</v>
      </c>
      <c r="M47" s="351">
        <v>75</v>
      </c>
      <c r="N47" s="1">
        <f t="shared" si="1"/>
        <v>90</v>
      </c>
      <c r="O47" s="1">
        <f t="shared" si="0"/>
        <v>91</v>
      </c>
      <c r="P47" s="1">
        <f t="shared" si="0"/>
        <v>87</v>
      </c>
      <c r="Q47" s="1">
        <f t="shared" si="0"/>
        <v>89</v>
      </c>
      <c r="R47" s="1">
        <f t="shared" si="0"/>
        <v>76</v>
      </c>
    </row>
    <row r="48" spans="1:18">
      <c r="A48" s="10">
        <v>35</v>
      </c>
      <c r="B48" s="267">
        <v>1911035</v>
      </c>
      <c r="C48" s="268" t="s">
        <v>47</v>
      </c>
      <c r="D48" s="349">
        <v>82</v>
      </c>
      <c r="E48" s="349">
        <v>76</v>
      </c>
      <c r="F48" s="349">
        <v>70</v>
      </c>
      <c r="G48" s="349">
        <v>85</v>
      </c>
      <c r="H48" s="350">
        <v>86</v>
      </c>
      <c r="I48" s="351">
        <v>81</v>
      </c>
      <c r="J48" s="351">
        <v>81</v>
      </c>
      <c r="K48" s="351">
        <v>88</v>
      </c>
      <c r="L48" s="351">
        <v>44</v>
      </c>
      <c r="M48" s="351">
        <v>88</v>
      </c>
      <c r="N48" s="1">
        <f t="shared" si="1"/>
        <v>82</v>
      </c>
      <c r="O48" s="1">
        <f t="shared" si="0"/>
        <v>79</v>
      </c>
      <c r="P48" s="1">
        <f t="shared" si="0"/>
        <v>79</v>
      </c>
      <c r="Q48" s="1">
        <f t="shared" si="0"/>
        <v>65</v>
      </c>
      <c r="R48" s="1">
        <f t="shared" si="0"/>
        <v>87</v>
      </c>
    </row>
    <row r="49" spans="1:18">
      <c r="A49" s="10">
        <v>36</v>
      </c>
      <c r="B49" s="272">
        <v>1911036</v>
      </c>
      <c r="C49" s="273" t="s">
        <v>319</v>
      </c>
      <c r="D49" s="349">
        <v>86</v>
      </c>
      <c r="E49" s="349">
        <v>75</v>
      </c>
      <c r="F49" s="349">
        <v>88</v>
      </c>
      <c r="G49" s="349">
        <v>72</v>
      </c>
      <c r="H49" s="350">
        <v>84</v>
      </c>
      <c r="I49" s="351">
        <v>81</v>
      </c>
      <c r="J49" s="351">
        <v>88</v>
      </c>
      <c r="K49" s="351">
        <v>69</v>
      </c>
      <c r="L49" s="351">
        <v>88</v>
      </c>
      <c r="M49" s="351">
        <v>69</v>
      </c>
      <c r="N49" s="1">
        <f t="shared" si="1"/>
        <v>84</v>
      </c>
      <c r="O49" s="1">
        <f t="shared" si="0"/>
        <v>82</v>
      </c>
      <c r="P49" s="1">
        <f t="shared" si="0"/>
        <v>79</v>
      </c>
      <c r="Q49" s="1">
        <f t="shared" si="0"/>
        <v>80</v>
      </c>
      <c r="R49" s="1">
        <f t="shared" si="0"/>
        <v>77</v>
      </c>
    </row>
    <row r="50" spans="1:18">
      <c r="A50" s="10">
        <v>37</v>
      </c>
      <c r="B50" s="270">
        <v>1911037</v>
      </c>
      <c r="C50" s="271" t="s">
        <v>320</v>
      </c>
      <c r="D50" s="349">
        <v>74</v>
      </c>
      <c r="E50" s="349">
        <v>89</v>
      </c>
      <c r="F50" s="349">
        <v>82</v>
      </c>
      <c r="G50" s="349">
        <v>77</v>
      </c>
      <c r="H50" s="350">
        <v>85</v>
      </c>
      <c r="I50" s="351">
        <v>88</v>
      </c>
      <c r="J50" s="351">
        <v>81</v>
      </c>
      <c r="K50" s="351">
        <v>56</v>
      </c>
      <c r="L50" s="351">
        <v>75</v>
      </c>
      <c r="M50" s="351">
        <v>56</v>
      </c>
      <c r="N50" s="1">
        <f t="shared" si="1"/>
        <v>81</v>
      </c>
      <c r="O50" s="1">
        <f t="shared" si="0"/>
        <v>85</v>
      </c>
      <c r="P50" s="1">
        <f t="shared" si="0"/>
        <v>69</v>
      </c>
      <c r="Q50" s="1">
        <f t="shared" si="0"/>
        <v>76</v>
      </c>
      <c r="R50" s="1">
        <f t="shared" si="0"/>
        <v>71</v>
      </c>
    </row>
    <row r="51" spans="1:18">
      <c r="A51" s="10">
        <v>38</v>
      </c>
      <c r="B51" s="270">
        <v>1911038</v>
      </c>
      <c r="C51" s="271" t="s">
        <v>48</v>
      </c>
      <c r="D51" s="349">
        <v>88</v>
      </c>
      <c r="E51" s="349">
        <v>90</v>
      </c>
      <c r="F51" s="349">
        <v>72</v>
      </c>
      <c r="G51" s="349">
        <v>86</v>
      </c>
      <c r="H51" s="350">
        <v>88</v>
      </c>
      <c r="I51" s="351">
        <v>44</v>
      </c>
      <c r="J51" s="351">
        <v>75</v>
      </c>
      <c r="K51" s="351">
        <v>69</v>
      </c>
      <c r="L51" s="351">
        <v>75</v>
      </c>
      <c r="M51" s="351">
        <v>75</v>
      </c>
      <c r="N51" s="1">
        <f t="shared" si="1"/>
        <v>66</v>
      </c>
      <c r="O51" s="1">
        <f t="shared" si="0"/>
        <v>83</v>
      </c>
      <c r="P51" s="1">
        <f t="shared" si="0"/>
        <v>71</v>
      </c>
      <c r="Q51" s="1">
        <f t="shared" si="0"/>
        <v>81</v>
      </c>
      <c r="R51" s="1">
        <f t="shared" si="0"/>
        <v>82</v>
      </c>
    </row>
    <row r="52" spans="1:18">
      <c r="A52" s="10">
        <v>39</v>
      </c>
      <c r="B52" s="267">
        <v>1911039</v>
      </c>
      <c r="C52" s="268" t="s">
        <v>321</v>
      </c>
      <c r="D52" s="349">
        <v>72</v>
      </c>
      <c r="E52" s="349">
        <v>89</v>
      </c>
      <c r="F52" s="349">
        <v>82</v>
      </c>
      <c r="G52" s="349">
        <v>82</v>
      </c>
      <c r="H52" s="350">
        <v>88</v>
      </c>
      <c r="I52" s="351">
        <v>88</v>
      </c>
      <c r="J52" s="351">
        <v>88</v>
      </c>
      <c r="K52" s="351">
        <v>88</v>
      </c>
      <c r="L52" s="351">
        <v>44</v>
      </c>
      <c r="M52" s="351">
        <v>81</v>
      </c>
      <c r="N52" s="1">
        <f t="shared" si="1"/>
        <v>80</v>
      </c>
      <c r="O52" s="1">
        <f t="shared" si="0"/>
        <v>89</v>
      </c>
      <c r="P52" s="1">
        <f t="shared" si="0"/>
        <v>85</v>
      </c>
      <c r="Q52" s="1">
        <f t="shared" si="0"/>
        <v>63</v>
      </c>
      <c r="R52" s="1">
        <f t="shared" si="0"/>
        <v>85</v>
      </c>
    </row>
    <row r="53" spans="1:18">
      <c r="A53" s="10">
        <v>40</v>
      </c>
      <c r="B53" s="272">
        <v>1911040</v>
      </c>
      <c r="C53" s="273" t="s">
        <v>106</v>
      </c>
      <c r="D53" s="349">
        <v>90</v>
      </c>
      <c r="E53" s="349">
        <v>55</v>
      </c>
      <c r="F53" s="349">
        <v>87</v>
      </c>
      <c r="G53" s="349">
        <v>73</v>
      </c>
      <c r="H53" s="350">
        <v>76</v>
      </c>
      <c r="I53" s="351">
        <v>81</v>
      </c>
      <c r="J53" s="351">
        <v>81</v>
      </c>
      <c r="K53" s="351">
        <v>81</v>
      </c>
      <c r="L53" s="351">
        <v>94</v>
      </c>
      <c r="M53" s="351">
        <v>88</v>
      </c>
      <c r="N53" s="1">
        <f t="shared" si="1"/>
        <v>86</v>
      </c>
      <c r="O53" s="1">
        <f t="shared" si="0"/>
        <v>68</v>
      </c>
      <c r="P53" s="1">
        <f t="shared" si="0"/>
        <v>84</v>
      </c>
      <c r="Q53" s="1">
        <f t="shared" si="0"/>
        <v>84</v>
      </c>
      <c r="R53" s="1">
        <f t="shared" si="0"/>
        <v>82</v>
      </c>
    </row>
    <row r="54" spans="1:18">
      <c r="A54" s="10">
        <v>41</v>
      </c>
      <c r="B54" s="272">
        <v>1911041</v>
      </c>
      <c r="C54" s="273" t="s">
        <v>63</v>
      </c>
      <c r="D54" s="349">
        <v>72</v>
      </c>
      <c r="E54" s="349">
        <v>87</v>
      </c>
      <c r="F54" s="349">
        <v>86</v>
      </c>
      <c r="G54" s="349">
        <v>70</v>
      </c>
      <c r="H54" s="350">
        <v>81</v>
      </c>
      <c r="I54" s="351">
        <v>100</v>
      </c>
      <c r="J54" s="351">
        <v>50</v>
      </c>
      <c r="K54" s="351">
        <v>81</v>
      </c>
      <c r="L54" s="351">
        <v>88</v>
      </c>
      <c r="M54" s="351">
        <v>38</v>
      </c>
      <c r="N54" s="1">
        <f t="shared" si="1"/>
        <v>86</v>
      </c>
      <c r="O54" s="1">
        <f t="shared" si="0"/>
        <v>69</v>
      </c>
      <c r="P54" s="1">
        <f t="shared" si="0"/>
        <v>84</v>
      </c>
      <c r="Q54" s="1">
        <f t="shared" si="0"/>
        <v>79</v>
      </c>
      <c r="R54" s="1">
        <f t="shared" si="0"/>
        <v>60</v>
      </c>
    </row>
    <row r="55" spans="1:18">
      <c r="A55" s="10">
        <v>42</v>
      </c>
      <c r="B55" s="272">
        <v>1911042</v>
      </c>
      <c r="C55" s="273" t="s">
        <v>322</v>
      </c>
      <c r="D55" s="349">
        <v>86</v>
      </c>
      <c r="E55" s="349">
        <v>86</v>
      </c>
      <c r="F55" s="349">
        <v>87</v>
      </c>
      <c r="G55" s="349">
        <v>73</v>
      </c>
      <c r="H55" s="350">
        <v>80</v>
      </c>
      <c r="I55" s="351">
        <v>94</v>
      </c>
      <c r="J55" s="351">
        <v>81</v>
      </c>
      <c r="K55" s="351">
        <v>75</v>
      </c>
      <c r="L55" s="351">
        <v>75</v>
      </c>
      <c r="M55" s="351">
        <v>69</v>
      </c>
      <c r="N55" s="1">
        <f t="shared" si="1"/>
        <v>90</v>
      </c>
      <c r="O55" s="1">
        <f t="shared" si="0"/>
        <v>84</v>
      </c>
      <c r="P55" s="1">
        <f t="shared" si="0"/>
        <v>81</v>
      </c>
      <c r="Q55" s="1">
        <f t="shared" si="0"/>
        <v>74</v>
      </c>
      <c r="R55" s="1">
        <f t="shared" si="0"/>
        <v>75</v>
      </c>
    </row>
    <row r="56" spans="1:18">
      <c r="A56" s="10">
        <v>43</v>
      </c>
      <c r="B56" s="272">
        <v>1911043</v>
      </c>
      <c r="C56" s="273" t="s">
        <v>323</v>
      </c>
      <c r="D56" s="349">
        <v>93</v>
      </c>
      <c r="E56" s="349">
        <v>85</v>
      </c>
      <c r="F56" s="349">
        <v>88</v>
      </c>
      <c r="G56" s="349">
        <v>72</v>
      </c>
      <c r="H56" s="350">
        <v>88</v>
      </c>
      <c r="I56" s="351">
        <v>88</v>
      </c>
      <c r="J56" s="351">
        <v>88</v>
      </c>
      <c r="K56" s="351">
        <v>81</v>
      </c>
      <c r="L56" s="351">
        <v>69</v>
      </c>
      <c r="M56" s="351">
        <v>69</v>
      </c>
      <c r="N56" s="1">
        <f t="shared" si="1"/>
        <v>91</v>
      </c>
      <c r="O56" s="1">
        <f t="shared" si="0"/>
        <v>87</v>
      </c>
      <c r="P56" s="1">
        <f t="shared" si="0"/>
        <v>85</v>
      </c>
      <c r="Q56" s="1">
        <f t="shared" si="0"/>
        <v>71</v>
      </c>
      <c r="R56" s="1">
        <f t="shared" si="0"/>
        <v>79</v>
      </c>
    </row>
    <row r="57" spans="1:18">
      <c r="A57" s="10">
        <v>44</v>
      </c>
      <c r="B57" s="270">
        <v>1911044</v>
      </c>
      <c r="C57" s="271" t="s">
        <v>324</v>
      </c>
      <c r="D57" s="349">
        <v>70</v>
      </c>
      <c r="E57" s="349">
        <v>76</v>
      </c>
      <c r="F57" s="349">
        <v>67</v>
      </c>
      <c r="G57" s="349">
        <v>74</v>
      </c>
      <c r="H57" s="350">
        <v>78</v>
      </c>
      <c r="I57" s="351">
        <v>88</v>
      </c>
      <c r="J57" s="351">
        <v>81</v>
      </c>
      <c r="K57" s="351">
        <v>81</v>
      </c>
      <c r="L57" s="351">
        <v>88</v>
      </c>
      <c r="M57" s="351">
        <v>69</v>
      </c>
      <c r="N57" s="1">
        <f t="shared" si="1"/>
        <v>79</v>
      </c>
      <c r="O57" s="1">
        <f t="shared" si="0"/>
        <v>79</v>
      </c>
      <c r="P57" s="1">
        <f t="shared" si="0"/>
        <v>74</v>
      </c>
      <c r="Q57" s="1">
        <f t="shared" si="0"/>
        <v>81</v>
      </c>
      <c r="R57" s="1">
        <f t="shared" si="0"/>
        <v>74</v>
      </c>
    </row>
    <row r="58" spans="1:18">
      <c r="A58" s="10">
        <v>45</v>
      </c>
      <c r="B58" s="272">
        <v>1911045</v>
      </c>
      <c r="C58" s="273" t="s">
        <v>109</v>
      </c>
      <c r="D58" s="349">
        <v>78</v>
      </c>
      <c r="E58" s="349">
        <v>65</v>
      </c>
      <c r="F58" s="349">
        <v>69</v>
      </c>
      <c r="G58" s="349">
        <v>72</v>
      </c>
      <c r="H58" s="350">
        <v>75</v>
      </c>
      <c r="I58" s="351">
        <v>75</v>
      </c>
      <c r="J58" s="351">
        <v>88</v>
      </c>
      <c r="K58" s="351">
        <v>44</v>
      </c>
      <c r="L58" s="351">
        <v>38</v>
      </c>
      <c r="M58" s="351">
        <v>44</v>
      </c>
      <c r="N58" s="1">
        <f t="shared" si="1"/>
        <v>77</v>
      </c>
      <c r="O58" s="1">
        <f t="shared" si="0"/>
        <v>77</v>
      </c>
      <c r="P58" s="1">
        <f t="shared" si="0"/>
        <v>57</v>
      </c>
      <c r="Q58" s="1">
        <f t="shared" si="0"/>
        <v>55</v>
      </c>
      <c r="R58" s="1">
        <f t="shared" si="0"/>
        <v>60</v>
      </c>
    </row>
    <row r="59" spans="1:18">
      <c r="A59" s="10">
        <v>46</v>
      </c>
      <c r="B59" s="272">
        <v>1911046</v>
      </c>
      <c r="C59" s="273" t="s">
        <v>325</v>
      </c>
      <c r="D59" s="349">
        <v>84</v>
      </c>
      <c r="E59" s="349">
        <v>89</v>
      </c>
      <c r="F59" s="349">
        <v>87</v>
      </c>
      <c r="G59" s="349">
        <v>85</v>
      </c>
      <c r="H59" s="350">
        <v>81</v>
      </c>
      <c r="I59" s="351">
        <v>81</v>
      </c>
      <c r="J59" s="351">
        <v>81</v>
      </c>
      <c r="K59" s="351">
        <v>88</v>
      </c>
      <c r="L59" s="351">
        <v>81</v>
      </c>
      <c r="M59" s="351">
        <v>88</v>
      </c>
      <c r="N59" s="1">
        <f t="shared" si="1"/>
        <v>83</v>
      </c>
      <c r="O59" s="1">
        <f t="shared" si="0"/>
        <v>85</v>
      </c>
      <c r="P59" s="1">
        <f t="shared" si="0"/>
        <v>88</v>
      </c>
      <c r="Q59" s="1">
        <f t="shared" si="0"/>
        <v>83</v>
      </c>
      <c r="R59" s="1">
        <f t="shared" si="0"/>
        <v>85</v>
      </c>
    </row>
    <row r="60" spans="1:18">
      <c r="A60" s="10">
        <v>47</v>
      </c>
      <c r="B60" s="267">
        <v>1911047</v>
      </c>
      <c r="C60" s="268" t="s">
        <v>111</v>
      </c>
      <c r="D60" s="349">
        <v>89</v>
      </c>
      <c r="E60" s="349">
        <v>70</v>
      </c>
      <c r="F60" s="349">
        <v>71</v>
      </c>
      <c r="G60" s="349">
        <v>73</v>
      </c>
      <c r="H60" s="350">
        <v>88</v>
      </c>
      <c r="I60" s="351">
        <v>88</v>
      </c>
      <c r="J60" s="351">
        <v>50</v>
      </c>
      <c r="K60" s="351">
        <v>81</v>
      </c>
      <c r="L60" s="351">
        <v>88</v>
      </c>
      <c r="M60" s="351">
        <v>81</v>
      </c>
      <c r="N60" s="1">
        <f t="shared" si="1"/>
        <v>89</v>
      </c>
      <c r="O60" s="1">
        <f t="shared" si="0"/>
        <v>60</v>
      </c>
      <c r="P60" s="1">
        <f t="shared" si="0"/>
        <v>76</v>
      </c>
      <c r="Q60" s="1">
        <f t="shared" si="0"/>
        <v>81</v>
      </c>
      <c r="R60" s="1">
        <f t="shared" si="0"/>
        <v>85</v>
      </c>
    </row>
    <row r="61" spans="1:18">
      <c r="A61" s="10">
        <v>48</v>
      </c>
      <c r="B61" s="272">
        <v>1911048</v>
      </c>
      <c r="C61" s="273" t="s">
        <v>64</v>
      </c>
      <c r="D61" s="349">
        <v>79</v>
      </c>
      <c r="E61" s="349">
        <v>83</v>
      </c>
      <c r="F61" s="349">
        <v>70</v>
      </c>
      <c r="G61" s="349">
        <v>87</v>
      </c>
      <c r="H61" s="350">
        <v>88</v>
      </c>
      <c r="I61" s="351">
        <v>94</v>
      </c>
      <c r="J61" s="351">
        <v>81</v>
      </c>
      <c r="K61" s="351">
        <v>75</v>
      </c>
      <c r="L61" s="351">
        <v>88</v>
      </c>
      <c r="M61" s="351">
        <v>75</v>
      </c>
      <c r="N61" s="1">
        <f t="shared" si="1"/>
        <v>87</v>
      </c>
      <c r="O61" s="1">
        <f t="shared" si="0"/>
        <v>82</v>
      </c>
      <c r="P61" s="1">
        <f t="shared" si="0"/>
        <v>73</v>
      </c>
      <c r="Q61" s="1">
        <f t="shared" si="0"/>
        <v>88</v>
      </c>
      <c r="R61" s="1">
        <f t="shared" si="0"/>
        <v>82</v>
      </c>
    </row>
    <row r="62" spans="1:18">
      <c r="A62" s="10">
        <v>49</v>
      </c>
      <c r="B62" s="272">
        <v>1911049</v>
      </c>
      <c r="C62" s="273" t="s">
        <v>326</v>
      </c>
      <c r="D62" s="349">
        <v>87</v>
      </c>
      <c r="E62" s="349">
        <v>95</v>
      </c>
      <c r="F62" s="349">
        <v>69</v>
      </c>
      <c r="G62" s="349">
        <v>86</v>
      </c>
      <c r="H62" s="350">
        <v>76</v>
      </c>
      <c r="I62" s="351">
        <v>81</v>
      </c>
      <c r="J62" s="351">
        <v>88</v>
      </c>
      <c r="K62" s="351">
        <v>81</v>
      </c>
      <c r="L62" s="351">
        <v>69</v>
      </c>
      <c r="M62" s="351">
        <v>88</v>
      </c>
      <c r="N62" s="1">
        <f t="shared" si="1"/>
        <v>84</v>
      </c>
      <c r="O62" s="1">
        <f t="shared" si="0"/>
        <v>92</v>
      </c>
      <c r="P62" s="1">
        <f t="shared" si="0"/>
        <v>75</v>
      </c>
      <c r="Q62" s="1">
        <f t="shared" si="0"/>
        <v>78</v>
      </c>
      <c r="R62" s="1">
        <f t="shared" si="0"/>
        <v>82</v>
      </c>
    </row>
    <row r="63" spans="1:18">
      <c r="A63" s="10">
        <v>50</v>
      </c>
      <c r="B63" s="272">
        <v>1911050</v>
      </c>
      <c r="C63" s="273" t="s">
        <v>327</v>
      </c>
      <c r="D63" s="349">
        <v>91</v>
      </c>
      <c r="E63" s="349">
        <v>93</v>
      </c>
      <c r="F63" s="349">
        <v>68</v>
      </c>
      <c r="G63" s="349">
        <v>62</v>
      </c>
      <c r="H63" s="350">
        <v>72</v>
      </c>
      <c r="I63" s="351">
        <v>94</v>
      </c>
      <c r="J63" s="351">
        <v>94</v>
      </c>
      <c r="K63" s="351">
        <v>81</v>
      </c>
      <c r="L63" s="351">
        <v>94</v>
      </c>
      <c r="M63" s="351">
        <v>75</v>
      </c>
      <c r="N63" s="1">
        <f t="shared" si="1"/>
        <v>93</v>
      </c>
      <c r="O63" s="1">
        <f t="shared" si="0"/>
        <v>94</v>
      </c>
      <c r="P63" s="1">
        <f t="shared" si="0"/>
        <v>75</v>
      </c>
      <c r="Q63" s="1">
        <f t="shared" si="0"/>
        <v>78</v>
      </c>
      <c r="R63" s="1">
        <f t="shared" si="0"/>
        <v>74</v>
      </c>
    </row>
    <row r="64" spans="1:18">
      <c r="A64" s="10">
        <v>51</v>
      </c>
      <c r="B64" s="272">
        <v>1911051</v>
      </c>
      <c r="C64" s="273" t="s">
        <v>328</v>
      </c>
      <c r="D64" s="349">
        <v>65</v>
      </c>
      <c r="E64" s="349">
        <v>77</v>
      </c>
      <c r="F64" s="349">
        <v>77</v>
      </c>
      <c r="G64" s="349">
        <v>77</v>
      </c>
      <c r="H64" s="350">
        <v>75</v>
      </c>
      <c r="I64" s="351">
        <v>50</v>
      </c>
      <c r="J64" s="351">
        <v>50</v>
      </c>
      <c r="K64" s="351">
        <v>94</v>
      </c>
      <c r="L64" s="351">
        <v>94</v>
      </c>
      <c r="M64" s="351">
        <v>88</v>
      </c>
      <c r="N64" s="1">
        <f t="shared" si="1"/>
        <v>58</v>
      </c>
      <c r="O64" s="1">
        <f t="shared" si="0"/>
        <v>64</v>
      </c>
      <c r="P64" s="1">
        <f t="shared" si="0"/>
        <v>86</v>
      </c>
      <c r="Q64" s="1">
        <f t="shared" si="0"/>
        <v>86</v>
      </c>
      <c r="R64" s="1">
        <f t="shared" si="0"/>
        <v>82</v>
      </c>
    </row>
    <row r="65" spans="1:18">
      <c r="A65" s="10">
        <v>52</v>
      </c>
      <c r="B65" s="267">
        <v>1911052</v>
      </c>
      <c r="C65" s="268" t="s">
        <v>115</v>
      </c>
      <c r="D65" s="349">
        <v>77</v>
      </c>
      <c r="E65" s="349">
        <v>73</v>
      </c>
      <c r="F65" s="349">
        <v>66</v>
      </c>
      <c r="G65" s="349">
        <v>59</v>
      </c>
      <c r="H65" s="350">
        <v>64</v>
      </c>
      <c r="I65" s="351">
        <v>88</v>
      </c>
      <c r="J65" s="351">
        <v>94</v>
      </c>
      <c r="K65" s="351">
        <v>69</v>
      </c>
      <c r="L65" s="351">
        <v>94</v>
      </c>
      <c r="M65" s="351">
        <v>75</v>
      </c>
      <c r="N65" s="1">
        <f t="shared" si="1"/>
        <v>83</v>
      </c>
      <c r="O65" s="1">
        <f t="shared" si="0"/>
        <v>84</v>
      </c>
      <c r="P65" s="1">
        <f t="shared" si="0"/>
        <v>68</v>
      </c>
      <c r="Q65" s="1">
        <f t="shared" si="0"/>
        <v>77</v>
      </c>
      <c r="R65" s="1">
        <f t="shared" si="0"/>
        <v>70</v>
      </c>
    </row>
    <row r="66" spans="1:18">
      <c r="A66" s="10">
        <v>53</v>
      </c>
      <c r="B66" s="267">
        <v>1911053</v>
      </c>
      <c r="C66" s="268" t="s">
        <v>50</v>
      </c>
      <c r="D66" s="349">
        <v>93</v>
      </c>
      <c r="E66" s="349">
        <v>92</v>
      </c>
      <c r="F66" s="349">
        <v>93</v>
      </c>
      <c r="G66" s="349">
        <v>92</v>
      </c>
      <c r="H66" s="350">
        <v>93</v>
      </c>
      <c r="I66" s="351">
        <v>88</v>
      </c>
      <c r="J66" s="351">
        <v>88</v>
      </c>
      <c r="K66" s="351">
        <v>88</v>
      </c>
      <c r="L66" s="351">
        <v>75</v>
      </c>
      <c r="M66" s="351">
        <v>88</v>
      </c>
      <c r="N66" s="1">
        <f t="shared" si="1"/>
        <v>91</v>
      </c>
      <c r="O66" s="1">
        <f t="shared" si="0"/>
        <v>90</v>
      </c>
      <c r="P66" s="1">
        <f t="shared" si="0"/>
        <v>91</v>
      </c>
      <c r="Q66" s="1">
        <f t="shared" si="0"/>
        <v>84</v>
      </c>
      <c r="R66" s="1">
        <f t="shared" si="0"/>
        <v>91</v>
      </c>
    </row>
    <row r="67" spans="1:18">
      <c r="A67" s="10">
        <v>54</v>
      </c>
      <c r="B67" s="270">
        <v>1911054</v>
      </c>
      <c r="C67" s="271" t="s">
        <v>329</v>
      </c>
      <c r="D67" s="349">
        <v>64</v>
      </c>
      <c r="E67" s="349">
        <v>62</v>
      </c>
      <c r="F67" s="349">
        <v>77</v>
      </c>
      <c r="G67" s="349">
        <v>61</v>
      </c>
      <c r="H67" s="350">
        <v>61</v>
      </c>
      <c r="I67" s="351">
        <v>88</v>
      </c>
      <c r="J67" s="351">
        <v>88</v>
      </c>
      <c r="K67" s="351">
        <v>81</v>
      </c>
      <c r="L67" s="351">
        <v>44</v>
      </c>
      <c r="M67" s="351">
        <v>81</v>
      </c>
      <c r="N67" s="1">
        <f t="shared" si="1"/>
        <v>76</v>
      </c>
      <c r="O67" s="1">
        <f t="shared" si="0"/>
        <v>75</v>
      </c>
      <c r="P67" s="1">
        <f t="shared" si="0"/>
        <v>79</v>
      </c>
      <c r="Q67" s="1">
        <f t="shared" si="0"/>
        <v>53</v>
      </c>
      <c r="R67" s="1">
        <f t="shared" si="0"/>
        <v>71</v>
      </c>
    </row>
    <row r="68" spans="1:18">
      <c r="A68" s="10">
        <v>55</v>
      </c>
      <c r="B68" s="270">
        <v>1911055</v>
      </c>
      <c r="C68" s="271" t="s">
        <v>117</v>
      </c>
      <c r="D68" s="349">
        <v>82</v>
      </c>
      <c r="E68" s="349">
        <v>80</v>
      </c>
      <c r="F68" s="349">
        <v>63</v>
      </c>
      <c r="G68" s="349">
        <v>72</v>
      </c>
      <c r="H68" s="350">
        <v>58</v>
      </c>
      <c r="I68" s="351">
        <v>88</v>
      </c>
      <c r="J68" s="351">
        <v>81</v>
      </c>
      <c r="K68" s="351">
        <v>81</v>
      </c>
      <c r="L68" s="351">
        <v>75</v>
      </c>
      <c r="M68" s="351">
        <v>38</v>
      </c>
      <c r="N68" s="1">
        <f t="shared" si="1"/>
        <v>85</v>
      </c>
      <c r="O68" s="1">
        <f t="shared" si="0"/>
        <v>81</v>
      </c>
      <c r="P68" s="1">
        <f t="shared" si="0"/>
        <v>72</v>
      </c>
      <c r="Q68" s="1">
        <f t="shared" si="0"/>
        <v>74</v>
      </c>
      <c r="R68" s="1">
        <f t="shared" si="0"/>
        <v>48</v>
      </c>
    </row>
    <row r="69" spans="1:18">
      <c r="A69" s="10">
        <v>56</v>
      </c>
      <c r="B69" s="272">
        <v>1911056</v>
      </c>
      <c r="C69" s="273" t="s">
        <v>330</v>
      </c>
      <c r="D69" s="349">
        <v>90</v>
      </c>
      <c r="E69" s="349">
        <v>89</v>
      </c>
      <c r="F69" s="349">
        <v>88</v>
      </c>
      <c r="G69" s="349">
        <v>94</v>
      </c>
      <c r="H69" s="350">
        <v>89</v>
      </c>
      <c r="I69" s="351">
        <v>88</v>
      </c>
      <c r="J69" s="351">
        <v>81</v>
      </c>
      <c r="K69" s="351">
        <v>88</v>
      </c>
      <c r="L69" s="351">
        <v>94</v>
      </c>
      <c r="M69" s="351">
        <v>94</v>
      </c>
      <c r="N69" s="1">
        <f t="shared" si="1"/>
        <v>89</v>
      </c>
      <c r="O69" s="1">
        <f t="shared" si="0"/>
        <v>85</v>
      </c>
      <c r="P69" s="1">
        <f t="shared" si="0"/>
        <v>88</v>
      </c>
      <c r="Q69" s="1">
        <f t="shared" si="0"/>
        <v>94</v>
      </c>
      <c r="R69" s="1">
        <f t="shared" si="0"/>
        <v>92</v>
      </c>
    </row>
    <row r="70" spans="1:18">
      <c r="A70" s="10">
        <v>57</v>
      </c>
      <c r="B70" s="267">
        <v>1911057</v>
      </c>
      <c r="C70" s="268" t="s">
        <v>331</v>
      </c>
      <c r="D70" s="349">
        <v>76</v>
      </c>
      <c r="E70" s="349">
        <v>63</v>
      </c>
      <c r="F70" s="349">
        <v>71</v>
      </c>
      <c r="G70" s="349">
        <v>67</v>
      </c>
      <c r="H70" s="350">
        <v>81</v>
      </c>
      <c r="I70" s="351">
        <v>75</v>
      </c>
      <c r="J70" s="351">
        <v>81</v>
      </c>
      <c r="K70" s="351">
        <v>69</v>
      </c>
      <c r="L70" s="351">
        <v>25</v>
      </c>
      <c r="M70" s="351">
        <v>0</v>
      </c>
      <c r="N70" s="1">
        <f t="shared" si="1"/>
        <v>76</v>
      </c>
      <c r="O70" s="1">
        <f t="shared" si="0"/>
        <v>72</v>
      </c>
      <c r="P70" s="1">
        <f t="shared" si="0"/>
        <v>70</v>
      </c>
      <c r="Q70" s="1">
        <f t="shared" si="0"/>
        <v>46</v>
      </c>
      <c r="R70" s="1">
        <f t="shared" si="0"/>
        <v>41</v>
      </c>
    </row>
    <row r="71" spans="1:18">
      <c r="A71" s="10">
        <v>58</v>
      </c>
      <c r="B71" s="267">
        <v>1911058</v>
      </c>
      <c r="C71" s="268" t="s">
        <v>332</v>
      </c>
      <c r="D71" s="349">
        <v>86</v>
      </c>
      <c r="E71" s="349">
        <v>86</v>
      </c>
      <c r="F71" s="349">
        <v>77</v>
      </c>
      <c r="G71" s="349">
        <v>74</v>
      </c>
      <c r="H71" s="350">
        <v>68</v>
      </c>
      <c r="I71" s="351">
        <v>100</v>
      </c>
      <c r="J71" s="351">
        <v>88</v>
      </c>
      <c r="K71" s="351">
        <v>75</v>
      </c>
      <c r="L71" s="351">
        <v>88</v>
      </c>
      <c r="M71" s="351">
        <v>88</v>
      </c>
      <c r="N71" s="1">
        <f t="shared" si="1"/>
        <v>93</v>
      </c>
      <c r="O71" s="1">
        <f t="shared" si="0"/>
        <v>87</v>
      </c>
      <c r="P71" s="1">
        <f t="shared" si="0"/>
        <v>76</v>
      </c>
      <c r="Q71" s="1">
        <f t="shared" si="0"/>
        <v>81</v>
      </c>
      <c r="R71" s="1">
        <f t="shared" si="0"/>
        <v>78</v>
      </c>
    </row>
    <row r="72" spans="1:18">
      <c r="A72" s="10">
        <v>59</v>
      </c>
      <c r="B72" s="272">
        <v>1911059</v>
      </c>
      <c r="C72" s="273" t="s">
        <v>65</v>
      </c>
      <c r="D72" s="349">
        <v>83</v>
      </c>
      <c r="E72" s="349">
        <v>75</v>
      </c>
      <c r="F72" s="349">
        <v>79</v>
      </c>
      <c r="G72" s="349">
        <v>70</v>
      </c>
      <c r="H72" s="350">
        <v>84</v>
      </c>
      <c r="I72" s="351">
        <v>94</v>
      </c>
      <c r="J72" s="351">
        <v>94</v>
      </c>
      <c r="K72" s="351">
        <v>94</v>
      </c>
      <c r="L72" s="351">
        <v>81</v>
      </c>
      <c r="M72" s="351">
        <v>88</v>
      </c>
      <c r="N72" s="1">
        <f t="shared" si="1"/>
        <v>89</v>
      </c>
      <c r="O72" s="1">
        <f t="shared" si="0"/>
        <v>85</v>
      </c>
      <c r="P72" s="1">
        <f t="shared" si="0"/>
        <v>87</v>
      </c>
      <c r="Q72" s="1">
        <f t="shared" si="0"/>
        <v>76</v>
      </c>
      <c r="R72" s="1">
        <f t="shared" si="0"/>
        <v>86</v>
      </c>
    </row>
    <row r="73" spans="1:18">
      <c r="A73" s="10">
        <v>60</v>
      </c>
      <c r="B73" s="272">
        <v>1911060</v>
      </c>
      <c r="C73" s="273" t="s">
        <v>121</v>
      </c>
      <c r="D73" s="349">
        <v>83</v>
      </c>
      <c r="E73" s="349">
        <v>79</v>
      </c>
      <c r="F73" s="349">
        <v>75</v>
      </c>
      <c r="G73" s="349">
        <v>79</v>
      </c>
      <c r="H73" s="350">
        <v>85</v>
      </c>
      <c r="I73" s="351">
        <v>94</v>
      </c>
      <c r="J73" s="351">
        <v>88</v>
      </c>
      <c r="K73" s="351">
        <v>81</v>
      </c>
      <c r="L73" s="351">
        <v>56</v>
      </c>
      <c r="M73" s="351">
        <v>88</v>
      </c>
      <c r="N73" s="1">
        <f t="shared" si="1"/>
        <v>89</v>
      </c>
      <c r="O73" s="1">
        <f t="shared" si="0"/>
        <v>84</v>
      </c>
      <c r="P73" s="1">
        <f t="shared" si="0"/>
        <v>78</v>
      </c>
      <c r="Q73" s="1">
        <f t="shared" si="0"/>
        <v>68</v>
      </c>
      <c r="R73" s="1">
        <f t="shared" si="0"/>
        <v>87</v>
      </c>
    </row>
    <row r="74" spans="1:18">
      <c r="A74" s="10">
        <v>61</v>
      </c>
      <c r="B74" s="275">
        <v>1911061</v>
      </c>
      <c r="C74" s="271" t="s">
        <v>122</v>
      </c>
      <c r="D74" s="349">
        <v>85</v>
      </c>
      <c r="E74" s="349">
        <v>81</v>
      </c>
      <c r="F74" s="349">
        <v>84</v>
      </c>
      <c r="G74" s="349">
        <v>78</v>
      </c>
      <c r="H74" s="350">
        <v>84</v>
      </c>
      <c r="I74" s="351">
        <v>88</v>
      </c>
      <c r="J74" s="351">
        <v>44</v>
      </c>
      <c r="K74" s="351">
        <v>81</v>
      </c>
      <c r="L74" s="351">
        <v>81</v>
      </c>
      <c r="M74" s="351">
        <v>75</v>
      </c>
      <c r="N74" s="1">
        <f t="shared" si="1"/>
        <v>87</v>
      </c>
      <c r="O74" s="1">
        <f t="shared" si="0"/>
        <v>63</v>
      </c>
      <c r="P74" s="1">
        <f t="shared" si="0"/>
        <v>83</v>
      </c>
      <c r="Q74" s="1">
        <f t="shared" si="0"/>
        <v>80</v>
      </c>
      <c r="R74" s="1">
        <f t="shared" si="0"/>
        <v>80</v>
      </c>
    </row>
    <row r="75" spans="1:18">
      <c r="A75" s="10">
        <v>62</v>
      </c>
      <c r="B75" s="275">
        <v>1911062</v>
      </c>
      <c r="C75" s="271" t="s">
        <v>333</v>
      </c>
      <c r="D75" s="349">
        <v>74</v>
      </c>
      <c r="E75" s="349">
        <v>86</v>
      </c>
      <c r="F75" s="349">
        <v>85</v>
      </c>
      <c r="G75" s="349">
        <v>87</v>
      </c>
      <c r="H75" s="350">
        <v>76</v>
      </c>
      <c r="I75" s="351">
        <v>88</v>
      </c>
      <c r="J75" s="351">
        <v>88</v>
      </c>
      <c r="K75" s="351">
        <v>88</v>
      </c>
      <c r="L75" s="351">
        <v>88</v>
      </c>
      <c r="M75" s="351">
        <v>88</v>
      </c>
      <c r="N75" s="1">
        <f t="shared" si="1"/>
        <v>81</v>
      </c>
      <c r="O75" s="1">
        <f t="shared" si="0"/>
        <v>87</v>
      </c>
      <c r="P75" s="1">
        <f t="shared" si="0"/>
        <v>87</v>
      </c>
      <c r="Q75" s="1">
        <f t="shared" si="0"/>
        <v>88</v>
      </c>
      <c r="R75" s="1">
        <f t="shared" si="0"/>
        <v>82</v>
      </c>
    </row>
    <row r="76" spans="1:18">
      <c r="A76" s="10">
        <v>63</v>
      </c>
      <c r="B76" s="275">
        <v>1911063</v>
      </c>
      <c r="C76" s="271" t="s">
        <v>51</v>
      </c>
      <c r="D76" s="349">
        <v>73</v>
      </c>
      <c r="E76" s="349">
        <v>74</v>
      </c>
      <c r="F76" s="349">
        <v>81</v>
      </c>
      <c r="G76" s="349">
        <v>86</v>
      </c>
      <c r="H76" s="350">
        <v>72</v>
      </c>
      <c r="I76" s="351">
        <v>88</v>
      </c>
      <c r="J76" s="351">
        <v>88</v>
      </c>
      <c r="K76" s="351">
        <v>88</v>
      </c>
      <c r="L76" s="351">
        <v>69</v>
      </c>
      <c r="M76" s="351">
        <v>69</v>
      </c>
      <c r="N76" s="1">
        <f t="shared" si="1"/>
        <v>81</v>
      </c>
      <c r="O76" s="1">
        <f t="shared" si="0"/>
        <v>81</v>
      </c>
      <c r="P76" s="1">
        <f t="shared" si="0"/>
        <v>85</v>
      </c>
      <c r="Q76" s="1">
        <f t="shared" si="0"/>
        <v>78</v>
      </c>
      <c r="R76" s="1">
        <f t="shared" si="0"/>
        <v>71</v>
      </c>
    </row>
    <row r="77" spans="1:18">
      <c r="A77" s="10">
        <v>64</v>
      </c>
      <c r="B77" s="276">
        <v>1911064</v>
      </c>
      <c r="C77" s="273" t="s">
        <v>124</v>
      </c>
      <c r="D77" s="349">
        <v>91</v>
      </c>
      <c r="E77" s="349">
        <v>91</v>
      </c>
      <c r="F77" s="349">
        <v>91</v>
      </c>
      <c r="G77" s="349">
        <v>90</v>
      </c>
      <c r="H77" s="350">
        <v>80</v>
      </c>
      <c r="I77" s="351">
        <v>94</v>
      </c>
      <c r="J77" s="351">
        <v>88</v>
      </c>
      <c r="K77" s="351">
        <v>81</v>
      </c>
      <c r="L77" s="351">
        <v>94</v>
      </c>
      <c r="M77" s="351">
        <v>50</v>
      </c>
      <c r="N77" s="1">
        <f t="shared" si="1"/>
        <v>93</v>
      </c>
      <c r="O77" s="1">
        <f t="shared" si="0"/>
        <v>90</v>
      </c>
      <c r="P77" s="1">
        <f t="shared" si="0"/>
        <v>86</v>
      </c>
      <c r="Q77" s="1">
        <f t="shared" si="0"/>
        <v>92</v>
      </c>
      <c r="R77" s="1">
        <f t="shared" ref="R77:R140" si="2">ROUND(H77*$H$12+M77*$M$12,0)</f>
        <v>65</v>
      </c>
    </row>
    <row r="78" spans="1:18">
      <c r="A78" s="10">
        <v>65</v>
      </c>
      <c r="B78" s="275">
        <v>1911065</v>
      </c>
      <c r="C78" s="271" t="s">
        <v>334</v>
      </c>
      <c r="D78" s="349">
        <v>81</v>
      </c>
      <c r="E78" s="349">
        <v>81</v>
      </c>
      <c r="F78" s="349">
        <v>85</v>
      </c>
      <c r="G78" s="349">
        <v>77</v>
      </c>
      <c r="H78" s="350">
        <v>81</v>
      </c>
      <c r="I78" s="351">
        <v>100</v>
      </c>
      <c r="J78" s="351">
        <v>81</v>
      </c>
      <c r="K78" s="351">
        <v>81</v>
      </c>
      <c r="L78" s="351">
        <v>88</v>
      </c>
      <c r="M78" s="351">
        <v>88</v>
      </c>
      <c r="N78" s="1">
        <f t="shared" si="1"/>
        <v>91</v>
      </c>
      <c r="O78" s="1">
        <f t="shared" si="1"/>
        <v>81</v>
      </c>
      <c r="P78" s="1">
        <f t="shared" si="1"/>
        <v>83</v>
      </c>
      <c r="Q78" s="1">
        <f t="shared" si="1"/>
        <v>83</v>
      </c>
      <c r="R78" s="1">
        <f t="shared" si="2"/>
        <v>85</v>
      </c>
    </row>
    <row r="79" spans="1:18">
      <c r="A79" s="10">
        <v>66</v>
      </c>
      <c r="B79" s="272">
        <v>1911066</v>
      </c>
      <c r="C79" s="273" t="s">
        <v>66</v>
      </c>
      <c r="D79" s="349">
        <v>91</v>
      </c>
      <c r="E79" s="349">
        <v>90</v>
      </c>
      <c r="F79" s="349">
        <v>89</v>
      </c>
      <c r="G79" s="349">
        <v>63</v>
      </c>
      <c r="H79" s="350">
        <v>92</v>
      </c>
      <c r="I79" s="351">
        <v>69</v>
      </c>
      <c r="J79" s="351">
        <v>88</v>
      </c>
      <c r="K79" s="351">
        <v>81</v>
      </c>
      <c r="L79" s="351">
        <v>38</v>
      </c>
      <c r="M79" s="351">
        <v>88</v>
      </c>
      <c r="N79" s="1">
        <f t="shared" ref="N79:Q122" si="3">ROUND(D79*$H$12+I79*$M$12,0)</f>
        <v>80</v>
      </c>
      <c r="O79" s="1">
        <f t="shared" si="3"/>
        <v>89</v>
      </c>
      <c r="P79" s="1">
        <f t="shared" si="3"/>
        <v>85</v>
      </c>
      <c r="Q79" s="1">
        <f t="shared" si="3"/>
        <v>51</v>
      </c>
      <c r="R79" s="1">
        <f t="shared" si="2"/>
        <v>90</v>
      </c>
    </row>
    <row r="80" spans="1:18">
      <c r="A80" s="10">
        <v>67</v>
      </c>
      <c r="B80" s="270">
        <v>1911067</v>
      </c>
      <c r="C80" s="271" t="s">
        <v>335</v>
      </c>
      <c r="D80" s="349">
        <v>88</v>
      </c>
      <c r="E80" s="349">
        <v>92</v>
      </c>
      <c r="F80" s="349">
        <v>91</v>
      </c>
      <c r="G80" s="349">
        <v>90</v>
      </c>
      <c r="H80" s="350">
        <v>80</v>
      </c>
      <c r="I80" s="351">
        <v>88</v>
      </c>
      <c r="J80" s="351">
        <v>50</v>
      </c>
      <c r="K80" s="351">
        <v>88</v>
      </c>
      <c r="L80" s="351">
        <v>94</v>
      </c>
      <c r="M80" s="351">
        <v>75</v>
      </c>
      <c r="N80" s="1">
        <f t="shared" si="3"/>
        <v>88</v>
      </c>
      <c r="O80" s="1">
        <f t="shared" si="3"/>
        <v>71</v>
      </c>
      <c r="P80" s="1">
        <f t="shared" si="3"/>
        <v>90</v>
      </c>
      <c r="Q80" s="1">
        <f t="shared" si="3"/>
        <v>92</v>
      </c>
      <c r="R80" s="1">
        <f t="shared" si="2"/>
        <v>78</v>
      </c>
    </row>
    <row r="81" spans="1:18">
      <c r="A81" s="10">
        <v>68</v>
      </c>
      <c r="B81" s="272">
        <v>1911068</v>
      </c>
      <c r="C81" s="273" t="s">
        <v>336</v>
      </c>
      <c r="D81" s="349">
        <v>87</v>
      </c>
      <c r="E81" s="349">
        <v>88</v>
      </c>
      <c r="F81" s="349">
        <v>74</v>
      </c>
      <c r="G81" s="349">
        <v>75</v>
      </c>
      <c r="H81" s="350">
        <v>65</v>
      </c>
      <c r="I81" s="351">
        <v>100</v>
      </c>
      <c r="J81" s="351">
        <v>75</v>
      </c>
      <c r="K81" s="351">
        <v>88</v>
      </c>
      <c r="L81" s="351">
        <v>88</v>
      </c>
      <c r="M81" s="351">
        <v>88</v>
      </c>
      <c r="N81" s="1">
        <f t="shared" si="3"/>
        <v>94</v>
      </c>
      <c r="O81" s="1">
        <f t="shared" si="3"/>
        <v>82</v>
      </c>
      <c r="P81" s="1">
        <f t="shared" si="3"/>
        <v>81</v>
      </c>
      <c r="Q81" s="1">
        <f t="shared" si="3"/>
        <v>82</v>
      </c>
      <c r="R81" s="1">
        <f t="shared" si="2"/>
        <v>77</v>
      </c>
    </row>
    <row r="82" spans="1:18">
      <c r="A82" s="10">
        <v>69</v>
      </c>
      <c r="B82" s="272">
        <v>1911069</v>
      </c>
      <c r="C82" s="273" t="s">
        <v>337</v>
      </c>
      <c r="D82" s="349">
        <v>67</v>
      </c>
      <c r="E82" s="349">
        <v>65</v>
      </c>
      <c r="F82" s="349">
        <v>77</v>
      </c>
      <c r="G82" s="349">
        <v>70</v>
      </c>
      <c r="H82" s="350">
        <v>79</v>
      </c>
      <c r="I82" s="351">
        <v>63</v>
      </c>
      <c r="J82" s="351">
        <v>69</v>
      </c>
      <c r="K82" s="351">
        <v>75</v>
      </c>
      <c r="L82" s="351">
        <v>56</v>
      </c>
      <c r="M82" s="351">
        <v>44</v>
      </c>
      <c r="N82" s="1">
        <f t="shared" si="3"/>
        <v>65</v>
      </c>
      <c r="O82" s="1">
        <f t="shared" si="3"/>
        <v>67</v>
      </c>
      <c r="P82" s="1">
        <f t="shared" si="3"/>
        <v>76</v>
      </c>
      <c r="Q82" s="1">
        <f t="shared" si="3"/>
        <v>63</v>
      </c>
      <c r="R82" s="1">
        <f t="shared" si="2"/>
        <v>62</v>
      </c>
    </row>
    <row r="83" spans="1:18">
      <c r="A83" s="10">
        <v>70</v>
      </c>
      <c r="B83" s="267">
        <v>1911070</v>
      </c>
      <c r="C83" s="268" t="s">
        <v>127</v>
      </c>
      <c r="D83" s="349">
        <v>81</v>
      </c>
      <c r="E83" s="349">
        <v>83</v>
      </c>
      <c r="F83" s="349">
        <v>71</v>
      </c>
      <c r="G83" s="349">
        <v>55</v>
      </c>
      <c r="H83" s="350">
        <v>64</v>
      </c>
      <c r="I83" s="351">
        <v>75</v>
      </c>
      <c r="J83" s="351">
        <v>75</v>
      </c>
      <c r="K83" s="351">
        <v>38</v>
      </c>
      <c r="L83" s="351">
        <v>63</v>
      </c>
      <c r="M83" s="351">
        <v>81</v>
      </c>
      <c r="N83" s="1">
        <f t="shared" si="3"/>
        <v>78</v>
      </c>
      <c r="O83" s="1">
        <f t="shared" si="3"/>
        <v>79</v>
      </c>
      <c r="P83" s="1">
        <f t="shared" si="3"/>
        <v>55</v>
      </c>
      <c r="Q83" s="1">
        <f t="shared" si="3"/>
        <v>59</v>
      </c>
      <c r="R83" s="1">
        <f t="shared" si="2"/>
        <v>73</v>
      </c>
    </row>
    <row r="84" spans="1:18">
      <c r="A84" s="10">
        <v>71</v>
      </c>
      <c r="B84" s="272">
        <v>1911071</v>
      </c>
      <c r="C84" s="273" t="s">
        <v>128</v>
      </c>
      <c r="D84" s="349">
        <v>81</v>
      </c>
      <c r="E84" s="349">
        <v>86</v>
      </c>
      <c r="F84" s="349">
        <v>85</v>
      </c>
      <c r="G84" s="349">
        <v>80</v>
      </c>
      <c r="H84" s="350">
        <v>74</v>
      </c>
      <c r="I84" s="351">
        <v>94</v>
      </c>
      <c r="J84" s="351">
        <v>88</v>
      </c>
      <c r="K84" s="351">
        <v>81</v>
      </c>
      <c r="L84" s="351">
        <v>75</v>
      </c>
      <c r="M84" s="351">
        <v>63</v>
      </c>
      <c r="N84" s="1">
        <f t="shared" si="3"/>
        <v>88</v>
      </c>
      <c r="O84" s="1">
        <f t="shared" si="3"/>
        <v>87</v>
      </c>
      <c r="P84" s="1">
        <f t="shared" si="3"/>
        <v>83</v>
      </c>
      <c r="Q84" s="1">
        <f t="shared" si="3"/>
        <v>78</v>
      </c>
      <c r="R84" s="1">
        <f t="shared" si="2"/>
        <v>69</v>
      </c>
    </row>
    <row r="85" spans="1:18">
      <c r="A85" s="10">
        <v>72</v>
      </c>
      <c r="B85" s="270">
        <v>1911072</v>
      </c>
      <c r="C85" s="271" t="s">
        <v>338</v>
      </c>
      <c r="D85" s="349">
        <v>85</v>
      </c>
      <c r="E85" s="349">
        <v>80</v>
      </c>
      <c r="F85" s="349">
        <v>87</v>
      </c>
      <c r="G85" s="349">
        <v>71</v>
      </c>
      <c r="H85" s="350">
        <v>85</v>
      </c>
      <c r="I85" s="351">
        <v>81</v>
      </c>
      <c r="J85" s="351">
        <v>81</v>
      </c>
      <c r="K85" s="351">
        <v>69</v>
      </c>
      <c r="L85" s="351">
        <v>0</v>
      </c>
      <c r="M85" s="351">
        <v>81</v>
      </c>
      <c r="N85" s="1">
        <f t="shared" si="3"/>
        <v>83</v>
      </c>
      <c r="O85" s="1">
        <f t="shared" si="3"/>
        <v>81</v>
      </c>
      <c r="P85" s="1">
        <f t="shared" si="3"/>
        <v>78</v>
      </c>
      <c r="Q85" s="1">
        <f t="shared" si="3"/>
        <v>36</v>
      </c>
      <c r="R85" s="1">
        <f t="shared" si="2"/>
        <v>83</v>
      </c>
    </row>
    <row r="86" spans="1:18">
      <c r="A86" s="10">
        <v>73</v>
      </c>
      <c r="B86" s="267">
        <v>1911073</v>
      </c>
      <c r="C86" s="268" t="s">
        <v>339</v>
      </c>
      <c r="D86" s="349">
        <v>87</v>
      </c>
      <c r="E86" s="349">
        <v>85</v>
      </c>
      <c r="F86" s="349">
        <v>89</v>
      </c>
      <c r="G86" s="349">
        <v>86</v>
      </c>
      <c r="H86" s="350">
        <v>91</v>
      </c>
      <c r="I86" s="351">
        <v>88</v>
      </c>
      <c r="J86" s="351">
        <v>88</v>
      </c>
      <c r="K86" s="351">
        <v>88</v>
      </c>
      <c r="L86" s="351">
        <v>88</v>
      </c>
      <c r="M86" s="351">
        <v>88</v>
      </c>
      <c r="N86" s="1">
        <f t="shared" si="3"/>
        <v>88</v>
      </c>
      <c r="O86" s="1">
        <f t="shared" si="3"/>
        <v>87</v>
      </c>
      <c r="P86" s="1">
        <f t="shared" si="3"/>
        <v>89</v>
      </c>
      <c r="Q86" s="1">
        <f t="shared" si="3"/>
        <v>87</v>
      </c>
      <c r="R86" s="1">
        <f t="shared" si="2"/>
        <v>90</v>
      </c>
    </row>
    <row r="87" spans="1:18">
      <c r="A87" s="10">
        <v>74</v>
      </c>
      <c r="B87" s="272">
        <v>1911074</v>
      </c>
      <c r="C87" s="273" t="s">
        <v>68</v>
      </c>
      <c r="D87" s="349">
        <v>83</v>
      </c>
      <c r="E87" s="349">
        <v>87</v>
      </c>
      <c r="F87" s="349">
        <v>74</v>
      </c>
      <c r="G87" s="349">
        <v>81</v>
      </c>
      <c r="H87" s="350">
        <v>80</v>
      </c>
      <c r="I87" s="351">
        <v>100</v>
      </c>
      <c r="J87" s="351">
        <v>94</v>
      </c>
      <c r="K87" s="351">
        <v>81</v>
      </c>
      <c r="L87" s="351">
        <v>31</v>
      </c>
      <c r="M87" s="351">
        <v>81</v>
      </c>
      <c r="N87" s="1">
        <f t="shared" si="3"/>
        <v>92</v>
      </c>
      <c r="O87" s="1">
        <f t="shared" si="3"/>
        <v>91</v>
      </c>
      <c r="P87" s="1">
        <f t="shared" si="3"/>
        <v>78</v>
      </c>
      <c r="Q87" s="1">
        <f t="shared" si="3"/>
        <v>56</v>
      </c>
      <c r="R87" s="1">
        <f t="shared" si="2"/>
        <v>81</v>
      </c>
    </row>
    <row r="88" spans="1:18">
      <c r="A88" s="10">
        <v>75</v>
      </c>
      <c r="B88" s="270">
        <v>1911075</v>
      </c>
      <c r="C88" s="271" t="s">
        <v>340</v>
      </c>
      <c r="D88" s="349">
        <v>73</v>
      </c>
      <c r="E88" s="349">
        <v>86</v>
      </c>
      <c r="F88" s="349">
        <v>64</v>
      </c>
      <c r="G88" s="349">
        <v>74</v>
      </c>
      <c r="H88" s="350">
        <v>80</v>
      </c>
      <c r="I88" s="351">
        <v>94</v>
      </c>
      <c r="J88" s="351">
        <v>69</v>
      </c>
      <c r="K88" s="351">
        <v>56</v>
      </c>
      <c r="L88" s="351">
        <v>56</v>
      </c>
      <c r="M88" s="351">
        <v>50</v>
      </c>
      <c r="N88" s="1">
        <f t="shared" si="3"/>
        <v>84</v>
      </c>
      <c r="O88" s="1">
        <f t="shared" si="3"/>
        <v>78</v>
      </c>
      <c r="P88" s="1">
        <f t="shared" si="3"/>
        <v>60</v>
      </c>
      <c r="Q88" s="1">
        <f t="shared" si="3"/>
        <v>65</v>
      </c>
      <c r="R88" s="1">
        <f t="shared" si="2"/>
        <v>65</v>
      </c>
    </row>
    <row r="89" spans="1:18">
      <c r="A89" s="10">
        <v>76</v>
      </c>
      <c r="B89" s="267">
        <v>1911076</v>
      </c>
      <c r="C89" s="268" t="s">
        <v>341</v>
      </c>
      <c r="D89" s="349">
        <v>85</v>
      </c>
      <c r="E89" s="349">
        <v>91</v>
      </c>
      <c r="F89" s="349">
        <v>87</v>
      </c>
      <c r="G89" s="349">
        <v>77</v>
      </c>
      <c r="H89" s="350">
        <v>90</v>
      </c>
      <c r="I89" s="351">
        <v>94</v>
      </c>
      <c r="J89" s="351">
        <v>50</v>
      </c>
      <c r="K89" s="351">
        <v>81</v>
      </c>
      <c r="L89" s="351">
        <v>44</v>
      </c>
      <c r="M89" s="351">
        <v>44</v>
      </c>
      <c r="N89" s="1">
        <f t="shared" si="3"/>
        <v>90</v>
      </c>
      <c r="O89" s="1">
        <f t="shared" si="3"/>
        <v>71</v>
      </c>
      <c r="P89" s="1">
        <f t="shared" si="3"/>
        <v>84</v>
      </c>
      <c r="Q89" s="1">
        <f t="shared" si="3"/>
        <v>61</v>
      </c>
      <c r="R89" s="1">
        <f t="shared" si="2"/>
        <v>67</v>
      </c>
    </row>
    <row r="90" spans="1:18">
      <c r="A90" s="10">
        <v>77</v>
      </c>
      <c r="B90" s="267">
        <v>1911077</v>
      </c>
      <c r="C90" s="268" t="s">
        <v>56</v>
      </c>
      <c r="D90" s="349">
        <v>89</v>
      </c>
      <c r="E90" s="349">
        <v>90</v>
      </c>
      <c r="F90" s="349">
        <v>80</v>
      </c>
      <c r="G90" s="349">
        <v>73</v>
      </c>
      <c r="H90" s="350">
        <v>82</v>
      </c>
      <c r="I90" s="351">
        <v>88</v>
      </c>
      <c r="J90" s="351">
        <v>88</v>
      </c>
      <c r="K90" s="351">
        <v>94</v>
      </c>
      <c r="L90" s="351">
        <v>88</v>
      </c>
      <c r="M90" s="351">
        <v>69</v>
      </c>
      <c r="N90" s="1">
        <f t="shared" si="3"/>
        <v>89</v>
      </c>
      <c r="O90" s="1">
        <f t="shared" si="3"/>
        <v>89</v>
      </c>
      <c r="P90" s="1">
        <f t="shared" si="3"/>
        <v>87</v>
      </c>
      <c r="Q90" s="1">
        <f t="shared" si="3"/>
        <v>81</v>
      </c>
      <c r="R90" s="1">
        <f t="shared" si="2"/>
        <v>76</v>
      </c>
    </row>
    <row r="91" spans="1:18">
      <c r="A91" s="10">
        <v>78</v>
      </c>
      <c r="B91" s="272">
        <v>1911078</v>
      </c>
      <c r="C91" s="273" t="s">
        <v>69</v>
      </c>
      <c r="D91" s="349">
        <v>78</v>
      </c>
      <c r="E91" s="349">
        <v>85</v>
      </c>
      <c r="F91" s="349">
        <v>65</v>
      </c>
      <c r="G91" s="349">
        <v>88</v>
      </c>
      <c r="H91" s="350">
        <v>88</v>
      </c>
      <c r="I91" s="351">
        <v>88</v>
      </c>
      <c r="J91" s="351">
        <v>88</v>
      </c>
      <c r="K91" s="351">
        <v>88</v>
      </c>
      <c r="L91" s="351">
        <v>44</v>
      </c>
      <c r="M91" s="351">
        <v>75</v>
      </c>
      <c r="N91" s="1">
        <f t="shared" si="3"/>
        <v>83</v>
      </c>
      <c r="O91" s="1">
        <f t="shared" si="3"/>
        <v>87</v>
      </c>
      <c r="P91" s="1">
        <f t="shared" si="3"/>
        <v>77</v>
      </c>
      <c r="Q91" s="1">
        <f t="shared" si="3"/>
        <v>66</v>
      </c>
      <c r="R91" s="1">
        <f t="shared" si="2"/>
        <v>82</v>
      </c>
    </row>
    <row r="92" spans="1:18">
      <c r="A92" s="10">
        <v>79</v>
      </c>
      <c r="B92" s="267">
        <v>1911079</v>
      </c>
      <c r="C92" s="268" t="s">
        <v>130</v>
      </c>
      <c r="D92" s="349">
        <v>87</v>
      </c>
      <c r="E92" s="349">
        <v>75</v>
      </c>
      <c r="F92" s="349">
        <v>87</v>
      </c>
      <c r="G92" s="349">
        <v>82</v>
      </c>
      <c r="H92" s="350">
        <v>90</v>
      </c>
      <c r="I92" s="351">
        <v>75</v>
      </c>
      <c r="J92" s="351">
        <v>100</v>
      </c>
      <c r="K92" s="351">
        <v>94</v>
      </c>
      <c r="L92" s="351">
        <v>88</v>
      </c>
      <c r="M92" s="351">
        <v>75</v>
      </c>
      <c r="N92" s="1">
        <f t="shared" si="3"/>
        <v>81</v>
      </c>
      <c r="O92" s="1">
        <f t="shared" si="3"/>
        <v>88</v>
      </c>
      <c r="P92" s="1">
        <f t="shared" si="3"/>
        <v>91</v>
      </c>
      <c r="Q92" s="1">
        <f t="shared" si="3"/>
        <v>85</v>
      </c>
      <c r="R92" s="1">
        <f t="shared" si="2"/>
        <v>83</v>
      </c>
    </row>
    <row r="93" spans="1:18">
      <c r="A93" s="10">
        <v>80</v>
      </c>
      <c r="B93" s="272">
        <v>1911080</v>
      </c>
      <c r="C93" s="273" t="s">
        <v>342</v>
      </c>
      <c r="D93" s="349">
        <v>79</v>
      </c>
      <c r="E93" s="349">
        <v>65</v>
      </c>
      <c r="F93" s="349">
        <v>73</v>
      </c>
      <c r="G93" s="349">
        <v>69</v>
      </c>
      <c r="H93" s="350">
        <v>74</v>
      </c>
      <c r="I93" s="351">
        <v>88</v>
      </c>
      <c r="J93" s="351">
        <v>44</v>
      </c>
      <c r="K93" s="351">
        <v>75</v>
      </c>
      <c r="L93" s="351">
        <v>38</v>
      </c>
      <c r="M93" s="351">
        <v>75</v>
      </c>
      <c r="N93" s="1">
        <f t="shared" si="3"/>
        <v>84</v>
      </c>
      <c r="O93" s="1">
        <f t="shared" si="3"/>
        <v>55</v>
      </c>
      <c r="P93" s="1">
        <f t="shared" si="3"/>
        <v>74</v>
      </c>
      <c r="Q93" s="1">
        <f t="shared" si="3"/>
        <v>54</v>
      </c>
      <c r="R93" s="1">
        <f t="shared" si="2"/>
        <v>75</v>
      </c>
    </row>
    <row r="94" spans="1:18">
      <c r="A94" s="10">
        <v>81</v>
      </c>
      <c r="B94" s="272">
        <v>1911081</v>
      </c>
      <c r="C94" s="273" t="s">
        <v>70</v>
      </c>
      <c r="D94" s="349">
        <v>85</v>
      </c>
      <c r="E94" s="349">
        <v>73</v>
      </c>
      <c r="F94" s="349">
        <v>71</v>
      </c>
      <c r="G94" s="349">
        <v>65</v>
      </c>
      <c r="H94" s="350">
        <v>75</v>
      </c>
      <c r="I94" s="351">
        <v>88</v>
      </c>
      <c r="J94" s="351">
        <v>88</v>
      </c>
      <c r="K94" s="351">
        <v>50</v>
      </c>
      <c r="L94" s="351">
        <v>75</v>
      </c>
      <c r="M94" s="351">
        <v>81</v>
      </c>
      <c r="N94" s="1">
        <f t="shared" si="3"/>
        <v>87</v>
      </c>
      <c r="O94" s="1">
        <f t="shared" si="3"/>
        <v>81</v>
      </c>
      <c r="P94" s="1">
        <f t="shared" si="3"/>
        <v>61</v>
      </c>
      <c r="Q94" s="1">
        <f t="shared" si="3"/>
        <v>70</v>
      </c>
      <c r="R94" s="1">
        <f t="shared" si="2"/>
        <v>78</v>
      </c>
    </row>
    <row r="95" spans="1:18">
      <c r="A95" s="10">
        <v>82</v>
      </c>
      <c r="B95" s="272">
        <v>1911082</v>
      </c>
      <c r="C95" s="273" t="s">
        <v>71</v>
      </c>
      <c r="D95" s="349">
        <v>90</v>
      </c>
      <c r="E95" s="349">
        <v>92</v>
      </c>
      <c r="F95" s="349">
        <v>93</v>
      </c>
      <c r="G95" s="349">
        <v>94</v>
      </c>
      <c r="H95" s="350">
        <v>98</v>
      </c>
      <c r="I95" s="351">
        <v>100</v>
      </c>
      <c r="J95" s="351">
        <v>94</v>
      </c>
      <c r="K95" s="351">
        <v>81</v>
      </c>
      <c r="L95" s="351">
        <v>88</v>
      </c>
      <c r="M95" s="351">
        <v>50</v>
      </c>
      <c r="N95" s="1">
        <f t="shared" si="3"/>
        <v>95</v>
      </c>
      <c r="O95" s="1">
        <f t="shared" si="3"/>
        <v>93</v>
      </c>
      <c r="P95" s="1">
        <f t="shared" si="3"/>
        <v>87</v>
      </c>
      <c r="Q95" s="1">
        <f t="shared" si="3"/>
        <v>91</v>
      </c>
      <c r="R95" s="1">
        <f t="shared" si="2"/>
        <v>74</v>
      </c>
    </row>
    <row r="96" spans="1:18">
      <c r="A96" s="10">
        <v>83</v>
      </c>
      <c r="B96" s="272">
        <v>1911083</v>
      </c>
      <c r="C96" s="273" t="s">
        <v>132</v>
      </c>
      <c r="D96" s="349">
        <v>70</v>
      </c>
      <c r="E96" s="349">
        <v>75</v>
      </c>
      <c r="F96" s="349">
        <v>71</v>
      </c>
      <c r="G96" s="349">
        <v>66</v>
      </c>
      <c r="H96" s="350">
        <v>62</v>
      </c>
      <c r="I96" s="351">
        <v>75</v>
      </c>
      <c r="J96" s="351">
        <v>81</v>
      </c>
      <c r="K96" s="351">
        <v>81</v>
      </c>
      <c r="L96" s="351">
        <v>88</v>
      </c>
      <c r="M96" s="351">
        <v>88</v>
      </c>
      <c r="N96" s="1">
        <f t="shared" si="3"/>
        <v>73</v>
      </c>
      <c r="O96" s="1">
        <f t="shared" si="3"/>
        <v>78</v>
      </c>
      <c r="P96" s="1">
        <f t="shared" si="3"/>
        <v>76</v>
      </c>
      <c r="Q96" s="1">
        <f t="shared" si="3"/>
        <v>77</v>
      </c>
      <c r="R96" s="1">
        <f t="shared" si="2"/>
        <v>75</v>
      </c>
    </row>
    <row r="97" spans="1:18">
      <c r="A97" s="10">
        <v>84</v>
      </c>
      <c r="B97" s="270">
        <v>1911084</v>
      </c>
      <c r="C97" s="271" t="s">
        <v>343</v>
      </c>
      <c r="D97" s="349">
        <v>69</v>
      </c>
      <c r="E97" s="349">
        <v>65</v>
      </c>
      <c r="F97" s="349">
        <v>78</v>
      </c>
      <c r="G97" s="349">
        <v>70</v>
      </c>
      <c r="H97" s="350">
        <v>89</v>
      </c>
      <c r="I97" s="351">
        <v>88</v>
      </c>
      <c r="J97" s="351">
        <v>88</v>
      </c>
      <c r="K97" s="351">
        <v>63</v>
      </c>
      <c r="L97" s="351">
        <v>25</v>
      </c>
      <c r="M97" s="351">
        <v>63</v>
      </c>
      <c r="N97" s="1">
        <f t="shared" si="3"/>
        <v>79</v>
      </c>
      <c r="O97" s="1">
        <f t="shared" si="3"/>
        <v>77</v>
      </c>
      <c r="P97" s="1">
        <f t="shared" si="3"/>
        <v>71</v>
      </c>
      <c r="Q97" s="1">
        <f t="shared" si="3"/>
        <v>48</v>
      </c>
      <c r="R97" s="1">
        <f t="shared" si="2"/>
        <v>76</v>
      </c>
    </row>
    <row r="98" spans="1:18">
      <c r="A98" s="10">
        <v>85</v>
      </c>
      <c r="B98" s="267">
        <v>1911085</v>
      </c>
      <c r="C98" s="268" t="s">
        <v>344</v>
      </c>
      <c r="D98" s="349">
        <v>70</v>
      </c>
      <c r="E98" s="349">
        <v>63</v>
      </c>
      <c r="F98" s="349">
        <v>72</v>
      </c>
      <c r="G98" s="349">
        <v>62</v>
      </c>
      <c r="H98" s="350">
        <v>86</v>
      </c>
      <c r="I98" s="351">
        <v>75</v>
      </c>
      <c r="J98" s="351">
        <v>88</v>
      </c>
      <c r="K98" s="351">
        <v>81</v>
      </c>
      <c r="L98" s="351">
        <v>81</v>
      </c>
      <c r="M98" s="351">
        <v>88</v>
      </c>
      <c r="N98" s="1">
        <f t="shared" si="3"/>
        <v>73</v>
      </c>
      <c r="O98" s="1">
        <f t="shared" si="3"/>
        <v>76</v>
      </c>
      <c r="P98" s="1">
        <f t="shared" si="3"/>
        <v>77</v>
      </c>
      <c r="Q98" s="1">
        <f t="shared" si="3"/>
        <v>72</v>
      </c>
      <c r="R98" s="1">
        <f t="shared" si="2"/>
        <v>87</v>
      </c>
    </row>
    <row r="99" spans="1:18">
      <c r="A99" s="10">
        <v>86</v>
      </c>
      <c r="B99" s="270">
        <v>1911086</v>
      </c>
      <c r="C99" s="31" t="s">
        <v>345</v>
      </c>
      <c r="D99" s="349">
        <v>65</v>
      </c>
      <c r="E99" s="349">
        <v>67</v>
      </c>
      <c r="F99" s="349">
        <v>63</v>
      </c>
      <c r="G99" s="349">
        <v>62</v>
      </c>
      <c r="H99" s="350">
        <v>72</v>
      </c>
      <c r="I99" s="351">
        <v>81</v>
      </c>
      <c r="J99" s="351">
        <v>81</v>
      </c>
      <c r="K99" s="351">
        <v>13</v>
      </c>
      <c r="L99" s="351">
        <v>63</v>
      </c>
      <c r="M99" s="351">
        <v>38</v>
      </c>
      <c r="N99" s="1">
        <f t="shared" si="3"/>
        <v>73</v>
      </c>
      <c r="O99" s="1">
        <f t="shared" si="3"/>
        <v>74</v>
      </c>
      <c r="P99" s="1">
        <f t="shared" si="3"/>
        <v>38</v>
      </c>
      <c r="Q99" s="1">
        <f t="shared" si="3"/>
        <v>63</v>
      </c>
      <c r="R99" s="1">
        <f t="shared" si="2"/>
        <v>55</v>
      </c>
    </row>
    <row r="100" spans="1:18">
      <c r="A100" s="10">
        <v>87</v>
      </c>
      <c r="B100" s="270">
        <v>1911087</v>
      </c>
      <c r="C100" s="271" t="s">
        <v>136</v>
      </c>
      <c r="D100" s="349">
        <v>78</v>
      </c>
      <c r="E100" s="349">
        <v>86</v>
      </c>
      <c r="F100" s="349">
        <v>86</v>
      </c>
      <c r="G100" s="349">
        <v>83</v>
      </c>
      <c r="H100" s="350">
        <v>78</v>
      </c>
      <c r="I100" s="351">
        <v>88</v>
      </c>
      <c r="J100" s="351">
        <v>88</v>
      </c>
      <c r="K100" s="351">
        <v>100</v>
      </c>
      <c r="L100" s="351">
        <v>94</v>
      </c>
      <c r="M100" s="351">
        <v>38</v>
      </c>
      <c r="N100" s="1">
        <f t="shared" si="3"/>
        <v>83</v>
      </c>
      <c r="O100" s="1">
        <f t="shared" si="3"/>
        <v>87</v>
      </c>
      <c r="P100" s="1">
        <f t="shared" si="3"/>
        <v>93</v>
      </c>
      <c r="Q100" s="1">
        <f t="shared" si="3"/>
        <v>89</v>
      </c>
      <c r="R100" s="1">
        <f t="shared" si="2"/>
        <v>58</v>
      </c>
    </row>
    <row r="101" spans="1:18">
      <c r="A101" s="10">
        <v>88</v>
      </c>
      <c r="B101" s="76">
        <v>1911088</v>
      </c>
      <c r="C101" s="271" t="s">
        <v>346</v>
      </c>
      <c r="D101" s="349">
        <v>89</v>
      </c>
      <c r="E101" s="349">
        <v>93</v>
      </c>
      <c r="F101" s="349">
        <v>90</v>
      </c>
      <c r="G101" s="349">
        <v>97</v>
      </c>
      <c r="H101" s="350">
        <v>92</v>
      </c>
      <c r="I101" s="351">
        <v>94</v>
      </c>
      <c r="J101" s="351">
        <v>81</v>
      </c>
      <c r="K101" s="351">
        <v>88</v>
      </c>
      <c r="L101" s="351">
        <v>69</v>
      </c>
      <c r="M101" s="351">
        <v>88</v>
      </c>
      <c r="N101" s="1">
        <f t="shared" si="3"/>
        <v>92</v>
      </c>
      <c r="O101" s="1">
        <f t="shared" si="3"/>
        <v>87</v>
      </c>
      <c r="P101" s="1">
        <f t="shared" si="3"/>
        <v>89</v>
      </c>
      <c r="Q101" s="1">
        <f t="shared" si="3"/>
        <v>83</v>
      </c>
      <c r="R101" s="1">
        <f t="shared" si="2"/>
        <v>90</v>
      </c>
    </row>
    <row r="102" spans="1:18">
      <c r="A102" s="10">
        <v>89</v>
      </c>
      <c r="B102" s="272">
        <v>1911089</v>
      </c>
      <c r="C102" s="273" t="s">
        <v>137</v>
      </c>
      <c r="D102" s="349">
        <v>94</v>
      </c>
      <c r="E102" s="349">
        <v>90</v>
      </c>
      <c r="F102" s="349">
        <v>95</v>
      </c>
      <c r="G102" s="349">
        <v>91</v>
      </c>
      <c r="H102" s="350">
        <v>94</v>
      </c>
      <c r="I102" s="351">
        <v>88</v>
      </c>
      <c r="J102" s="351">
        <v>100</v>
      </c>
      <c r="K102" s="351">
        <v>94</v>
      </c>
      <c r="L102" s="351">
        <v>100</v>
      </c>
      <c r="M102" s="351">
        <v>88</v>
      </c>
      <c r="N102" s="1">
        <f t="shared" si="3"/>
        <v>91</v>
      </c>
      <c r="O102" s="1">
        <f t="shared" si="3"/>
        <v>95</v>
      </c>
      <c r="P102" s="1">
        <f t="shared" si="3"/>
        <v>95</v>
      </c>
      <c r="Q102" s="1">
        <f t="shared" si="3"/>
        <v>96</v>
      </c>
      <c r="R102" s="1">
        <f t="shared" si="2"/>
        <v>91</v>
      </c>
    </row>
    <row r="103" spans="1:18">
      <c r="A103" s="10">
        <v>90</v>
      </c>
      <c r="B103" s="76">
        <v>1911090</v>
      </c>
      <c r="C103" s="271" t="s">
        <v>138</v>
      </c>
      <c r="D103" s="349">
        <v>75</v>
      </c>
      <c r="E103" s="349">
        <v>82</v>
      </c>
      <c r="F103" s="349">
        <v>83</v>
      </c>
      <c r="G103" s="349">
        <v>79</v>
      </c>
      <c r="H103" s="350">
        <v>75</v>
      </c>
      <c r="I103" s="351">
        <v>81</v>
      </c>
      <c r="J103" s="351">
        <v>88</v>
      </c>
      <c r="K103" s="351">
        <v>69</v>
      </c>
      <c r="L103" s="351">
        <v>94</v>
      </c>
      <c r="M103" s="351">
        <v>75</v>
      </c>
      <c r="N103" s="1">
        <f t="shared" si="3"/>
        <v>78</v>
      </c>
      <c r="O103" s="1">
        <f t="shared" si="3"/>
        <v>85</v>
      </c>
      <c r="P103" s="1">
        <f t="shared" si="3"/>
        <v>76</v>
      </c>
      <c r="Q103" s="1">
        <f t="shared" si="3"/>
        <v>87</v>
      </c>
      <c r="R103" s="1">
        <f t="shared" si="2"/>
        <v>75</v>
      </c>
    </row>
    <row r="104" spans="1:18">
      <c r="A104" s="10">
        <v>91</v>
      </c>
      <c r="B104" s="272">
        <v>1911091</v>
      </c>
      <c r="C104" s="273" t="s">
        <v>139</v>
      </c>
      <c r="D104" s="349">
        <v>82</v>
      </c>
      <c r="E104" s="349">
        <v>69</v>
      </c>
      <c r="F104" s="349">
        <v>85</v>
      </c>
      <c r="G104" s="349">
        <v>70</v>
      </c>
      <c r="H104" s="350">
        <v>63</v>
      </c>
      <c r="I104" s="351">
        <v>88</v>
      </c>
      <c r="J104" s="351">
        <v>88</v>
      </c>
      <c r="K104" s="351">
        <v>94</v>
      </c>
      <c r="L104" s="351">
        <v>0</v>
      </c>
      <c r="M104" s="351">
        <v>88</v>
      </c>
      <c r="N104" s="1">
        <f t="shared" si="3"/>
        <v>85</v>
      </c>
      <c r="O104" s="1">
        <f t="shared" si="3"/>
        <v>79</v>
      </c>
      <c r="P104" s="1">
        <f t="shared" si="3"/>
        <v>90</v>
      </c>
      <c r="Q104" s="1">
        <f t="shared" si="3"/>
        <v>35</v>
      </c>
      <c r="R104" s="1">
        <f t="shared" si="2"/>
        <v>76</v>
      </c>
    </row>
    <row r="105" spans="1:18">
      <c r="A105" s="10">
        <v>92</v>
      </c>
      <c r="B105" s="272">
        <v>1911092</v>
      </c>
      <c r="C105" s="273" t="s">
        <v>140</v>
      </c>
      <c r="D105" s="349">
        <v>79</v>
      </c>
      <c r="E105" s="349">
        <v>70</v>
      </c>
      <c r="F105" s="349">
        <v>70</v>
      </c>
      <c r="G105" s="349">
        <v>74</v>
      </c>
      <c r="H105" s="350">
        <v>81</v>
      </c>
      <c r="I105" s="351">
        <v>88</v>
      </c>
      <c r="J105" s="351">
        <v>81</v>
      </c>
      <c r="K105" s="351">
        <v>75</v>
      </c>
      <c r="L105" s="351">
        <v>75</v>
      </c>
      <c r="M105" s="351">
        <v>69</v>
      </c>
      <c r="N105" s="1">
        <f t="shared" si="3"/>
        <v>84</v>
      </c>
      <c r="O105" s="1">
        <f t="shared" si="3"/>
        <v>76</v>
      </c>
      <c r="P105" s="1">
        <f t="shared" si="3"/>
        <v>73</v>
      </c>
      <c r="Q105" s="1">
        <f t="shared" si="3"/>
        <v>75</v>
      </c>
      <c r="R105" s="1">
        <f t="shared" si="2"/>
        <v>75</v>
      </c>
    </row>
    <row r="106" spans="1:18">
      <c r="A106" s="10">
        <v>93</v>
      </c>
      <c r="B106" s="272">
        <v>1911093</v>
      </c>
      <c r="C106" s="273" t="s">
        <v>141</v>
      </c>
      <c r="D106" s="349">
        <v>89</v>
      </c>
      <c r="E106" s="349">
        <v>83</v>
      </c>
      <c r="F106" s="349">
        <v>84</v>
      </c>
      <c r="G106" s="349">
        <v>55</v>
      </c>
      <c r="H106" s="350">
        <v>72</v>
      </c>
      <c r="I106" s="351">
        <v>81</v>
      </c>
      <c r="J106" s="351">
        <v>69</v>
      </c>
      <c r="K106" s="351">
        <v>88</v>
      </c>
      <c r="L106" s="351">
        <v>81</v>
      </c>
      <c r="M106" s="351">
        <v>88</v>
      </c>
      <c r="N106" s="1">
        <f t="shared" si="3"/>
        <v>85</v>
      </c>
      <c r="O106" s="1">
        <f t="shared" si="3"/>
        <v>76</v>
      </c>
      <c r="P106" s="1">
        <f t="shared" si="3"/>
        <v>86</v>
      </c>
      <c r="Q106" s="1">
        <f t="shared" si="3"/>
        <v>68</v>
      </c>
      <c r="R106" s="1">
        <f t="shared" si="2"/>
        <v>80</v>
      </c>
    </row>
    <row r="107" spans="1:18">
      <c r="A107" s="10">
        <v>94</v>
      </c>
      <c r="B107" s="267">
        <v>1911094</v>
      </c>
      <c r="C107" s="268" t="s">
        <v>58</v>
      </c>
      <c r="D107" s="349">
        <v>80</v>
      </c>
      <c r="E107" s="349">
        <v>76</v>
      </c>
      <c r="F107" s="349">
        <v>87</v>
      </c>
      <c r="G107" s="349">
        <v>87</v>
      </c>
      <c r="H107" s="350">
        <v>80</v>
      </c>
      <c r="I107" s="351">
        <v>75</v>
      </c>
      <c r="J107" s="351">
        <v>44</v>
      </c>
      <c r="K107" s="351">
        <v>88</v>
      </c>
      <c r="L107" s="351">
        <v>81</v>
      </c>
      <c r="M107" s="351">
        <v>88</v>
      </c>
      <c r="N107" s="1">
        <f t="shared" si="3"/>
        <v>78</v>
      </c>
      <c r="O107" s="1">
        <f t="shared" si="3"/>
        <v>60</v>
      </c>
      <c r="P107" s="1">
        <f t="shared" si="3"/>
        <v>88</v>
      </c>
      <c r="Q107" s="1">
        <f t="shared" si="3"/>
        <v>84</v>
      </c>
      <c r="R107" s="1">
        <f t="shared" si="2"/>
        <v>84</v>
      </c>
    </row>
    <row r="108" spans="1:18">
      <c r="A108" s="10">
        <v>95</v>
      </c>
      <c r="B108" s="76">
        <v>1911095</v>
      </c>
      <c r="C108" s="271" t="s">
        <v>142</v>
      </c>
      <c r="D108" s="349">
        <v>79</v>
      </c>
      <c r="E108" s="349">
        <v>62</v>
      </c>
      <c r="F108" s="349">
        <v>69</v>
      </c>
      <c r="G108" s="349">
        <v>60</v>
      </c>
      <c r="H108" s="350">
        <v>79</v>
      </c>
      <c r="I108" s="351">
        <v>100</v>
      </c>
      <c r="J108" s="351">
        <v>94</v>
      </c>
      <c r="K108" s="351">
        <v>88</v>
      </c>
      <c r="L108" s="351">
        <v>13</v>
      </c>
      <c r="M108" s="351">
        <v>0</v>
      </c>
      <c r="N108" s="1">
        <f t="shared" si="3"/>
        <v>90</v>
      </c>
      <c r="O108" s="1">
        <f t="shared" si="3"/>
        <v>78</v>
      </c>
      <c r="P108" s="1">
        <f t="shared" si="3"/>
        <v>79</v>
      </c>
      <c r="Q108" s="1">
        <f t="shared" si="3"/>
        <v>37</v>
      </c>
      <c r="R108" s="1">
        <f t="shared" si="2"/>
        <v>40</v>
      </c>
    </row>
    <row r="109" spans="1:18">
      <c r="A109" s="10">
        <v>96</v>
      </c>
      <c r="B109" s="272">
        <v>1911096</v>
      </c>
      <c r="C109" s="273" t="s">
        <v>143</v>
      </c>
      <c r="D109" s="349">
        <v>76</v>
      </c>
      <c r="E109" s="349">
        <v>84</v>
      </c>
      <c r="F109" s="349">
        <v>81</v>
      </c>
      <c r="G109" s="349">
        <v>84</v>
      </c>
      <c r="H109" s="350">
        <v>80</v>
      </c>
      <c r="I109" s="351">
        <v>81</v>
      </c>
      <c r="J109" s="351">
        <v>88</v>
      </c>
      <c r="K109" s="351">
        <v>69</v>
      </c>
      <c r="L109" s="351">
        <v>81</v>
      </c>
      <c r="M109" s="351">
        <v>81</v>
      </c>
      <c r="N109" s="1">
        <f t="shared" si="3"/>
        <v>79</v>
      </c>
      <c r="O109" s="1">
        <f t="shared" si="3"/>
        <v>86</v>
      </c>
      <c r="P109" s="1">
        <f t="shared" si="3"/>
        <v>75</v>
      </c>
      <c r="Q109" s="1">
        <f t="shared" si="3"/>
        <v>83</v>
      </c>
      <c r="R109" s="1">
        <f t="shared" si="2"/>
        <v>81</v>
      </c>
    </row>
    <row r="110" spans="1:18">
      <c r="A110" s="10">
        <v>97</v>
      </c>
      <c r="B110" s="272">
        <v>1911097</v>
      </c>
      <c r="C110" s="273" t="s">
        <v>347</v>
      </c>
      <c r="D110" s="349">
        <v>75</v>
      </c>
      <c r="E110" s="349">
        <v>55</v>
      </c>
      <c r="F110" s="349">
        <v>65</v>
      </c>
      <c r="G110" s="349">
        <v>74</v>
      </c>
      <c r="H110" s="350">
        <v>77</v>
      </c>
      <c r="I110" s="351">
        <v>81</v>
      </c>
      <c r="J110" s="351">
        <v>88</v>
      </c>
      <c r="K110" s="351">
        <v>44</v>
      </c>
      <c r="L110" s="351">
        <v>44</v>
      </c>
      <c r="M110" s="351">
        <v>88</v>
      </c>
      <c r="N110" s="1">
        <f t="shared" si="3"/>
        <v>78</v>
      </c>
      <c r="O110" s="1">
        <f t="shared" si="3"/>
        <v>72</v>
      </c>
      <c r="P110" s="1">
        <f t="shared" si="3"/>
        <v>55</v>
      </c>
      <c r="Q110" s="1">
        <f t="shared" si="3"/>
        <v>59</v>
      </c>
      <c r="R110" s="1">
        <f t="shared" si="2"/>
        <v>83</v>
      </c>
    </row>
    <row r="111" spans="1:18">
      <c r="A111" s="10">
        <v>98</v>
      </c>
      <c r="B111" s="272">
        <v>1911098</v>
      </c>
      <c r="C111" s="273" t="s">
        <v>145</v>
      </c>
      <c r="D111" s="349">
        <v>90</v>
      </c>
      <c r="E111" s="349">
        <v>85</v>
      </c>
      <c r="F111" s="349">
        <v>85</v>
      </c>
      <c r="G111" s="349">
        <v>75</v>
      </c>
      <c r="H111" s="350">
        <v>76</v>
      </c>
      <c r="I111" s="351">
        <v>81</v>
      </c>
      <c r="J111" s="351">
        <v>81</v>
      </c>
      <c r="K111" s="351">
        <v>75</v>
      </c>
      <c r="L111" s="351">
        <v>81</v>
      </c>
      <c r="M111" s="351">
        <v>63</v>
      </c>
      <c r="N111" s="1">
        <f t="shared" si="3"/>
        <v>86</v>
      </c>
      <c r="O111" s="1">
        <f t="shared" si="3"/>
        <v>83</v>
      </c>
      <c r="P111" s="1">
        <f t="shared" si="3"/>
        <v>80</v>
      </c>
      <c r="Q111" s="1">
        <f t="shared" si="3"/>
        <v>78</v>
      </c>
      <c r="R111" s="1">
        <f t="shared" si="2"/>
        <v>70</v>
      </c>
    </row>
    <row r="112" spans="1:18">
      <c r="A112" s="10">
        <v>99</v>
      </c>
      <c r="B112" s="76">
        <v>1911099</v>
      </c>
      <c r="C112" s="271" t="s">
        <v>146</v>
      </c>
      <c r="D112" s="349">
        <v>80</v>
      </c>
      <c r="E112" s="349">
        <v>62</v>
      </c>
      <c r="F112" s="349">
        <v>65</v>
      </c>
      <c r="G112" s="349">
        <v>69</v>
      </c>
      <c r="H112" s="350">
        <v>74</v>
      </c>
      <c r="I112" s="351">
        <v>75</v>
      </c>
      <c r="J112" s="351">
        <v>44</v>
      </c>
      <c r="K112" s="351">
        <v>25</v>
      </c>
      <c r="L112" s="351">
        <v>69</v>
      </c>
      <c r="M112" s="351">
        <v>69</v>
      </c>
      <c r="N112" s="1">
        <f t="shared" si="3"/>
        <v>78</v>
      </c>
      <c r="O112" s="1">
        <f t="shared" si="3"/>
        <v>53</v>
      </c>
      <c r="P112" s="1">
        <f t="shared" si="3"/>
        <v>45</v>
      </c>
      <c r="Q112" s="1">
        <f t="shared" si="3"/>
        <v>69</v>
      </c>
      <c r="R112" s="1">
        <f t="shared" si="2"/>
        <v>72</v>
      </c>
    </row>
    <row r="113" spans="1:18">
      <c r="A113" s="10">
        <v>100</v>
      </c>
      <c r="B113" s="272">
        <v>1911100</v>
      </c>
      <c r="C113" s="273" t="s">
        <v>147</v>
      </c>
      <c r="D113" s="349">
        <v>91</v>
      </c>
      <c r="E113" s="349">
        <v>89</v>
      </c>
      <c r="F113" s="349">
        <v>68</v>
      </c>
      <c r="G113" s="349">
        <v>86</v>
      </c>
      <c r="H113" s="350">
        <v>72</v>
      </c>
      <c r="I113" s="351">
        <v>75</v>
      </c>
      <c r="J113" s="351">
        <v>88</v>
      </c>
      <c r="K113" s="351">
        <v>69</v>
      </c>
      <c r="L113" s="351">
        <v>44</v>
      </c>
      <c r="M113" s="351">
        <v>88</v>
      </c>
      <c r="N113" s="1">
        <f t="shared" si="3"/>
        <v>83</v>
      </c>
      <c r="O113" s="1">
        <f t="shared" si="3"/>
        <v>89</v>
      </c>
      <c r="P113" s="1">
        <f t="shared" si="3"/>
        <v>69</v>
      </c>
      <c r="Q113" s="1">
        <f t="shared" si="3"/>
        <v>65</v>
      </c>
      <c r="R113" s="1">
        <f t="shared" si="2"/>
        <v>80</v>
      </c>
    </row>
    <row r="114" spans="1:18">
      <c r="A114" s="10">
        <v>101</v>
      </c>
      <c r="B114" s="272">
        <v>1911101</v>
      </c>
      <c r="C114" s="273" t="s">
        <v>348</v>
      </c>
      <c r="D114" s="349">
        <v>84</v>
      </c>
      <c r="E114" s="349">
        <v>88</v>
      </c>
      <c r="F114" s="349">
        <v>87</v>
      </c>
      <c r="G114" s="349">
        <v>87</v>
      </c>
      <c r="H114" s="350">
        <v>76</v>
      </c>
      <c r="I114" s="351">
        <v>94</v>
      </c>
      <c r="J114" s="351">
        <v>81</v>
      </c>
      <c r="K114" s="351">
        <v>75</v>
      </c>
      <c r="L114" s="351">
        <v>88</v>
      </c>
      <c r="M114" s="351">
        <v>81</v>
      </c>
      <c r="N114" s="1">
        <f t="shared" si="3"/>
        <v>89</v>
      </c>
      <c r="O114" s="1">
        <f t="shared" si="3"/>
        <v>85</v>
      </c>
      <c r="P114" s="1">
        <f t="shared" si="3"/>
        <v>81</v>
      </c>
      <c r="Q114" s="1">
        <f t="shared" si="3"/>
        <v>88</v>
      </c>
      <c r="R114" s="1">
        <f t="shared" si="2"/>
        <v>79</v>
      </c>
    </row>
    <row r="115" spans="1:18">
      <c r="A115" s="10">
        <v>102</v>
      </c>
      <c r="B115" s="272">
        <v>1911102</v>
      </c>
      <c r="C115" s="273" t="s">
        <v>349</v>
      </c>
      <c r="D115" s="349">
        <v>78</v>
      </c>
      <c r="E115" s="349">
        <v>86</v>
      </c>
      <c r="F115" s="349">
        <v>83</v>
      </c>
      <c r="G115" s="349">
        <v>85</v>
      </c>
      <c r="H115" s="350">
        <v>81</v>
      </c>
      <c r="I115" s="351">
        <v>81</v>
      </c>
      <c r="J115" s="351">
        <v>88</v>
      </c>
      <c r="K115" s="351">
        <v>88</v>
      </c>
      <c r="L115" s="351">
        <v>88</v>
      </c>
      <c r="M115" s="351">
        <v>88</v>
      </c>
      <c r="N115" s="1">
        <f t="shared" si="3"/>
        <v>80</v>
      </c>
      <c r="O115" s="1">
        <f t="shared" si="3"/>
        <v>87</v>
      </c>
      <c r="P115" s="1">
        <f t="shared" si="3"/>
        <v>86</v>
      </c>
      <c r="Q115" s="1">
        <f t="shared" si="3"/>
        <v>87</v>
      </c>
      <c r="R115" s="1">
        <f t="shared" si="2"/>
        <v>85</v>
      </c>
    </row>
    <row r="116" spans="1:18">
      <c r="A116" s="10">
        <v>103</v>
      </c>
      <c r="B116" s="272">
        <v>1911103</v>
      </c>
      <c r="C116" s="273" t="s">
        <v>350</v>
      </c>
      <c r="D116" s="349">
        <v>90</v>
      </c>
      <c r="E116" s="349">
        <v>90</v>
      </c>
      <c r="F116" s="349">
        <v>88</v>
      </c>
      <c r="G116" s="349">
        <v>63</v>
      </c>
      <c r="H116" s="350">
        <v>72</v>
      </c>
      <c r="I116" s="351">
        <v>88</v>
      </c>
      <c r="J116" s="351">
        <v>88</v>
      </c>
      <c r="K116" s="351">
        <v>81</v>
      </c>
      <c r="L116" s="351">
        <v>88</v>
      </c>
      <c r="M116" s="351">
        <v>81</v>
      </c>
      <c r="N116" s="1">
        <f t="shared" si="3"/>
        <v>89</v>
      </c>
      <c r="O116" s="1">
        <f t="shared" si="3"/>
        <v>89</v>
      </c>
      <c r="P116" s="1">
        <f t="shared" si="3"/>
        <v>85</v>
      </c>
      <c r="Q116" s="1">
        <f t="shared" si="3"/>
        <v>76</v>
      </c>
      <c r="R116" s="1">
        <f t="shared" si="2"/>
        <v>77</v>
      </c>
    </row>
    <row r="117" spans="1:18">
      <c r="A117" s="10">
        <v>104</v>
      </c>
      <c r="B117" s="267">
        <v>1911104</v>
      </c>
      <c r="C117" s="268" t="s">
        <v>351</v>
      </c>
      <c r="D117" s="349">
        <v>79</v>
      </c>
      <c r="E117" s="349">
        <v>72</v>
      </c>
      <c r="F117" s="349">
        <v>85</v>
      </c>
      <c r="G117" s="349">
        <v>73</v>
      </c>
      <c r="H117" s="350">
        <v>80</v>
      </c>
      <c r="I117" s="351">
        <v>88</v>
      </c>
      <c r="J117" s="351">
        <v>88</v>
      </c>
      <c r="K117" s="351">
        <v>56</v>
      </c>
      <c r="L117" s="351">
        <v>44</v>
      </c>
      <c r="M117" s="351">
        <v>88</v>
      </c>
      <c r="N117" s="1">
        <f t="shared" si="3"/>
        <v>84</v>
      </c>
      <c r="O117" s="1">
        <f t="shared" si="3"/>
        <v>80</v>
      </c>
      <c r="P117" s="1">
        <f t="shared" si="3"/>
        <v>71</v>
      </c>
      <c r="Q117" s="1">
        <f t="shared" si="3"/>
        <v>59</v>
      </c>
      <c r="R117" s="1">
        <f t="shared" si="2"/>
        <v>84</v>
      </c>
    </row>
    <row r="118" spans="1:18">
      <c r="A118" s="10">
        <v>105</v>
      </c>
      <c r="B118" s="267">
        <v>1911105</v>
      </c>
      <c r="C118" s="268" t="s">
        <v>60</v>
      </c>
      <c r="D118" s="349">
        <v>79</v>
      </c>
      <c r="E118" s="349">
        <v>91</v>
      </c>
      <c r="F118" s="349">
        <v>73</v>
      </c>
      <c r="G118" s="349">
        <v>69</v>
      </c>
      <c r="H118" s="350">
        <v>76</v>
      </c>
      <c r="I118" s="351">
        <v>88</v>
      </c>
      <c r="J118" s="351">
        <v>88</v>
      </c>
      <c r="K118" s="351">
        <v>100</v>
      </c>
      <c r="L118" s="351">
        <v>94</v>
      </c>
      <c r="M118" s="351">
        <v>69</v>
      </c>
      <c r="N118" s="1">
        <f t="shared" si="3"/>
        <v>84</v>
      </c>
      <c r="O118" s="1">
        <f t="shared" si="3"/>
        <v>90</v>
      </c>
      <c r="P118" s="1">
        <f t="shared" si="3"/>
        <v>87</v>
      </c>
      <c r="Q118" s="1">
        <f t="shared" si="3"/>
        <v>82</v>
      </c>
      <c r="R118" s="1">
        <f t="shared" si="2"/>
        <v>73</v>
      </c>
    </row>
    <row r="119" spans="1:18">
      <c r="A119" s="10">
        <v>106</v>
      </c>
      <c r="B119" s="76">
        <v>1911106</v>
      </c>
      <c r="C119" s="271" t="s">
        <v>352</v>
      </c>
      <c r="D119" s="349">
        <v>78</v>
      </c>
      <c r="E119" s="349">
        <v>91</v>
      </c>
      <c r="F119" s="349">
        <v>87</v>
      </c>
      <c r="G119" s="349">
        <v>80</v>
      </c>
      <c r="H119" s="350">
        <v>88</v>
      </c>
      <c r="I119" s="351">
        <v>94</v>
      </c>
      <c r="J119" s="351">
        <v>88</v>
      </c>
      <c r="K119" s="351">
        <v>69</v>
      </c>
      <c r="L119" s="351">
        <v>44</v>
      </c>
      <c r="M119" s="351">
        <v>75</v>
      </c>
      <c r="N119" s="1">
        <f t="shared" si="3"/>
        <v>86</v>
      </c>
      <c r="O119" s="1">
        <f t="shared" si="3"/>
        <v>90</v>
      </c>
      <c r="P119" s="1">
        <f t="shared" si="3"/>
        <v>78</v>
      </c>
      <c r="Q119" s="1">
        <f t="shared" si="3"/>
        <v>62</v>
      </c>
      <c r="R119" s="1">
        <f t="shared" si="2"/>
        <v>82</v>
      </c>
    </row>
    <row r="120" spans="1:18">
      <c r="A120" s="10">
        <v>107</v>
      </c>
      <c r="B120" s="272">
        <v>1911107</v>
      </c>
      <c r="C120" s="273" t="s">
        <v>353</v>
      </c>
      <c r="D120" s="349">
        <v>72</v>
      </c>
      <c r="E120" s="349">
        <v>88</v>
      </c>
      <c r="F120" s="349">
        <v>82</v>
      </c>
      <c r="G120" s="349">
        <v>79</v>
      </c>
      <c r="H120" s="350">
        <v>72</v>
      </c>
      <c r="I120" s="351">
        <v>81</v>
      </c>
      <c r="J120" s="351">
        <v>88</v>
      </c>
      <c r="K120" s="351">
        <v>69</v>
      </c>
      <c r="L120" s="351">
        <v>88</v>
      </c>
      <c r="M120" s="351">
        <v>88</v>
      </c>
      <c r="N120" s="1">
        <f t="shared" si="3"/>
        <v>77</v>
      </c>
      <c r="O120" s="1">
        <f t="shared" si="3"/>
        <v>88</v>
      </c>
      <c r="P120" s="1">
        <f t="shared" si="3"/>
        <v>76</v>
      </c>
      <c r="Q120" s="1">
        <f t="shared" si="3"/>
        <v>84</v>
      </c>
      <c r="R120" s="1">
        <f t="shared" si="2"/>
        <v>80</v>
      </c>
    </row>
    <row r="121" spans="1:18">
      <c r="A121" s="10">
        <v>108</v>
      </c>
      <c r="B121" s="272">
        <v>1911108</v>
      </c>
      <c r="C121" s="273" t="s">
        <v>152</v>
      </c>
      <c r="D121" s="349">
        <v>83</v>
      </c>
      <c r="E121" s="349">
        <v>87</v>
      </c>
      <c r="F121" s="349">
        <v>88</v>
      </c>
      <c r="G121" s="349">
        <v>86</v>
      </c>
      <c r="H121" s="350">
        <v>85</v>
      </c>
      <c r="I121" s="351">
        <v>88</v>
      </c>
      <c r="J121" s="351">
        <v>94</v>
      </c>
      <c r="K121" s="351">
        <v>88</v>
      </c>
      <c r="L121" s="351">
        <v>50</v>
      </c>
      <c r="M121" s="351">
        <v>81</v>
      </c>
      <c r="N121" s="1">
        <f t="shared" si="3"/>
        <v>86</v>
      </c>
      <c r="O121" s="1">
        <f t="shared" si="3"/>
        <v>91</v>
      </c>
      <c r="P121" s="1">
        <f t="shared" si="3"/>
        <v>88</v>
      </c>
      <c r="Q121" s="1">
        <f t="shared" si="3"/>
        <v>68</v>
      </c>
      <c r="R121" s="1">
        <f t="shared" si="2"/>
        <v>83</v>
      </c>
    </row>
    <row r="122" spans="1:18">
      <c r="A122" s="10">
        <v>109</v>
      </c>
      <c r="B122" s="267">
        <v>1911109</v>
      </c>
      <c r="C122" s="268" t="s">
        <v>153</v>
      </c>
      <c r="D122" s="349">
        <v>85</v>
      </c>
      <c r="E122" s="349">
        <v>86</v>
      </c>
      <c r="F122" s="349">
        <v>80</v>
      </c>
      <c r="G122" s="349">
        <v>81</v>
      </c>
      <c r="H122" s="350">
        <v>58</v>
      </c>
      <c r="I122" s="351">
        <v>94</v>
      </c>
      <c r="J122" s="351">
        <v>75</v>
      </c>
      <c r="K122" s="351">
        <v>63</v>
      </c>
      <c r="L122" s="351">
        <v>81</v>
      </c>
      <c r="M122" s="351">
        <v>44</v>
      </c>
      <c r="N122" s="1">
        <f t="shared" si="3"/>
        <v>90</v>
      </c>
      <c r="O122" s="1">
        <f t="shared" si="3"/>
        <v>81</v>
      </c>
      <c r="P122" s="1">
        <f t="shared" si="3"/>
        <v>72</v>
      </c>
      <c r="Q122" s="1">
        <f t="shared" si="3"/>
        <v>81</v>
      </c>
      <c r="R122" s="1">
        <f t="shared" si="2"/>
        <v>51</v>
      </c>
    </row>
    <row r="123" spans="1:18">
      <c r="A123" s="10">
        <v>110</v>
      </c>
      <c r="B123" s="272">
        <v>1911110</v>
      </c>
      <c r="C123" s="273" t="s">
        <v>154</v>
      </c>
      <c r="D123" s="349">
        <v>90</v>
      </c>
      <c r="E123" s="349">
        <v>90</v>
      </c>
      <c r="F123" s="349">
        <v>94</v>
      </c>
      <c r="G123" s="349">
        <v>97</v>
      </c>
      <c r="H123" s="350">
        <v>97</v>
      </c>
      <c r="I123" s="351">
        <v>94</v>
      </c>
      <c r="J123" s="351">
        <v>81</v>
      </c>
      <c r="K123" s="351">
        <v>81</v>
      </c>
      <c r="L123" s="351">
        <v>75</v>
      </c>
      <c r="M123" s="351">
        <v>44</v>
      </c>
      <c r="N123" s="1">
        <f t="shared" ref="N123:Q138" si="4">ROUND(D123*$H$12+I123*$M$12,0)</f>
        <v>92</v>
      </c>
      <c r="O123" s="1">
        <f t="shared" si="4"/>
        <v>86</v>
      </c>
      <c r="P123" s="1">
        <f t="shared" si="4"/>
        <v>88</v>
      </c>
      <c r="Q123" s="1">
        <f t="shared" si="4"/>
        <v>86</v>
      </c>
      <c r="R123" s="1">
        <f t="shared" si="2"/>
        <v>71</v>
      </c>
    </row>
    <row r="124" spans="1:18">
      <c r="A124" s="10">
        <v>111</v>
      </c>
      <c r="B124" s="272">
        <v>1911111</v>
      </c>
      <c r="C124" s="273" t="s">
        <v>354</v>
      </c>
      <c r="D124" s="349">
        <v>71</v>
      </c>
      <c r="E124" s="349">
        <v>88</v>
      </c>
      <c r="F124" s="349">
        <v>88</v>
      </c>
      <c r="G124" s="349">
        <v>79</v>
      </c>
      <c r="H124" s="350">
        <v>72</v>
      </c>
      <c r="I124" s="351">
        <v>88</v>
      </c>
      <c r="J124" s="351">
        <v>88</v>
      </c>
      <c r="K124" s="351">
        <v>81</v>
      </c>
      <c r="L124" s="351">
        <v>88</v>
      </c>
      <c r="M124" s="351">
        <v>88</v>
      </c>
      <c r="N124" s="1">
        <f t="shared" si="4"/>
        <v>80</v>
      </c>
      <c r="O124" s="1">
        <f t="shared" si="4"/>
        <v>88</v>
      </c>
      <c r="P124" s="1">
        <f t="shared" si="4"/>
        <v>85</v>
      </c>
      <c r="Q124" s="1">
        <f t="shared" si="4"/>
        <v>84</v>
      </c>
      <c r="R124" s="1">
        <f t="shared" si="2"/>
        <v>80</v>
      </c>
    </row>
    <row r="125" spans="1:18">
      <c r="A125" s="10">
        <v>112</v>
      </c>
      <c r="B125" s="272">
        <v>1911112</v>
      </c>
      <c r="C125" s="273" t="s">
        <v>155</v>
      </c>
      <c r="D125" s="349">
        <v>92</v>
      </c>
      <c r="E125" s="349">
        <v>82</v>
      </c>
      <c r="F125" s="349">
        <v>94</v>
      </c>
      <c r="G125" s="349">
        <v>88</v>
      </c>
      <c r="H125" s="350">
        <v>92</v>
      </c>
      <c r="I125" s="351">
        <v>81</v>
      </c>
      <c r="J125" s="351">
        <v>88</v>
      </c>
      <c r="K125" s="351">
        <v>88</v>
      </c>
      <c r="L125" s="351">
        <v>88</v>
      </c>
      <c r="M125" s="351">
        <v>44</v>
      </c>
      <c r="N125" s="1">
        <f t="shared" si="4"/>
        <v>87</v>
      </c>
      <c r="O125" s="1">
        <f t="shared" si="4"/>
        <v>85</v>
      </c>
      <c r="P125" s="1">
        <f t="shared" si="4"/>
        <v>91</v>
      </c>
      <c r="Q125" s="1">
        <f t="shared" si="4"/>
        <v>88</v>
      </c>
      <c r="R125" s="1">
        <f t="shared" si="2"/>
        <v>68</v>
      </c>
    </row>
    <row r="126" spans="1:18">
      <c r="A126" s="10">
        <v>113</v>
      </c>
      <c r="B126" s="272">
        <v>1911113</v>
      </c>
      <c r="C126" s="273" t="s">
        <v>156</v>
      </c>
      <c r="D126" s="349">
        <v>88</v>
      </c>
      <c r="E126" s="349">
        <v>91</v>
      </c>
      <c r="F126" s="349">
        <v>68</v>
      </c>
      <c r="G126" s="349">
        <v>80</v>
      </c>
      <c r="H126" s="350">
        <v>80</v>
      </c>
      <c r="I126" s="351">
        <v>88</v>
      </c>
      <c r="J126" s="351">
        <v>88</v>
      </c>
      <c r="K126" s="351">
        <v>75</v>
      </c>
      <c r="L126" s="351">
        <v>81</v>
      </c>
      <c r="M126" s="351">
        <v>44</v>
      </c>
      <c r="N126" s="1">
        <f t="shared" si="4"/>
        <v>88</v>
      </c>
      <c r="O126" s="1">
        <f t="shared" si="4"/>
        <v>90</v>
      </c>
      <c r="P126" s="1">
        <f t="shared" si="4"/>
        <v>72</v>
      </c>
      <c r="Q126" s="1">
        <f t="shared" si="4"/>
        <v>81</v>
      </c>
      <c r="R126" s="1">
        <f t="shared" si="2"/>
        <v>62</v>
      </c>
    </row>
    <row r="127" spans="1:18">
      <c r="A127" s="10">
        <v>114</v>
      </c>
      <c r="B127" s="272">
        <v>1911114</v>
      </c>
      <c r="C127" s="273" t="s">
        <v>157</v>
      </c>
      <c r="D127" s="349">
        <v>69</v>
      </c>
      <c r="E127" s="349">
        <v>84</v>
      </c>
      <c r="F127" s="349">
        <v>74</v>
      </c>
      <c r="G127" s="349">
        <v>64</v>
      </c>
      <c r="H127" s="350">
        <v>61</v>
      </c>
      <c r="I127" s="351">
        <v>100</v>
      </c>
      <c r="J127" s="351">
        <v>94</v>
      </c>
      <c r="K127" s="351">
        <v>94</v>
      </c>
      <c r="L127" s="351">
        <v>38</v>
      </c>
      <c r="M127" s="351">
        <v>38</v>
      </c>
      <c r="N127" s="1">
        <f t="shared" si="4"/>
        <v>85</v>
      </c>
      <c r="O127" s="1">
        <f t="shared" si="4"/>
        <v>89</v>
      </c>
      <c r="P127" s="1">
        <f t="shared" si="4"/>
        <v>84</v>
      </c>
      <c r="Q127" s="1">
        <f t="shared" si="4"/>
        <v>51</v>
      </c>
      <c r="R127" s="1">
        <f t="shared" si="2"/>
        <v>50</v>
      </c>
    </row>
    <row r="128" spans="1:18">
      <c r="A128" s="10">
        <v>115</v>
      </c>
      <c r="B128" s="272">
        <v>1911115</v>
      </c>
      <c r="C128" s="273" t="s">
        <v>74</v>
      </c>
      <c r="D128" s="349">
        <v>72</v>
      </c>
      <c r="E128" s="349">
        <v>80</v>
      </c>
      <c r="F128" s="349">
        <v>85</v>
      </c>
      <c r="G128" s="349">
        <v>70</v>
      </c>
      <c r="H128" s="350">
        <v>62</v>
      </c>
      <c r="I128" s="351">
        <v>50</v>
      </c>
      <c r="J128" s="351">
        <v>81</v>
      </c>
      <c r="K128" s="351">
        <v>44</v>
      </c>
      <c r="L128" s="351">
        <v>44</v>
      </c>
      <c r="M128" s="351">
        <v>50</v>
      </c>
      <c r="N128" s="1">
        <f t="shared" si="4"/>
        <v>61</v>
      </c>
      <c r="O128" s="1">
        <f t="shared" si="4"/>
        <v>81</v>
      </c>
      <c r="P128" s="1">
        <f t="shared" si="4"/>
        <v>65</v>
      </c>
      <c r="Q128" s="1">
        <f t="shared" si="4"/>
        <v>57</v>
      </c>
      <c r="R128" s="1">
        <f t="shared" si="2"/>
        <v>56</v>
      </c>
    </row>
    <row r="129" spans="1:18">
      <c r="A129" s="10">
        <v>116</v>
      </c>
      <c r="B129" s="267">
        <v>1911116</v>
      </c>
      <c r="C129" s="268" t="s">
        <v>355</v>
      </c>
      <c r="D129" s="349">
        <v>72</v>
      </c>
      <c r="E129" s="349">
        <v>70</v>
      </c>
      <c r="F129" s="349">
        <v>71</v>
      </c>
      <c r="G129" s="349">
        <v>71</v>
      </c>
      <c r="H129" s="350">
        <v>80</v>
      </c>
      <c r="I129" s="351">
        <v>81</v>
      </c>
      <c r="J129" s="351">
        <v>88</v>
      </c>
      <c r="K129" s="351">
        <v>88</v>
      </c>
      <c r="L129" s="351">
        <v>81</v>
      </c>
      <c r="M129" s="351">
        <v>0</v>
      </c>
      <c r="N129" s="1">
        <f t="shared" si="4"/>
        <v>77</v>
      </c>
      <c r="O129" s="1">
        <f t="shared" si="4"/>
        <v>79</v>
      </c>
      <c r="P129" s="1">
        <f t="shared" si="4"/>
        <v>80</v>
      </c>
      <c r="Q129" s="1">
        <f t="shared" si="4"/>
        <v>76</v>
      </c>
      <c r="R129" s="1">
        <f t="shared" si="2"/>
        <v>40</v>
      </c>
    </row>
    <row r="130" spans="1:18">
      <c r="A130" s="10">
        <v>117</v>
      </c>
      <c r="B130" s="272">
        <v>1911117</v>
      </c>
      <c r="C130" s="273" t="s">
        <v>356</v>
      </c>
      <c r="D130" s="349">
        <v>82</v>
      </c>
      <c r="E130" s="349">
        <v>84</v>
      </c>
      <c r="F130" s="349">
        <v>82</v>
      </c>
      <c r="G130" s="349">
        <v>76</v>
      </c>
      <c r="H130" s="350">
        <v>90</v>
      </c>
      <c r="I130" s="351">
        <v>81</v>
      </c>
      <c r="J130" s="351">
        <v>88</v>
      </c>
      <c r="K130" s="351">
        <v>38</v>
      </c>
      <c r="L130" s="351">
        <v>56</v>
      </c>
      <c r="M130" s="351">
        <v>81</v>
      </c>
      <c r="N130" s="1">
        <f t="shared" si="4"/>
        <v>82</v>
      </c>
      <c r="O130" s="1">
        <f t="shared" si="4"/>
        <v>86</v>
      </c>
      <c r="P130" s="1">
        <f t="shared" si="4"/>
        <v>60</v>
      </c>
      <c r="Q130" s="1">
        <f t="shared" si="4"/>
        <v>66</v>
      </c>
      <c r="R130" s="1">
        <f t="shared" si="2"/>
        <v>86</v>
      </c>
    </row>
    <row r="131" spans="1:18">
      <c r="A131" s="10">
        <v>118</v>
      </c>
      <c r="B131" s="76">
        <v>1911118</v>
      </c>
      <c r="C131" s="271" t="s">
        <v>357</v>
      </c>
      <c r="D131" s="349">
        <v>62</v>
      </c>
      <c r="E131" s="349">
        <v>83</v>
      </c>
      <c r="F131" s="349">
        <v>61</v>
      </c>
      <c r="G131" s="349">
        <v>66</v>
      </c>
      <c r="H131" s="350">
        <v>78</v>
      </c>
      <c r="I131" s="351">
        <v>88</v>
      </c>
      <c r="J131" s="351">
        <v>81</v>
      </c>
      <c r="K131" s="351">
        <v>75</v>
      </c>
      <c r="L131" s="351">
        <v>63</v>
      </c>
      <c r="M131" s="351">
        <v>75</v>
      </c>
      <c r="N131" s="1">
        <f t="shared" si="4"/>
        <v>75</v>
      </c>
      <c r="O131" s="1">
        <f t="shared" si="4"/>
        <v>82</v>
      </c>
      <c r="P131" s="1">
        <f t="shared" si="4"/>
        <v>68</v>
      </c>
      <c r="Q131" s="1">
        <f t="shared" si="4"/>
        <v>65</v>
      </c>
      <c r="R131" s="1">
        <f t="shared" si="2"/>
        <v>77</v>
      </c>
    </row>
    <row r="132" spans="1:18">
      <c r="A132" s="10">
        <v>119</v>
      </c>
      <c r="B132" s="267">
        <v>1911119</v>
      </c>
      <c r="C132" s="268" t="s">
        <v>358</v>
      </c>
      <c r="D132" s="349">
        <v>61</v>
      </c>
      <c r="E132" s="349">
        <v>76</v>
      </c>
      <c r="F132" s="349">
        <v>68</v>
      </c>
      <c r="G132" s="349">
        <v>80</v>
      </c>
      <c r="H132" s="350">
        <v>80</v>
      </c>
      <c r="I132" s="351">
        <v>88</v>
      </c>
      <c r="J132" s="351">
        <v>100</v>
      </c>
      <c r="K132" s="351">
        <v>88</v>
      </c>
      <c r="L132" s="351">
        <v>88</v>
      </c>
      <c r="M132" s="351">
        <v>81</v>
      </c>
      <c r="N132" s="1">
        <f t="shared" si="4"/>
        <v>75</v>
      </c>
      <c r="O132" s="1">
        <f t="shared" si="4"/>
        <v>88</v>
      </c>
      <c r="P132" s="1">
        <f t="shared" si="4"/>
        <v>78</v>
      </c>
      <c r="Q132" s="1">
        <f t="shared" si="4"/>
        <v>84</v>
      </c>
      <c r="R132" s="1">
        <f t="shared" si="2"/>
        <v>81</v>
      </c>
    </row>
    <row r="133" spans="1:18">
      <c r="A133" s="10">
        <v>120</v>
      </c>
      <c r="B133" s="272">
        <v>1911120</v>
      </c>
      <c r="C133" s="273" t="s">
        <v>359</v>
      </c>
      <c r="D133" s="349">
        <v>87</v>
      </c>
      <c r="E133" s="349">
        <v>86</v>
      </c>
      <c r="F133" s="349">
        <v>81</v>
      </c>
      <c r="G133" s="349">
        <v>72</v>
      </c>
      <c r="H133" s="350">
        <v>66</v>
      </c>
      <c r="I133" s="351">
        <v>81</v>
      </c>
      <c r="J133" s="351">
        <v>88</v>
      </c>
      <c r="K133" s="351">
        <v>75</v>
      </c>
      <c r="L133" s="351">
        <v>75</v>
      </c>
      <c r="M133" s="351">
        <v>81</v>
      </c>
      <c r="N133" s="1">
        <f t="shared" si="4"/>
        <v>84</v>
      </c>
      <c r="O133" s="1">
        <f t="shared" si="4"/>
        <v>87</v>
      </c>
      <c r="P133" s="1">
        <f t="shared" si="4"/>
        <v>78</v>
      </c>
      <c r="Q133" s="1">
        <f t="shared" si="4"/>
        <v>74</v>
      </c>
      <c r="R133" s="1">
        <f t="shared" si="2"/>
        <v>74</v>
      </c>
    </row>
    <row r="134" spans="1:18">
      <c r="A134" s="10">
        <v>121</v>
      </c>
      <c r="B134" s="76">
        <v>1911401</v>
      </c>
      <c r="C134" s="271" t="s">
        <v>360</v>
      </c>
      <c r="D134" s="349">
        <v>77</v>
      </c>
      <c r="E134" s="349">
        <v>69</v>
      </c>
      <c r="F134" s="349">
        <v>72</v>
      </c>
      <c r="G134" s="349">
        <v>65</v>
      </c>
      <c r="H134" s="350">
        <v>70</v>
      </c>
      <c r="I134" s="351">
        <v>75</v>
      </c>
      <c r="J134" s="351">
        <v>69</v>
      </c>
      <c r="K134" s="351">
        <v>56</v>
      </c>
      <c r="L134" s="351">
        <v>31</v>
      </c>
      <c r="M134" s="351">
        <v>56</v>
      </c>
      <c r="N134" s="1">
        <f t="shared" si="4"/>
        <v>76</v>
      </c>
      <c r="O134" s="1">
        <f t="shared" si="4"/>
        <v>69</v>
      </c>
      <c r="P134" s="1">
        <f t="shared" si="4"/>
        <v>64</v>
      </c>
      <c r="Q134" s="1">
        <f t="shared" si="4"/>
        <v>48</v>
      </c>
      <c r="R134" s="1">
        <f t="shared" si="2"/>
        <v>63</v>
      </c>
    </row>
    <row r="135" spans="1:18">
      <c r="A135" s="10">
        <v>122</v>
      </c>
      <c r="B135" s="76">
        <v>1911402</v>
      </c>
      <c r="C135" s="271" t="s">
        <v>361</v>
      </c>
      <c r="D135" s="349">
        <v>59</v>
      </c>
      <c r="E135" s="349">
        <v>52</v>
      </c>
      <c r="F135" s="349">
        <v>87</v>
      </c>
      <c r="G135" s="349">
        <v>70</v>
      </c>
      <c r="H135" s="350">
        <v>80</v>
      </c>
      <c r="I135" s="351">
        <v>88</v>
      </c>
      <c r="J135" s="351">
        <v>88</v>
      </c>
      <c r="K135" s="351">
        <v>38</v>
      </c>
      <c r="L135" s="351">
        <v>81</v>
      </c>
      <c r="M135" s="351">
        <v>38</v>
      </c>
      <c r="N135" s="1">
        <f t="shared" si="4"/>
        <v>74</v>
      </c>
      <c r="O135" s="1">
        <f t="shared" si="4"/>
        <v>70</v>
      </c>
      <c r="P135" s="1">
        <f t="shared" si="4"/>
        <v>63</v>
      </c>
      <c r="Q135" s="1">
        <f t="shared" si="4"/>
        <v>76</v>
      </c>
      <c r="R135" s="1">
        <f t="shared" si="2"/>
        <v>59</v>
      </c>
    </row>
    <row r="136" spans="1:18">
      <c r="A136" s="10">
        <v>123</v>
      </c>
      <c r="B136" s="272">
        <v>1911403</v>
      </c>
      <c r="C136" s="273" t="s">
        <v>362</v>
      </c>
      <c r="D136" s="349">
        <v>60</v>
      </c>
      <c r="E136" s="349">
        <v>68</v>
      </c>
      <c r="F136" s="349">
        <v>63</v>
      </c>
      <c r="G136" s="349">
        <v>62</v>
      </c>
      <c r="H136" s="350">
        <v>62</v>
      </c>
      <c r="I136" s="351">
        <v>75</v>
      </c>
      <c r="J136" s="351">
        <v>81</v>
      </c>
      <c r="K136" s="351">
        <v>69</v>
      </c>
      <c r="L136" s="351">
        <v>44</v>
      </c>
      <c r="M136" s="351">
        <v>19</v>
      </c>
      <c r="N136" s="1">
        <f t="shared" si="4"/>
        <v>68</v>
      </c>
      <c r="O136" s="1">
        <f t="shared" si="4"/>
        <v>75</v>
      </c>
      <c r="P136" s="1">
        <f t="shared" si="4"/>
        <v>66</v>
      </c>
      <c r="Q136" s="1">
        <f t="shared" si="4"/>
        <v>53</v>
      </c>
      <c r="R136" s="1">
        <f t="shared" si="2"/>
        <v>41</v>
      </c>
    </row>
    <row r="137" spans="1:18">
      <c r="A137" s="10">
        <v>124</v>
      </c>
      <c r="B137" s="272">
        <v>1911404</v>
      </c>
      <c r="C137" s="273" t="s">
        <v>363</v>
      </c>
      <c r="D137" s="349">
        <v>86</v>
      </c>
      <c r="E137" s="349">
        <v>80</v>
      </c>
      <c r="F137" s="349">
        <v>90</v>
      </c>
      <c r="G137" s="349">
        <v>91</v>
      </c>
      <c r="H137" s="350">
        <v>82</v>
      </c>
      <c r="I137" s="351">
        <v>88</v>
      </c>
      <c r="J137" s="351">
        <v>88</v>
      </c>
      <c r="K137" s="351">
        <v>81</v>
      </c>
      <c r="L137" s="351">
        <v>88</v>
      </c>
      <c r="M137" s="351">
        <v>94</v>
      </c>
      <c r="N137" s="1">
        <f t="shared" si="4"/>
        <v>87</v>
      </c>
      <c r="O137" s="1">
        <f t="shared" si="4"/>
        <v>84</v>
      </c>
      <c r="P137" s="1">
        <f t="shared" si="4"/>
        <v>86</v>
      </c>
      <c r="Q137" s="1">
        <f t="shared" si="4"/>
        <v>90</v>
      </c>
      <c r="R137" s="1">
        <f t="shared" si="2"/>
        <v>88</v>
      </c>
    </row>
    <row r="138" spans="1:18">
      <c r="A138" s="10">
        <v>125</v>
      </c>
      <c r="B138" s="267">
        <v>1911405</v>
      </c>
      <c r="C138" s="268" t="s">
        <v>364</v>
      </c>
      <c r="D138" s="349">
        <v>59</v>
      </c>
      <c r="E138" s="349">
        <v>84</v>
      </c>
      <c r="F138" s="349">
        <v>67</v>
      </c>
      <c r="G138" s="349">
        <v>70</v>
      </c>
      <c r="H138" s="350">
        <v>88</v>
      </c>
      <c r="I138" s="351">
        <v>81</v>
      </c>
      <c r="J138" s="351">
        <v>88</v>
      </c>
      <c r="K138" s="351">
        <v>88</v>
      </c>
      <c r="L138" s="351">
        <v>81</v>
      </c>
      <c r="M138" s="351">
        <v>56</v>
      </c>
      <c r="N138" s="1">
        <f t="shared" si="4"/>
        <v>70</v>
      </c>
      <c r="O138" s="1">
        <f t="shared" si="4"/>
        <v>86</v>
      </c>
      <c r="P138" s="1">
        <f t="shared" si="4"/>
        <v>78</v>
      </c>
      <c r="Q138" s="1">
        <f t="shared" si="4"/>
        <v>76</v>
      </c>
      <c r="R138" s="1">
        <f t="shared" si="2"/>
        <v>72</v>
      </c>
    </row>
    <row r="139" spans="1:18">
      <c r="A139" s="10">
        <v>126</v>
      </c>
      <c r="B139" s="31">
        <v>1911406</v>
      </c>
      <c r="C139" s="273" t="s">
        <v>365</v>
      </c>
      <c r="D139" s="349">
        <v>84</v>
      </c>
      <c r="E139" s="349">
        <v>88</v>
      </c>
      <c r="F139" s="349">
        <v>79</v>
      </c>
      <c r="G139" s="349">
        <v>65</v>
      </c>
      <c r="H139" s="350">
        <v>92</v>
      </c>
      <c r="I139" s="351">
        <v>75</v>
      </c>
      <c r="J139" s="351">
        <v>69</v>
      </c>
      <c r="K139" s="351">
        <v>38</v>
      </c>
      <c r="L139" s="351">
        <v>56</v>
      </c>
      <c r="M139" s="351">
        <v>31</v>
      </c>
      <c r="N139" s="1">
        <f t="shared" ref="N139:R142" si="5">ROUND(D139*$H$12+I139*$M$12,0)</f>
        <v>80</v>
      </c>
      <c r="O139" s="1">
        <f t="shared" si="5"/>
        <v>79</v>
      </c>
      <c r="P139" s="1">
        <f t="shared" si="5"/>
        <v>59</v>
      </c>
      <c r="Q139" s="1">
        <f t="shared" si="5"/>
        <v>61</v>
      </c>
      <c r="R139" s="1">
        <f t="shared" si="2"/>
        <v>62</v>
      </c>
    </row>
    <row r="140" spans="1:18">
      <c r="A140" s="10">
        <v>127</v>
      </c>
      <c r="B140" s="76">
        <v>1911407</v>
      </c>
      <c r="C140" s="271" t="s">
        <v>366</v>
      </c>
      <c r="D140" s="349">
        <v>77</v>
      </c>
      <c r="E140" s="349">
        <v>84</v>
      </c>
      <c r="F140" s="349">
        <v>78</v>
      </c>
      <c r="G140" s="349">
        <v>78</v>
      </c>
      <c r="H140" s="350">
        <v>77</v>
      </c>
      <c r="I140" s="351">
        <v>88</v>
      </c>
      <c r="J140" s="351">
        <v>88</v>
      </c>
      <c r="K140" s="351">
        <v>44</v>
      </c>
      <c r="L140" s="351">
        <v>63</v>
      </c>
      <c r="M140" s="351">
        <v>56</v>
      </c>
      <c r="N140" s="1">
        <f t="shared" si="5"/>
        <v>83</v>
      </c>
      <c r="O140" s="1">
        <f t="shared" si="5"/>
        <v>86</v>
      </c>
      <c r="P140" s="1">
        <f t="shared" si="5"/>
        <v>61</v>
      </c>
      <c r="Q140" s="1">
        <f t="shared" si="5"/>
        <v>71</v>
      </c>
      <c r="R140" s="1">
        <f t="shared" si="2"/>
        <v>67</v>
      </c>
    </row>
    <row r="141" spans="1:18">
      <c r="A141" s="10">
        <v>128</v>
      </c>
      <c r="B141" s="277">
        <v>1911410</v>
      </c>
      <c r="C141" s="271" t="s">
        <v>367</v>
      </c>
      <c r="D141" s="349">
        <v>65</v>
      </c>
      <c r="E141" s="349">
        <v>70</v>
      </c>
      <c r="F141" s="349">
        <v>62</v>
      </c>
      <c r="G141" s="349">
        <v>65</v>
      </c>
      <c r="H141" s="350">
        <v>60</v>
      </c>
      <c r="I141" s="351">
        <v>81</v>
      </c>
      <c r="J141" s="351">
        <v>75</v>
      </c>
      <c r="K141" s="351">
        <v>63</v>
      </c>
      <c r="L141" s="351">
        <v>88</v>
      </c>
      <c r="M141" s="351">
        <v>38</v>
      </c>
      <c r="N141" s="1">
        <f t="shared" si="5"/>
        <v>73</v>
      </c>
      <c r="O141" s="1">
        <f t="shared" si="5"/>
        <v>73</v>
      </c>
      <c r="P141" s="1">
        <f t="shared" si="5"/>
        <v>63</v>
      </c>
      <c r="Q141" s="1">
        <f t="shared" si="5"/>
        <v>77</v>
      </c>
      <c r="R141" s="1">
        <f t="shared" si="5"/>
        <v>49</v>
      </c>
    </row>
    <row r="142" spans="1:18">
      <c r="A142" s="10">
        <v>129</v>
      </c>
      <c r="B142" s="31">
        <v>1911411</v>
      </c>
      <c r="C142" s="31" t="s">
        <v>368</v>
      </c>
      <c r="D142" s="349">
        <v>62</v>
      </c>
      <c r="E142" s="349">
        <v>67</v>
      </c>
      <c r="F142" s="349">
        <v>65</v>
      </c>
      <c r="G142" s="349">
        <v>64</v>
      </c>
      <c r="H142" s="350">
        <v>79</v>
      </c>
      <c r="I142" s="351">
        <v>44</v>
      </c>
      <c r="J142" s="351">
        <v>50</v>
      </c>
      <c r="K142" s="351">
        <v>25</v>
      </c>
      <c r="L142" s="351">
        <v>38</v>
      </c>
      <c r="M142" s="351">
        <v>0</v>
      </c>
      <c r="N142" s="1">
        <f t="shared" si="5"/>
        <v>53</v>
      </c>
      <c r="O142" s="1">
        <f t="shared" si="5"/>
        <v>59</v>
      </c>
      <c r="P142" s="1">
        <f t="shared" si="5"/>
        <v>45</v>
      </c>
      <c r="Q142" s="1">
        <f t="shared" si="5"/>
        <v>51</v>
      </c>
      <c r="R142" s="1">
        <f t="shared" si="5"/>
        <v>40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75</v>
      </c>
      <c r="E146" s="2">
        <v>75</v>
      </c>
      <c r="F146" s="2">
        <v>75</v>
      </c>
      <c r="G146" s="2">
        <v>75</v>
      </c>
      <c r="H146" s="2">
        <v>75</v>
      </c>
    </row>
    <row r="147" spans="3:19">
      <c r="C147" s="261" t="s">
        <v>28</v>
      </c>
      <c r="D147" s="278">
        <v>0.65</v>
      </c>
      <c r="E147" s="278">
        <v>0.65</v>
      </c>
      <c r="F147" s="278">
        <v>0.65</v>
      </c>
      <c r="G147" s="278">
        <v>0.65</v>
      </c>
      <c r="H147" s="278">
        <v>0.65</v>
      </c>
      <c r="M147" s="279" t="s">
        <v>377</v>
      </c>
      <c r="N147" s="2">
        <v>129</v>
      </c>
    </row>
    <row r="148" spans="3:19">
      <c r="C148" s="261" t="s">
        <v>187</v>
      </c>
      <c r="D148" s="1">
        <f>COUNTIF(N14:N142,"&gt;="&amp;D146)</f>
        <v>114</v>
      </c>
      <c r="E148" s="1">
        <f>COUNTIF(O14:O142,"&gt;="&amp;E146)</f>
        <v>107</v>
      </c>
      <c r="F148" s="1">
        <f>COUNTIF(P14:P142,"&gt;="&amp;F146)</f>
        <v>90</v>
      </c>
      <c r="G148" s="1">
        <f>COUNTIF(Q14:Q142,"&gt;="&amp;G146)</f>
        <v>77</v>
      </c>
      <c r="H148" s="1">
        <f>COUNTIF(R14:R142,"&gt;="&amp;H146)</f>
        <v>79</v>
      </c>
    </row>
    <row r="149" spans="3:19">
      <c r="C149" s="261" t="s">
        <v>29</v>
      </c>
      <c r="D149" s="280">
        <f>D148/$N$147</f>
        <v>0.88372093023255816</v>
      </c>
      <c r="E149" s="280">
        <f>E148/$N$147</f>
        <v>0.8294573643410853</v>
      </c>
      <c r="F149" s="280">
        <f>F148/$N$147</f>
        <v>0.69767441860465118</v>
      </c>
      <c r="G149" s="280">
        <f>G148/$N$147</f>
        <v>0.5968992248062015</v>
      </c>
      <c r="H149" s="280">
        <f>H148/$N$147</f>
        <v>0.61240310077519378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352">
        <v>1</v>
      </c>
      <c r="E158" s="347">
        <v>2</v>
      </c>
      <c r="F158" s="347">
        <v>1</v>
      </c>
      <c r="G158" s="347"/>
      <c r="H158" s="347"/>
      <c r="I158" s="347"/>
      <c r="J158" s="347"/>
      <c r="K158" s="347"/>
      <c r="L158" s="347"/>
      <c r="M158" s="347"/>
      <c r="N158" s="347"/>
      <c r="O158" s="347">
        <v>1</v>
      </c>
      <c r="P158" s="347"/>
      <c r="Q158" s="347"/>
      <c r="R158" s="2"/>
      <c r="S158" s="9">
        <f>D149</f>
        <v>0.88372093023255816</v>
      </c>
    </row>
    <row r="159" spans="3:19" ht="15" thickBot="1">
      <c r="C159" s="261" t="s">
        <v>6</v>
      </c>
      <c r="D159" s="353">
        <v>2</v>
      </c>
      <c r="E159" s="348">
        <v>1</v>
      </c>
      <c r="F159" s="348">
        <v>1</v>
      </c>
      <c r="G159" s="348"/>
      <c r="H159" s="348"/>
      <c r="I159" s="348">
        <v>1</v>
      </c>
      <c r="J159" s="348"/>
      <c r="K159" s="348"/>
      <c r="L159" s="348"/>
      <c r="M159" s="348"/>
      <c r="N159" s="348"/>
      <c r="O159" s="348">
        <v>1</v>
      </c>
      <c r="P159" s="348">
        <v>1</v>
      </c>
      <c r="Q159" s="348"/>
      <c r="R159" s="2"/>
      <c r="S159" s="9">
        <f>E149</f>
        <v>0.8294573643410853</v>
      </c>
    </row>
    <row r="160" spans="3:19" ht="15" thickBot="1">
      <c r="C160" s="261" t="s">
        <v>7</v>
      </c>
      <c r="D160" s="353">
        <v>1</v>
      </c>
      <c r="E160" s="348"/>
      <c r="F160" s="348">
        <v>2</v>
      </c>
      <c r="G160" s="348"/>
      <c r="H160" s="348">
        <v>2</v>
      </c>
      <c r="I160" s="348"/>
      <c r="J160" s="348">
        <v>1</v>
      </c>
      <c r="K160" s="348"/>
      <c r="L160" s="348"/>
      <c r="M160" s="348">
        <v>1</v>
      </c>
      <c r="N160" s="348"/>
      <c r="O160" s="348">
        <v>1</v>
      </c>
      <c r="P160" s="348">
        <v>1</v>
      </c>
      <c r="Q160" s="348"/>
      <c r="R160" s="2"/>
      <c r="S160" s="9">
        <f>F149</f>
        <v>0.69767441860465118</v>
      </c>
    </row>
    <row r="161" spans="3:19" ht="15" thickBot="1">
      <c r="C161" s="261" t="s">
        <v>8</v>
      </c>
      <c r="D161" s="353">
        <v>1</v>
      </c>
      <c r="E161" s="348">
        <v>1</v>
      </c>
      <c r="F161" s="348">
        <v>1</v>
      </c>
      <c r="G161" s="348"/>
      <c r="H161" s="348"/>
      <c r="I161" s="348">
        <v>1</v>
      </c>
      <c r="J161" s="348"/>
      <c r="K161" s="348"/>
      <c r="L161" s="348"/>
      <c r="M161" s="348"/>
      <c r="N161" s="348"/>
      <c r="O161" s="348">
        <v>1</v>
      </c>
      <c r="P161" s="348"/>
      <c r="Q161" s="348">
        <v>1</v>
      </c>
      <c r="R161" s="2"/>
      <c r="S161" s="9">
        <f>G149</f>
        <v>0.5968992248062015</v>
      </c>
    </row>
    <row r="162" spans="3:19" ht="15" thickBot="1">
      <c r="C162" s="261" t="s">
        <v>9</v>
      </c>
      <c r="D162" s="353">
        <v>1</v>
      </c>
      <c r="E162" s="348">
        <v>1</v>
      </c>
      <c r="F162" s="348">
        <v>1</v>
      </c>
      <c r="G162" s="348"/>
      <c r="H162" s="348"/>
      <c r="I162" s="348">
        <v>1</v>
      </c>
      <c r="J162" s="348"/>
      <c r="K162" s="348"/>
      <c r="L162" s="348"/>
      <c r="M162" s="348"/>
      <c r="N162" s="348"/>
      <c r="O162" s="348">
        <v>1</v>
      </c>
      <c r="P162" s="348"/>
      <c r="Q162" s="348">
        <v>1</v>
      </c>
      <c r="R162" s="2"/>
      <c r="S162" s="9">
        <f>H149</f>
        <v>0.61240310077519378</v>
      </c>
    </row>
    <row r="163" spans="3:19">
      <c r="C163" s="261" t="s">
        <v>30</v>
      </c>
      <c r="D163" s="1">
        <f t="shared" ref="D163:R163" si="6">COUNTIF(D158:D162,"=3")</f>
        <v>0</v>
      </c>
      <c r="E163" s="1">
        <f t="shared" si="6"/>
        <v>0</v>
      </c>
      <c r="F163" s="1">
        <f t="shared" si="6"/>
        <v>0</v>
      </c>
      <c r="G163" s="1">
        <f t="shared" si="6"/>
        <v>0</v>
      </c>
      <c r="H163" s="1">
        <f t="shared" si="6"/>
        <v>0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0</v>
      </c>
      <c r="M163" s="1">
        <f t="shared" si="6"/>
        <v>0</v>
      </c>
      <c r="N163" s="1">
        <f t="shared" si="6"/>
        <v>0</v>
      </c>
      <c r="O163" s="1">
        <f t="shared" si="6"/>
        <v>0</v>
      </c>
      <c r="P163" s="1">
        <f t="shared" si="6"/>
        <v>0</v>
      </c>
      <c r="Q163" s="1">
        <f t="shared" si="6"/>
        <v>0</v>
      </c>
      <c r="R163" s="1">
        <f t="shared" si="6"/>
        <v>0</v>
      </c>
    </row>
    <row r="164" spans="3:19">
      <c r="C164" s="261" t="s">
        <v>31</v>
      </c>
      <c r="D164" s="1">
        <f t="shared" ref="D164:R164" si="7">COUNTIF(D158:D162,"=2")</f>
        <v>1</v>
      </c>
      <c r="E164" s="1">
        <f t="shared" si="7"/>
        <v>1</v>
      </c>
      <c r="F164" s="1">
        <f t="shared" si="7"/>
        <v>1</v>
      </c>
      <c r="G164" s="1">
        <f t="shared" si="7"/>
        <v>0</v>
      </c>
      <c r="H164" s="1">
        <f t="shared" si="7"/>
        <v>1</v>
      </c>
      <c r="I164" s="1">
        <f t="shared" si="7"/>
        <v>0</v>
      </c>
      <c r="J164" s="1">
        <f t="shared" si="7"/>
        <v>0</v>
      </c>
      <c r="K164" s="1">
        <f t="shared" si="7"/>
        <v>0</v>
      </c>
      <c r="L164" s="1">
        <f t="shared" si="7"/>
        <v>0</v>
      </c>
      <c r="M164" s="1">
        <f t="shared" si="7"/>
        <v>0</v>
      </c>
      <c r="N164" s="1">
        <f t="shared" si="7"/>
        <v>0</v>
      </c>
      <c r="O164" s="1">
        <f t="shared" si="7"/>
        <v>0</v>
      </c>
      <c r="P164" s="1">
        <f t="shared" si="7"/>
        <v>0</v>
      </c>
      <c r="Q164" s="1">
        <f t="shared" si="7"/>
        <v>0</v>
      </c>
      <c r="R164" s="1">
        <f t="shared" si="7"/>
        <v>0</v>
      </c>
    </row>
    <row r="165" spans="3:19">
      <c r="C165" s="261" t="s">
        <v>32</v>
      </c>
      <c r="D165" s="1">
        <f t="shared" ref="D165:R165" si="8">COUNTIF(D158:D162,"=1")</f>
        <v>4</v>
      </c>
      <c r="E165" s="1">
        <f t="shared" si="8"/>
        <v>3</v>
      </c>
      <c r="F165" s="1">
        <f t="shared" si="8"/>
        <v>4</v>
      </c>
      <c r="G165" s="1">
        <f t="shared" si="8"/>
        <v>0</v>
      </c>
      <c r="H165" s="1">
        <f t="shared" si="8"/>
        <v>0</v>
      </c>
      <c r="I165" s="1">
        <f t="shared" si="8"/>
        <v>3</v>
      </c>
      <c r="J165" s="1">
        <f t="shared" si="8"/>
        <v>1</v>
      </c>
      <c r="K165" s="1">
        <f t="shared" si="8"/>
        <v>0</v>
      </c>
      <c r="L165" s="1">
        <f t="shared" si="8"/>
        <v>0</v>
      </c>
      <c r="M165" s="1">
        <f t="shared" si="8"/>
        <v>1</v>
      </c>
      <c r="N165" s="1">
        <f t="shared" si="8"/>
        <v>0</v>
      </c>
      <c r="O165" s="1">
        <f t="shared" si="8"/>
        <v>5</v>
      </c>
      <c r="P165" s="1">
        <f t="shared" si="8"/>
        <v>2</v>
      </c>
      <c r="Q165" s="1">
        <f t="shared" si="8"/>
        <v>2</v>
      </c>
      <c r="R165" s="1">
        <f t="shared" si="8"/>
        <v>0</v>
      </c>
    </row>
    <row r="166" spans="3:19">
      <c r="C166" s="261" t="s">
        <v>34</v>
      </c>
      <c r="D166" s="6">
        <f t="shared" ref="D166:R166" si="9">3*IF(D163=0,0,(ROUND(SUMIF(D158:D162,"=3",$S$158:$S$162),2)))</f>
        <v>0</v>
      </c>
      <c r="E166" s="6">
        <f t="shared" si="9"/>
        <v>0</v>
      </c>
      <c r="F166" s="6">
        <f t="shared" si="9"/>
        <v>0</v>
      </c>
      <c r="G166" s="6">
        <f t="shared" si="9"/>
        <v>0</v>
      </c>
      <c r="H166" s="6">
        <f t="shared" si="9"/>
        <v>0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0</v>
      </c>
      <c r="M166" s="6">
        <f t="shared" si="9"/>
        <v>0</v>
      </c>
      <c r="N166" s="6">
        <f t="shared" si="9"/>
        <v>0</v>
      </c>
      <c r="O166" s="6">
        <f t="shared" si="9"/>
        <v>0</v>
      </c>
      <c r="P166" s="6">
        <f t="shared" si="9"/>
        <v>0</v>
      </c>
      <c r="Q166" s="6">
        <f t="shared" si="9"/>
        <v>0</v>
      </c>
      <c r="R166" s="6">
        <f t="shared" si="9"/>
        <v>0</v>
      </c>
    </row>
    <row r="167" spans="3:19">
      <c r="C167" s="261" t="s">
        <v>35</v>
      </c>
      <c r="D167" s="6">
        <f t="shared" ref="D167:R167" si="10">2*IF(D164=0,0,(ROUND(SUMIF(D158:D162,"=2",$S$158:$S$162),2)))</f>
        <v>1.66</v>
      </c>
      <c r="E167" s="6">
        <f t="shared" si="10"/>
        <v>1.76</v>
      </c>
      <c r="F167" s="6">
        <f t="shared" si="10"/>
        <v>1.4</v>
      </c>
      <c r="G167" s="6">
        <f t="shared" si="10"/>
        <v>0</v>
      </c>
      <c r="H167" s="6">
        <f t="shared" si="10"/>
        <v>1.4</v>
      </c>
      <c r="I167" s="6">
        <f t="shared" si="10"/>
        <v>0</v>
      </c>
      <c r="J167" s="6">
        <f t="shared" si="10"/>
        <v>0</v>
      </c>
      <c r="K167" s="6">
        <f t="shared" si="10"/>
        <v>0</v>
      </c>
      <c r="L167" s="6">
        <f t="shared" si="10"/>
        <v>0</v>
      </c>
      <c r="M167" s="6">
        <f t="shared" si="10"/>
        <v>0</v>
      </c>
      <c r="N167" s="6">
        <f t="shared" si="10"/>
        <v>0</v>
      </c>
      <c r="O167" s="6">
        <f t="shared" si="10"/>
        <v>0</v>
      </c>
      <c r="P167" s="6">
        <f t="shared" si="10"/>
        <v>0</v>
      </c>
      <c r="Q167" s="6">
        <f t="shared" si="10"/>
        <v>0</v>
      </c>
      <c r="R167" s="6">
        <f t="shared" si="10"/>
        <v>0</v>
      </c>
    </row>
    <row r="168" spans="3:19">
      <c r="C168" s="261" t="s">
        <v>36</v>
      </c>
      <c r="D168" s="6">
        <f t="shared" ref="D168:R168" si="11">1*IF(D165=0,0,(ROUND(SUMIF(D158:D162,"=1",$S$158:$S$162),2)))</f>
        <v>2.79</v>
      </c>
      <c r="E168" s="6">
        <f t="shared" si="11"/>
        <v>2.04</v>
      </c>
      <c r="F168" s="6">
        <f t="shared" si="11"/>
        <v>2.92</v>
      </c>
      <c r="G168" s="6">
        <f t="shared" si="11"/>
        <v>0</v>
      </c>
      <c r="H168" s="6">
        <f t="shared" si="11"/>
        <v>0</v>
      </c>
      <c r="I168" s="6">
        <f t="shared" si="11"/>
        <v>2.04</v>
      </c>
      <c r="J168" s="6">
        <f t="shared" si="11"/>
        <v>0.7</v>
      </c>
      <c r="K168" s="6">
        <f t="shared" si="11"/>
        <v>0</v>
      </c>
      <c r="L168" s="6">
        <f t="shared" si="11"/>
        <v>0</v>
      </c>
      <c r="M168" s="6">
        <f t="shared" si="11"/>
        <v>0.7</v>
      </c>
      <c r="N168" s="6">
        <f t="shared" si="11"/>
        <v>0</v>
      </c>
      <c r="O168" s="6">
        <f t="shared" si="11"/>
        <v>3.62</v>
      </c>
      <c r="P168" s="6">
        <f t="shared" si="11"/>
        <v>1.53</v>
      </c>
      <c r="Q168" s="6">
        <f t="shared" si="11"/>
        <v>1.21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2.2250000000000001</v>
      </c>
      <c r="E171" s="8">
        <f t="shared" si="12"/>
        <v>2.2800000000000002</v>
      </c>
      <c r="F171" s="8">
        <f t="shared" si="12"/>
        <v>2.16</v>
      </c>
      <c r="G171" s="8">
        <f t="shared" si="12"/>
        <v>0</v>
      </c>
      <c r="H171" s="8">
        <f t="shared" si="12"/>
        <v>2.0999999999999996</v>
      </c>
      <c r="I171" s="8">
        <f t="shared" si="12"/>
        <v>2.04</v>
      </c>
      <c r="J171" s="8">
        <f t="shared" si="12"/>
        <v>2.0999999999999996</v>
      </c>
      <c r="K171" s="8">
        <f t="shared" si="12"/>
        <v>0</v>
      </c>
      <c r="L171" s="8">
        <f t="shared" si="12"/>
        <v>0</v>
      </c>
      <c r="M171" s="8">
        <f t="shared" si="12"/>
        <v>2.0999999999999996</v>
      </c>
      <c r="N171" s="8">
        <f t="shared" si="12"/>
        <v>0</v>
      </c>
      <c r="O171" s="8">
        <f t="shared" si="12"/>
        <v>2.1719999999999997</v>
      </c>
      <c r="P171" s="8">
        <f t="shared" si="12"/>
        <v>2.2949999999999999</v>
      </c>
      <c r="Q171" s="8">
        <f t="shared" si="12"/>
        <v>1.8149999999999999</v>
      </c>
      <c r="R171" s="8">
        <f t="shared" si="12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sqref="A1:XFD1048576"/>
    </sheetView>
  </sheetViews>
  <sheetFormatPr defaultRowHeight="14.5"/>
  <cols>
    <col min="1" max="1" width="5.81640625" customWidth="1"/>
    <col min="2" max="2" width="8.81640625" bestFit="1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486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354" t="s">
        <v>487</v>
      </c>
      <c r="B5" s="355"/>
      <c r="C5" s="355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509" t="s">
        <v>488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1:18">
      <c r="A7" s="513" t="s">
        <v>489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490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491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492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493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1">
        <v>72</v>
      </c>
      <c r="E14" s="1">
        <v>68</v>
      </c>
      <c r="F14" s="1">
        <v>57</v>
      </c>
      <c r="G14" s="1">
        <v>69</v>
      </c>
      <c r="H14" s="1">
        <v>61</v>
      </c>
      <c r="I14" s="2">
        <v>70</v>
      </c>
      <c r="J14" s="2">
        <v>45</v>
      </c>
      <c r="K14" s="2">
        <v>65</v>
      </c>
      <c r="L14" s="2">
        <v>25</v>
      </c>
      <c r="M14" s="2">
        <v>40</v>
      </c>
      <c r="N14" s="1">
        <f>ROUND(D14*$H$12+I14*$M$12,0)</f>
        <v>71</v>
      </c>
      <c r="O14" s="1">
        <f t="shared" ref="O14:R77" si="0">ROUND(E14*$H$12+J14*$M$12,0)</f>
        <v>57</v>
      </c>
      <c r="P14" s="1">
        <f t="shared" si="0"/>
        <v>61</v>
      </c>
      <c r="Q14" s="1">
        <f t="shared" si="0"/>
        <v>47</v>
      </c>
      <c r="R14" s="1">
        <f t="shared" si="0"/>
        <v>51</v>
      </c>
    </row>
    <row r="15" spans="1:18">
      <c r="A15" s="10">
        <v>2</v>
      </c>
      <c r="B15" s="270">
        <v>1911002</v>
      </c>
      <c r="C15" s="271" t="s">
        <v>80</v>
      </c>
      <c r="D15" s="1">
        <v>84</v>
      </c>
      <c r="E15" s="1">
        <v>73</v>
      </c>
      <c r="F15" s="1">
        <v>66</v>
      </c>
      <c r="G15" s="1">
        <v>65</v>
      </c>
      <c r="H15" s="1">
        <v>77</v>
      </c>
      <c r="I15" s="2">
        <v>60</v>
      </c>
      <c r="J15" s="2">
        <v>70</v>
      </c>
      <c r="K15" s="2">
        <v>45</v>
      </c>
      <c r="L15" s="2">
        <v>50</v>
      </c>
      <c r="M15" s="2">
        <v>50</v>
      </c>
      <c r="N15" s="1">
        <f t="shared" ref="N15:Q78" si="1">ROUND(D15*$H$12+I15*$M$12,0)</f>
        <v>72</v>
      </c>
      <c r="O15" s="1">
        <f t="shared" si="0"/>
        <v>72</v>
      </c>
      <c r="P15" s="1">
        <f t="shared" si="0"/>
        <v>56</v>
      </c>
      <c r="Q15" s="1">
        <f t="shared" si="0"/>
        <v>58</v>
      </c>
      <c r="R15" s="1">
        <f t="shared" si="0"/>
        <v>64</v>
      </c>
    </row>
    <row r="16" spans="1:18">
      <c r="A16" s="10">
        <v>3</v>
      </c>
      <c r="B16" s="270">
        <v>1911003</v>
      </c>
      <c r="C16" s="271" t="s">
        <v>81</v>
      </c>
      <c r="D16" s="1">
        <v>81</v>
      </c>
      <c r="E16" s="1">
        <v>79</v>
      </c>
      <c r="F16" s="1">
        <v>72</v>
      </c>
      <c r="G16" s="1">
        <v>83</v>
      </c>
      <c r="H16" s="1">
        <v>80</v>
      </c>
      <c r="I16" s="2">
        <v>70</v>
      </c>
      <c r="J16" s="2">
        <v>75</v>
      </c>
      <c r="K16" s="2">
        <v>65</v>
      </c>
      <c r="L16" s="2">
        <v>70</v>
      </c>
      <c r="M16" s="2">
        <v>65</v>
      </c>
      <c r="N16" s="1">
        <f t="shared" si="1"/>
        <v>76</v>
      </c>
      <c r="O16" s="1">
        <f t="shared" si="0"/>
        <v>77</v>
      </c>
      <c r="P16" s="1">
        <f t="shared" si="0"/>
        <v>69</v>
      </c>
      <c r="Q16" s="1">
        <f t="shared" si="0"/>
        <v>77</v>
      </c>
      <c r="R16" s="1">
        <f t="shared" si="0"/>
        <v>73</v>
      </c>
    </row>
    <row r="17" spans="1:18">
      <c r="A17" s="10">
        <v>4</v>
      </c>
      <c r="B17" s="267">
        <v>1911004</v>
      </c>
      <c r="C17" s="268" t="s">
        <v>39</v>
      </c>
      <c r="D17" s="1">
        <v>80</v>
      </c>
      <c r="E17" s="1">
        <v>84</v>
      </c>
      <c r="F17" s="1">
        <v>85</v>
      </c>
      <c r="G17" s="1">
        <v>78</v>
      </c>
      <c r="H17" s="1">
        <v>60</v>
      </c>
      <c r="I17" s="2">
        <v>70</v>
      </c>
      <c r="J17" s="2">
        <v>75</v>
      </c>
      <c r="K17" s="2">
        <v>65</v>
      </c>
      <c r="L17" s="2">
        <v>70</v>
      </c>
      <c r="M17" s="2">
        <v>65</v>
      </c>
      <c r="N17" s="1">
        <f t="shared" si="1"/>
        <v>75</v>
      </c>
      <c r="O17" s="1">
        <f t="shared" si="0"/>
        <v>80</v>
      </c>
      <c r="P17" s="1">
        <f t="shared" si="0"/>
        <v>75</v>
      </c>
      <c r="Q17" s="1">
        <f t="shared" si="0"/>
        <v>74</v>
      </c>
      <c r="R17" s="1">
        <f t="shared" si="0"/>
        <v>63</v>
      </c>
    </row>
    <row r="18" spans="1:18">
      <c r="A18" s="10">
        <v>5</v>
      </c>
      <c r="B18" s="267">
        <v>1911005</v>
      </c>
      <c r="C18" s="268" t="s">
        <v>302</v>
      </c>
      <c r="D18" s="1">
        <v>85</v>
      </c>
      <c r="E18" s="1">
        <v>83</v>
      </c>
      <c r="F18" s="1">
        <v>78</v>
      </c>
      <c r="G18" s="1">
        <v>75</v>
      </c>
      <c r="H18" s="1">
        <v>67</v>
      </c>
      <c r="I18" s="2">
        <v>65</v>
      </c>
      <c r="J18" s="2">
        <v>65</v>
      </c>
      <c r="K18" s="2">
        <v>50</v>
      </c>
      <c r="L18" s="2">
        <v>60</v>
      </c>
      <c r="M18" s="2">
        <v>55.000000000000007</v>
      </c>
      <c r="N18" s="1">
        <f t="shared" si="1"/>
        <v>75</v>
      </c>
      <c r="O18" s="1">
        <f t="shared" si="0"/>
        <v>74</v>
      </c>
      <c r="P18" s="1">
        <f t="shared" si="0"/>
        <v>64</v>
      </c>
      <c r="Q18" s="1">
        <f t="shared" si="0"/>
        <v>68</v>
      </c>
      <c r="R18" s="1">
        <f t="shared" si="0"/>
        <v>61</v>
      </c>
    </row>
    <row r="19" spans="1:18">
      <c r="A19" s="10">
        <v>6</v>
      </c>
      <c r="B19" s="267">
        <v>1911006</v>
      </c>
      <c r="C19" s="268" t="s">
        <v>303</v>
      </c>
      <c r="D19" s="1">
        <v>50</v>
      </c>
      <c r="E19" s="1">
        <v>56</v>
      </c>
      <c r="F19" s="1">
        <v>75</v>
      </c>
      <c r="G19" s="1">
        <v>88</v>
      </c>
      <c r="H19" s="1">
        <v>80</v>
      </c>
      <c r="I19" s="2">
        <v>70</v>
      </c>
      <c r="J19" s="2">
        <v>70</v>
      </c>
      <c r="K19" s="2">
        <v>60</v>
      </c>
      <c r="L19" s="2">
        <v>65</v>
      </c>
      <c r="M19" s="2">
        <v>70</v>
      </c>
      <c r="N19" s="1">
        <f t="shared" si="1"/>
        <v>60</v>
      </c>
      <c r="O19" s="1">
        <f t="shared" si="0"/>
        <v>63</v>
      </c>
      <c r="P19" s="1">
        <f t="shared" si="0"/>
        <v>68</v>
      </c>
      <c r="Q19" s="1">
        <f t="shared" si="0"/>
        <v>77</v>
      </c>
      <c r="R19" s="1">
        <f t="shared" si="0"/>
        <v>75</v>
      </c>
    </row>
    <row r="20" spans="1:18">
      <c r="A20" s="10">
        <v>7</v>
      </c>
      <c r="B20" s="270">
        <v>1911007</v>
      </c>
      <c r="C20" s="271" t="s">
        <v>83</v>
      </c>
      <c r="D20" s="1">
        <v>70</v>
      </c>
      <c r="E20" s="1">
        <v>72</v>
      </c>
      <c r="F20" s="1">
        <v>86</v>
      </c>
      <c r="G20" s="1">
        <v>90</v>
      </c>
      <c r="H20" s="1">
        <v>85</v>
      </c>
      <c r="I20" s="2">
        <v>60</v>
      </c>
      <c r="J20" s="2">
        <v>40</v>
      </c>
      <c r="K20" s="2">
        <v>55.000000000000007</v>
      </c>
      <c r="L20" s="2">
        <v>60</v>
      </c>
      <c r="M20" s="2">
        <v>65</v>
      </c>
      <c r="N20" s="1">
        <f t="shared" si="1"/>
        <v>65</v>
      </c>
      <c r="O20" s="1">
        <f t="shared" si="0"/>
        <v>56</v>
      </c>
      <c r="P20" s="1">
        <f t="shared" si="0"/>
        <v>71</v>
      </c>
      <c r="Q20" s="1">
        <f t="shared" si="0"/>
        <v>75</v>
      </c>
      <c r="R20" s="1">
        <f t="shared" si="0"/>
        <v>75</v>
      </c>
    </row>
    <row r="21" spans="1:18">
      <c r="A21" s="10">
        <v>8</v>
      </c>
      <c r="B21" s="272">
        <v>1911008</v>
      </c>
      <c r="C21" s="324" t="s">
        <v>304</v>
      </c>
      <c r="D21" s="1">
        <v>78</v>
      </c>
      <c r="E21" s="1">
        <v>75</v>
      </c>
      <c r="F21" s="1">
        <v>83</v>
      </c>
      <c r="G21" s="1">
        <v>90</v>
      </c>
      <c r="H21" s="1">
        <v>75</v>
      </c>
      <c r="I21" s="2">
        <v>70</v>
      </c>
      <c r="J21" s="2">
        <v>50</v>
      </c>
      <c r="K21" s="2">
        <v>60</v>
      </c>
      <c r="L21" s="2">
        <v>55.000000000000007</v>
      </c>
      <c r="M21" s="2">
        <v>55.000000000000007</v>
      </c>
      <c r="N21" s="1">
        <f t="shared" si="1"/>
        <v>74</v>
      </c>
      <c r="O21" s="1">
        <f t="shared" si="0"/>
        <v>63</v>
      </c>
      <c r="P21" s="1">
        <f t="shared" si="0"/>
        <v>72</v>
      </c>
      <c r="Q21" s="1">
        <f t="shared" si="0"/>
        <v>73</v>
      </c>
      <c r="R21" s="1">
        <f t="shared" si="0"/>
        <v>65</v>
      </c>
    </row>
    <row r="22" spans="1:18">
      <c r="A22" s="10">
        <v>9</v>
      </c>
      <c r="B22" s="272">
        <v>1911009</v>
      </c>
      <c r="C22" s="324" t="s">
        <v>85</v>
      </c>
      <c r="D22" s="1">
        <v>62</v>
      </c>
      <c r="E22" s="1">
        <v>58</v>
      </c>
      <c r="F22" s="1">
        <v>71</v>
      </c>
      <c r="G22" s="1">
        <v>51</v>
      </c>
      <c r="H22" s="1">
        <v>63</v>
      </c>
      <c r="I22" s="2">
        <v>70</v>
      </c>
      <c r="J22" s="2">
        <v>75</v>
      </c>
      <c r="K22" s="2">
        <v>65</v>
      </c>
      <c r="L22" s="2">
        <v>70</v>
      </c>
      <c r="M22" s="2">
        <v>65</v>
      </c>
      <c r="N22" s="1">
        <f t="shared" si="1"/>
        <v>66</v>
      </c>
      <c r="O22" s="1">
        <f t="shared" si="0"/>
        <v>67</v>
      </c>
      <c r="P22" s="1">
        <f t="shared" si="0"/>
        <v>68</v>
      </c>
      <c r="Q22" s="1">
        <f t="shared" si="0"/>
        <v>61</v>
      </c>
      <c r="R22" s="1">
        <f t="shared" si="0"/>
        <v>64</v>
      </c>
    </row>
    <row r="23" spans="1:18">
      <c r="A23" s="10">
        <v>10</v>
      </c>
      <c r="B23" s="272">
        <v>1911010</v>
      </c>
      <c r="C23" s="324" t="s">
        <v>305</v>
      </c>
      <c r="D23" s="1">
        <v>74</v>
      </c>
      <c r="E23" s="1">
        <v>74</v>
      </c>
      <c r="F23" s="1">
        <v>82</v>
      </c>
      <c r="G23" s="1">
        <v>78</v>
      </c>
      <c r="H23" s="1">
        <v>61</v>
      </c>
      <c r="I23" s="2">
        <v>65</v>
      </c>
      <c r="J23" s="2">
        <v>70</v>
      </c>
      <c r="K23" s="2">
        <v>65</v>
      </c>
      <c r="L23" s="2">
        <v>50</v>
      </c>
      <c r="M23" s="2">
        <v>65</v>
      </c>
      <c r="N23" s="1">
        <f t="shared" si="1"/>
        <v>70</v>
      </c>
      <c r="O23" s="1">
        <f t="shared" si="0"/>
        <v>72</v>
      </c>
      <c r="P23" s="1">
        <f t="shared" si="0"/>
        <v>74</v>
      </c>
      <c r="Q23" s="1">
        <f t="shared" si="0"/>
        <v>64</v>
      </c>
      <c r="R23" s="1">
        <f t="shared" si="0"/>
        <v>63</v>
      </c>
    </row>
    <row r="24" spans="1:18">
      <c r="A24" s="10">
        <v>11</v>
      </c>
      <c r="B24" s="272">
        <v>1911011</v>
      </c>
      <c r="C24" s="324" t="s">
        <v>87</v>
      </c>
      <c r="D24" s="1">
        <v>88</v>
      </c>
      <c r="E24" s="1">
        <v>87</v>
      </c>
      <c r="F24" s="1">
        <v>72</v>
      </c>
      <c r="G24" s="1">
        <v>58</v>
      </c>
      <c r="H24" s="1">
        <v>67</v>
      </c>
      <c r="I24" s="2">
        <v>65</v>
      </c>
      <c r="J24" s="2">
        <v>65</v>
      </c>
      <c r="K24" s="2">
        <v>55.000000000000007</v>
      </c>
      <c r="L24" s="2">
        <v>40</v>
      </c>
      <c r="M24" s="2">
        <v>55.000000000000007</v>
      </c>
      <c r="N24" s="1">
        <f t="shared" si="1"/>
        <v>77</v>
      </c>
      <c r="O24" s="1">
        <f t="shared" si="0"/>
        <v>76</v>
      </c>
      <c r="P24" s="1">
        <f t="shared" si="0"/>
        <v>64</v>
      </c>
      <c r="Q24" s="1">
        <f t="shared" si="0"/>
        <v>49</v>
      </c>
      <c r="R24" s="1">
        <f t="shared" si="0"/>
        <v>61</v>
      </c>
    </row>
    <row r="25" spans="1:18">
      <c r="A25" s="10">
        <v>12</v>
      </c>
      <c r="B25" s="267">
        <v>1911012</v>
      </c>
      <c r="C25" s="268" t="s">
        <v>306</v>
      </c>
      <c r="D25" s="1">
        <v>73</v>
      </c>
      <c r="E25" s="1">
        <v>71</v>
      </c>
      <c r="F25" s="1">
        <v>79</v>
      </c>
      <c r="G25" s="1">
        <v>84</v>
      </c>
      <c r="H25" s="1">
        <v>84</v>
      </c>
      <c r="I25" s="2">
        <v>65</v>
      </c>
      <c r="J25" s="2">
        <v>60</v>
      </c>
      <c r="K25" s="2">
        <v>40</v>
      </c>
      <c r="L25" s="2">
        <v>45</v>
      </c>
      <c r="M25" s="2">
        <v>60</v>
      </c>
      <c r="N25" s="1">
        <f t="shared" si="1"/>
        <v>69</v>
      </c>
      <c r="O25" s="1">
        <f t="shared" si="0"/>
        <v>66</v>
      </c>
      <c r="P25" s="1">
        <f t="shared" si="0"/>
        <v>60</v>
      </c>
      <c r="Q25" s="1">
        <f t="shared" si="0"/>
        <v>65</v>
      </c>
      <c r="R25" s="1">
        <f t="shared" si="0"/>
        <v>72</v>
      </c>
    </row>
    <row r="26" spans="1:18">
      <c r="A26" s="10">
        <v>13</v>
      </c>
      <c r="B26" s="267">
        <v>1911013</v>
      </c>
      <c r="C26" s="268" t="s">
        <v>89</v>
      </c>
      <c r="D26" s="1">
        <v>76</v>
      </c>
      <c r="E26" s="1">
        <v>70</v>
      </c>
      <c r="F26" s="1">
        <v>76</v>
      </c>
      <c r="G26" s="1">
        <v>80</v>
      </c>
      <c r="H26" s="1">
        <v>70</v>
      </c>
      <c r="I26" s="2">
        <v>70</v>
      </c>
      <c r="J26" s="2">
        <v>75</v>
      </c>
      <c r="K26" s="2">
        <v>65</v>
      </c>
      <c r="L26" s="2">
        <v>70</v>
      </c>
      <c r="M26" s="2">
        <v>65</v>
      </c>
      <c r="N26" s="1">
        <f t="shared" si="1"/>
        <v>73</v>
      </c>
      <c r="O26" s="1">
        <f t="shared" si="0"/>
        <v>73</v>
      </c>
      <c r="P26" s="1">
        <f t="shared" si="0"/>
        <v>71</v>
      </c>
      <c r="Q26" s="1">
        <f t="shared" si="0"/>
        <v>75</v>
      </c>
      <c r="R26" s="1">
        <f t="shared" si="0"/>
        <v>68</v>
      </c>
    </row>
    <row r="27" spans="1:18">
      <c r="A27" s="10">
        <v>14</v>
      </c>
      <c r="B27" s="272">
        <v>1911014</v>
      </c>
      <c r="C27" s="324" t="s">
        <v>90</v>
      </c>
      <c r="D27" s="1">
        <v>69</v>
      </c>
      <c r="E27" s="1">
        <v>58</v>
      </c>
      <c r="F27" s="1">
        <v>78</v>
      </c>
      <c r="G27" s="1">
        <v>70</v>
      </c>
      <c r="H27" s="1">
        <v>76</v>
      </c>
      <c r="I27" s="2">
        <v>55.000000000000007</v>
      </c>
      <c r="J27" s="2">
        <v>45</v>
      </c>
      <c r="K27" s="2">
        <v>50</v>
      </c>
      <c r="L27" s="2">
        <v>50</v>
      </c>
      <c r="M27" s="2">
        <v>55.000000000000007</v>
      </c>
      <c r="N27" s="1">
        <f t="shared" si="1"/>
        <v>62</v>
      </c>
      <c r="O27" s="1">
        <f t="shared" si="0"/>
        <v>52</v>
      </c>
      <c r="P27" s="1">
        <f t="shared" si="0"/>
        <v>64</v>
      </c>
      <c r="Q27" s="1">
        <f t="shared" si="0"/>
        <v>60</v>
      </c>
      <c r="R27" s="1">
        <f t="shared" si="0"/>
        <v>66</v>
      </c>
    </row>
    <row r="28" spans="1:18">
      <c r="A28" s="10">
        <v>15</v>
      </c>
      <c r="B28" s="272">
        <v>1911015</v>
      </c>
      <c r="C28" s="324" t="s">
        <v>307</v>
      </c>
      <c r="D28" s="1">
        <v>96</v>
      </c>
      <c r="E28" s="1">
        <v>95</v>
      </c>
      <c r="F28" s="1">
        <v>55</v>
      </c>
      <c r="G28" s="1">
        <v>76</v>
      </c>
      <c r="H28" s="1">
        <v>67</v>
      </c>
      <c r="I28" s="2">
        <v>70</v>
      </c>
      <c r="J28" s="2">
        <v>75</v>
      </c>
      <c r="K28" s="2">
        <v>65</v>
      </c>
      <c r="L28" s="2">
        <v>70</v>
      </c>
      <c r="M28" s="2">
        <v>65</v>
      </c>
      <c r="N28" s="1">
        <f t="shared" si="1"/>
        <v>83</v>
      </c>
      <c r="O28" s="1">
        <f t="shared" si="0"/>
        <v>85</v>
      </c>
      <c r="P28" s="1">
        <f t="shared" si="0"/>
        <v>60</v>
      </c>
      <c r="Q28" s="1">
        <f t="shared" si="0"/>
        <v>73</v>
      </c>
      <c r="R28" s="1">
        <f t="shared" si="0"/>
        <v>66</v>
      </c>
    </row>
    <row r="29" spans="1:18">
      <c r="A29" s="10">
        <v>16</v>
      </c>
      <c r="B29" s="270">
        <v>1911016</v>
      </c>
      <c r="C29" s="271" t="s">
        <v>308</v>
      </c>
      <c r="D29" s="1">
        <v>85</v>
      </c>
      <c r="E29" s="1">
        <v>83</v>
      </c>
      <c r="F29" s="1">
        <v>90</v>
      </c>
      <c r="G29" s="1">
        <v>71</v>
      </c>
      <c r="H29" s="1">
        <v>84</v>
      </c>
      <c r="I29" s="2">
        <v>65</v>
      </c>
      <c r="J29" s="2">
        <v>65</v>
      </c>
      <c r="K29" s="2">
        <v>55.000000000000007</v>
      </c>
      <c r="L29" s="2">
        <v>40</v>
      </c>
      <c r="M29" s="2">
        <v>55.000000000000007</v>
      </c>
      <c r="N29" s="1">
        <f t="shared" si="1"/>
        <v>75</v>
      </c>
      <c r="O29" s="1">
        <f t="shared" si="0"/>
        <v>74</v>
      </c>
      <c r="P29" s="1">
        <f t="shared" si="0"/>
        <v>73</v>
      </c>
      <c r="Q29" s="1">
        <f t="shared" si="0"/>
        <v>56</v>
      </c>
      <c r="R29" s="1">
        <f t="shared" si="0"/>
        <v>70</v>
      </c>
    </row>
    <row r="30" spans="1:18">
      <c r="A30" s="10">
        <v>17</v>
      </c>
      <c r="B30" s="267">
        <v>1911017</v>
      </c>
      <c r="C30" s="268" t="s">
        <v>92</v>
      </c>
      <c r="D30" s="1">
        <v>77</v>
      </c>
      <c r="E30" s="1">
        <v>75</v>
      </c>
      <c r="F30" s="1">
        <v>72</v>
      </c>
      <c r="G30" s="1">
        <v>64</v>
      </c>
      <c r="H30" s="1">
        <v>70</v>
      </c>
      <c r="I30" s="2">
        <v>55.000000000000007</v>
      </c>
      <c r="J30" s="2">
        <v>70</v>
      </c>
      <c r="K30" s="2">
        <v>55.000000000000007</v>
      </c>
      <c r="L30" s="2">
        <v>30</v>
      </c>
      <c r="M30" s="2">
        <v>50</v>
      </c>
      <c r="N30" s="1">
        <f t="shared" si="1"/>
        <v>66</v>
      </c>
      <c r="O30" s="1">
        <f t="shared" si="0"/>
        <v>73</v>
      </c>
      <c r="P30" s="1">
        <f t="shared" si="0"/>
        <v>64</v>
      </c>
      <c r="Q30" s="1">
        <f t="shared" si="0"/>
        <v>47</v>
      </c>
      <c r="R30" s="1">
        <f t="shared" si="0"/>
        <v>60</v>
      </c>
    </row>
    <row r="31" spans="1:18">
      <c r="A31" s="10">
        <v>18</v>
      </c>
      <c r="B31" s="267">
        <v>1911018</v>
      </c>
      <c r="C31" s="268" t="s">
        <v>42</v>
      </c>
      <c r="D31" s="1">
        <v>96</v>
      </c>
      <c r="E31" s="1">
        <v>87</v>
      </c>
      <c r="F31" s="1">
        <v>90</v>
      </c>
      <c r="G31" s="1">
        <v>89</v>
      </c>
      <c r="H31" s="1">
        <v>91</v>
      </c>
      <c r="I31" s="2">
        <v>60</v>
      </c>
      <c r="J31" s="2">
        <v>50</v>
      </c>
      <c r="K31" s="2">
        <v>50</v>
      </c>
      <c r="L31" s="2">
        <v>60</v>
      </c>
      <c r="M31" s="2">
        <v>60</v>
      </c>
      <c r="N31" s="1">
        <f t="shared" si="1"/>
        <v>78</v>
      </c>
      <c r="O31" s="1">
        <f t="shared" si="0"/>
        <v>69</v>
      </c>
      <c r="P31" s="1">
        <f t="shared" si="0"/>
        <v>70</v>
      </c>
      <c r="Q31" s="1">
        <f t="shared" si="0"/>
        <v>75</v>
      </c>
      <c r="R31" s="1">
        <f t="shared" si="0"/>
        <v>76</v>
      </c>
    </row>
    <row r="32" spans="1:18">
      <c r="A32" s="10">
        <v>19</v>
      </c>
      <c r="B32" s="267">
        <v>1911019</v>
      </c>
      <c r="C32" s="268" t="s">
        <v>309</v>
      </c>
      <c r="D32" s="1">
        <v>80</v>
      </c>
      <c r="E32" s="1">
        <v>76</v>
      </c>
      <c r="F32" s="1">
        <v>71</v>
      </c>
      <c r="G32" s="1">
        <v>78</v>
      </c>
      <c r="H32" s="1">
        <v>60</v>
      </c>
      <c r="I32" s="2">
        <v>65</v>
      </c>
      <c r="J32" s="2">
        <v>40</v>
      </c>
      <c r="K32" s="2">
        <v>40</v>
      </c>
      <c r="L32" s="2">
        <v>35</v>
      </c>
      <c r="M32" s="2">
        <v>55.000000000000007</v>
      </c>
      <c r="N32" s="1">
        <f t="shared" si="1"/>
        <v>73</v>
      </c>
      <c r="O32" s="1">
        <f t="shared" si="0"/>
        <v>58</v>
      </c>
      <c r="P32" s="1">
        <f t="shared" si="0"/>
        <v>56</v>
      </c>
      <c r="Q32" s="1">
        <f t="shared" si="0"/>
        <v>57</v>
      </c>
      <c r="R32" s="1">
        <f t="shared" si="0"/>
        <v>58</v>
      </c>
    </row>
    <row r="33" spans="1:18">
      <c r="A33" s="10">
        <v>20</v>
      </c>
      <c r="B33" s="272">
        <v>1911020</v>
      </c>
      <c r="C33" s="324" t="s">
        <v>310</v>
      </c>
      <c r="D33" s="1">
        <v>76</v>
      </c>
      <c r="E33" s="1">
        <v>77</v>
      </c>
      <c r="F33" s="1">
        <v>80</v>
      </c>
      <c r="G33" s="1">
        <v>88</v>
      </c>
      <c r="H33" s="1">
        <v>70</v>
      </c>
      <c r="I33" s="2">
        <v>60</v>
      </c>
      <c r="J33" s="2">
        <v>40</v>
      </c>
      <c r="K33" s="2">
        <v>50</v>
      </c>
      <c r="L33" s="2">
        <v>0</v>
      </c>
      <c r="M33" s="2">
        <v>50</v>
      </c>
      <c r="N33" s="1">
        <f t="shared" si="1"/>
        <v>68</v>
      </c>
      <c r="O33" s="1">
        <f t="shared" si="0"/>
        <v>59</v>
      </c>
      <c r="P33" s="1">
        <f t="shared" si="0"/>
        <v>65</v>
      </c>
      <c r="Q33" s="1">
        <f t="shared" si="0"/>
        <v>44</v>
      </c>
      <c r="R33" s="1">
        <f t="shared" si="0"/>
        <v>60</v>
      </c>
    </row>
    <row r="34" spans="1:18">
      <c r="A34" s="10">
        <v>21</v>
      </c>
      <c r="B34" s="267">
        <v>1911021</v>
      </c>
      <c r="C34" s="268" t="s">
        <v>311</v>
      </c>
      <c r="D34" s="1">
        <v>85</v>
      </c>
      <c r="E34" s="1">
        <v>83</v>
      </c>
      <c r="F34" s="1">
        <v>85</v>
      </c>
      <c r="G34" s="1">
        <v>81</v>
      </c>
      <c r="H34" s="1">
        <v>73</v>
      </c>
      <c r="I34" s="2">
        <v>65</v>
      </c>
      <c r="J34" s="2">
        <v>65</v>
      </c>
      <c r="K34" s="2">
        <v>55.000000000000007</v>
      </c>
      <c r="L34" s="2">
        <v>40</v>
      </c>
      <c r="M34" s="2">
        <v>55.000000000000007</v>
      </c>
      <c r="N34" s="1">
        <f t="shared" si="1"/>
        <v>75</v>
      </c>
      <c r="O34" s="1">
        <f t="shared" si="0"/>
        <v>74</v>
      </c>
      <c r="P34" s="1">
        <f t="shared" si="0"/>
        <v>70</v>
      </c>
      <c r="Q34" s="1">
        <f t="shared" si="0"/>
        <v>61</v>
      </c>
      <c r="R34" s="1">
        <f t="shared" si="0"/>
        <v>64</v>
      </c>
    </row>
    <row r="35" spans="1:18">
      <c r="A35" s="10">
        <v>22</v>
      </c>
      <c r="B35" s="272">
        <v>1911022</v>
      </c>
      <c r="C35" s="324" t="s">
        <v>95</v>
      </c>
      <c r="D35" s="1">
        <v>77</v>
      </c>
      <c r="E35" s="1">
        <v>78</v>
      </c>
      <c r="F35" s="1">
        <v>80</v>
      </c>
      <c r="G35" s="1">
        <v>76</v>
      </c>
      <c r="H35" s="1">
        <v>78</v>
      </c>
      <c r="I35" s="2">
        <v>65</v>
      </c>
      <c r="J35" s="2">
        <v>55.000000000000007</v>
      </c>
      <c r="K35" s="2">
        <v>45</v>
      </c>
      <c r="L35" s="2">
        <v>60</v>
      </c>
      <c r="M35" s="2">
        <v>60</v>
      </c>
      <c r="N35" s="1">
        <f t="shared" si="1"/>
        <v>71</v>
      </c>
      <c r="O35" s="1">
        <f t="shared" si="0"/>
        <v>67</v>
      </c>
      <c r="P35" s="1">
        <f t="shared" si="0"/>
        <v>63</v>
      </c>
      <c r="Q35" s="1">
        <f t="shared" si="0"/>
        <v>68</v>
      </c>
      <c r="R35" s="1">
        <f t="shared" si="0"/>
        <v>69</v>
      </c>
    </row>
    <row r="36" spans="1:18">
      <c r="A36" s="10">
        <v>23</v>
      </c>
      <c r="B36" s="267">
        <v>1911023</v>
      </c>
      <c r="C36" s="268" t="s">
        <v>312</v>
      </c>
      <c r="D36" s="1">
        <v>53</v>
      </c>
      <c r="E36" s="1">
        <v>55</v>
      </c>
      <c r="F36" s="1">
        <v>70</v>
      </c>
      <c r="G36" s="1">
        <v>85</v>
      </c>
      <c r="H36" s="1">
        <v>82</v>
      </c>
      <c r="I36" s="2">
        <v>60</v>
      </c>
      <c r="J36" s="2">
        <v>65</v>
      </c>
      <c r="K36" s="2">
        <v>65</v>
      </c>
      <c r="L36" s="2">
        <v>60</v>
      </c>
      <c r="M36" s="2">
        <v>55.000000000000007</v>
      </c>
      <c r="N36" s="1">
        <f t="shared" si="1"/>
        <v>57</v>
      </c>
      <c r="O36" s="1">
        <f t="shared" si="0"/>
        <v>60</v>
      </c>
      <c r="P36" s="1">
        <f t="shared" si="0"/>
        <v>68</v>
      </c>
      <c r="Q36" s="1">
        <f t="shared" si="0"/>
        <v>73</v>
      </c>
      <c r="R36" s="1">
        <f t="shared" si="0"/>
        <v>69</v>
      </c>
    </row>
    <row r="37" spans="1:18">
      <c r="A37" s="10">
        <v>24</v>
      </c>
      <c r="B37" s="267">
        <v>1911024</v>
      </c>
      <c r="C37" s="268" t="s">
        <v>45</v>
      </c>
      <c r="D37" s="1">
        <v>83</v>
      </c>
      <c r="E37" s="1">
        <v>75</v>
      </c>
      <c r="F37" s="1">
        <v>83</v>
      </c>
      <c r="G37" s="1">
        <v>73</v>
      </c>
      <c r="H37" s="1">
        <v>65</v>
      </c>
      <c r="I37" s="2">
        <v>65</v>
      </c>
      <c r="J37" s="2">
        <v>55.000000000000007</v>
      </c>
      <c r="K37" s="2">
        <v>60</v>
      </c>
      <c r="L37" s="2">
        <v>55.000000000000007</v>
      </c>
      <c r="M37" s="2">
        <v>60</v>
      </c>
      <c r="N37" s="1">
        <f t="shared" si="1"/>
        <v>74</v>
      </c>
      <c r="O37" s="1">
        <f t="shared" si="0"/>
        <v>65</v>
      </c>
      <c r="P37" s="1">
        <f t="shared" si="0"/>
        <v>72</v>
      </c>
      <c r="Q37" s="1">
        <f t="shared" si="0"/>
        <v>64</v>
      </c>
      <c r="R37" s="1">
        <f t="shared" si="0"/>
        <v>63</v>
      </c>
    </row>
    <row r="38" spans="1:18">
      <c r="A38" s="10">
        <v>25</v>
      </c>
      <c r="B38" s="272">
        <v>1911025</v>
      </c>
      <c r="C38" s="324" t="s">
        <v>96</v>
      </c>
      <c r="D38" s="1">
        <v>65</v>
      </c>
      <c r="E38" s="1">
        <v>70</v>
      </c>
      <c r="F38" s="1">
        <v>75</v>
      </c>
      <c r="G38" s="1">
        <v>80</v>
      </c>
      <c r="H38" s="1">
        <v>75</v>
      </c>
      <c r="I38" s="2">
        <v>65</v>
      </c>
      <c r="J38" s="2">
        <v>65</v>
      </c>
      <c r="K38" s="2">
        <v>55.000000000000007</v>
      </c>
      <c r="L38" s="2">
        <v>40</v>
      </c>
      <c r="M38" s="2">
        <v>55.000000000000007</v>
      </c>
      <c r="N38" s="1">
        <f t="shared" si="1"/>
        <v>65</v>
      </c>
      <c r="O38" s="1">
        <f t="shared" si="0"/>
        <v>68</v>
      </c>
      <c r="P38" s="1">
        <f t="shared" si="0"/>
        <v>65</v>
      </c>
      <c r="Q38" s="1">
        <f t="shared" si="0"/>
        <v>60</v>
      </c>
      <c r="R38" s="1">
        <f t="shared" si="0"/>
        <v>65</v>
      </c>
    </row>
    <row r="39" spans="1:18">
      <c r="A39" s="10">
        <v>26</v>
      </c>
      <c r="B39" s="272">
        <v>1911026</v>
      </c>
      <c r="C39" s="324" t="s">
        <v>313</v>
      </c>
      <c r="D39" s="1">
        <v>85</v>
      </c>
      <c r="E39" s="1">
        <v>75</v>
      </c>
      <c r="F39" s="1">
        <v>75</v>
      </c>
      <c r="G39" s="1">
        <v>76</v>
      </c>
      <c r="H39" s="1">
        <v>61</v>
      </c>
      <c r="I39" s="2">
        <v>60</v>
      </c>
      <c r="J39" s="2">
        <v>70</v>
      </c>
      <c r="K39" s="2">
        <v>55.000000000000007</v>
      </c>
      <c r="L39" s="2">
        <v>70</v>
      </c>
      <c r="M39" s="2">
        <v>70</v>
      </c>
      <c r="N39" s="1">
        <f t="shared" si="1"/>
        <v>73</v>
      </c>
      <c r="O39" s="1">
        <f t="shared" si="0"/>
        <v>73</v>
      </c>
      <c r="P39" s="1">
        <f t="shared" si="0"/>
        <v>65</v>
      </c>
      <c r="Q39" s="1">
        <f t="shared" si="0"/>
        <v>73</v>
      </c>
      <c r="R39" s="1">
        <f t="shared" si="0"/>
        <v>66</v>
      </c>
    </row>
    <row r="40" spans="1:18">
      <c r="A40" s="10">
        <v>27</v>
      </c>
      <c r="B40" s="272">
        <v>1911027</v>
      </c>
      <c r="C40" s="324" t="s">
        <v>314</v>
      </c>
      <c r="D40" s="1">
        <v>67</v>
      </c>
      <c r="E40" s="1">
        <v>72</v>
      </c>
      <c r="F40" s="1">
        <v>66</v>
      </c>
      <c r="G40" s="1">
        <v>73</v>
      </c>
      <c r="H40" s="1">
        <v>60</v>
      </c>
      <c r="I40" s="2">
        <v>40</v>
      </c>
      <c r="J40" s="2">
        <v>50</v>
      </c>
      <c r="K40" s="2">
        <v>55.000000000000007</v>
      </c>
      <c r="L40" s="2">
        <v>55.000000000000007</v>
      </c>
      <c r="M40" s="2">
        <v>50</v>
      </c>
      <c r="N40" s="1">
        <f t="shared" si="1"/>
        <v>54</v>
      </c>
      <c r="O40" s="1">
        <f t="shared" si="0"/>
        <v>61</v>
      </c>
      <c r="P40" s="1">
        <f t="shared" si="0"/>
        <v>61</v>
      </c>
      <c r="Q40" s="1">
        <f t="shared" si="0"/>
        <v>64</v>
      </c>
      <c r="R40" s="1">
        <f t="shared" si="0"/>
        <v>55</v>
      </c>
    </row>
    <row r="41" spans="1:18">
      <c r="A41" s="10">
        <v>28</v>
      </c>
      <c r="B41" s="270">
        <v>1911028</v>
      </c>
      <c r="C41" s="271" t="s">
        <v>315</v>
      </c>
      <c r="D41" s="1">
        <v>75</v>
      </c>
      <c r="E41" s="1">
        <v>73</v>
      </c>
      <c r="F41" s="1">
        <v>88</v>
      </c>
      <c r="G41" s="1">
        <v>90</v>
      </c>
      <c r="H41" s="1">
        <v>79</v>
      </c>
      <c r="I41" s="2">
        <v>75</v>
      </c>
      <c r="J41" s="2">
        <v>50</v>
      </c>
      <c r="K41" s="2">
        <v>50</v>
      </c>
      <c r="L41" s="2">
        <v>55.000000000000007</v>
      </c>
      <c r="M41" s="2">
        <v>50</v>
      </c>
      <c r="N41" s="1">
        <f t="shared" si="1"/>
        <v>75</v>
      </c>
      <c r="O41" s="1">
        <f t="shared" si="0"/>
        <v>62</v>
      </c>
      <c r="P41" s="1">
        <f t="shared" si="0"/>
        <v>69</v>
      </c>
      <c r="Q41" s="1">
        <f t="shared" si="0"/>
        <v>73</v>
      </c>
      <c r="R41" s="1">
        <f t="shared" si="0"/>
        <v>65</v>
      </c>
    </row>
    <row r="42" spans="1:18">
      <c r="A42" s="10">
        <v>29</v>
      </c>
      <c r="B42" s="272">
        <v>1911029</v>
      </c>
      <c r="C42" s="324" t="s">
        <v>316</v>
      </c>
      <c r="D42" s="1">
        <v>77</v>
      </c>
      <c r="E42" s="1">
        <v>75</v>
      </c>
      <c r="F42" s="1">
        <v>87</v>
      </c>
      <c r="G42" s="1">
        <v>85</v>
      </c>
      <c r="H42" s="1">
        <v>75</v>
      </c>
      <c r="I42" s="2">
        <v>65</v>
      </c>
      <c r="J42" s="2">
        <v>50</v>
      </c>
      <c r="K42" s="2">
        <v>70</v>
      </c>
      <c r="L42" s="2">
        <v>65</v>
      </c>
      <c r="M42" s="2">
        <v>70</v>
      </c>
      <c r="N42" s="1">
        <f t="shared" si="1"/>
        <v>71</v>
      </c>
      <c r="O42" s="1">
        <f t="shared" si="0"/>
        <v>63</v>
      </c>
      <c r="P42" s="1">
        <f t="shared" si="0"/>
        <v>79</v>
      </c>
      <c r="Q42" s="1">
        <f t="shared" si="0"/>
        <v>75</v>
      </c>
      <c r="R42" s="1">
        <f t="shared" si="0"/>
        <v>73</v>
      </c>
    </row>
    <row r="43" spans="1:18">
      <c r="A43" s="10">
        <v>30</v>
      </c>
      <c r="B43" s="270">
        <v>1911030</v>
      </c>
      <c r="C43" s="271" t="s">
        <v>100</v>
      </c>
      <c r="D43" s="1">
        <v>81</v>
      </c>
      <c r="E43" s="1">
        <v>71</v>
      </c>
      <c r="F43" s="1">
        <v>65</v>
      </c>
      <c r="G43" s="1">
        <v>57</v>
      </c>
      <c r="H43" s="1">
        <v>63</v>
      </c>
      <c r="I43" s="2">
        <v>65</v>
      </c>
      <c r="J43" s="2">
        <v>70</v>
      </c>
      <c r="K43" s="2">
        <v>70</v>
      </c>
      <c r="L43" s="2">
        <v>30</v>
      </c>
      <c r="M43" s="2">
        <v>55.000000000000007</v>
      </c>
      <c r="N43" s="1">
        <f t="shared" si="1"/>
        <v>73</v>
      </c>
      <c r="O43" s="1">
        <f t="shared" si="0"/>
        <v>71</v>
      </c>
      <c r="P43" s="1">
        <f t="shared" si="0"/>
        <v>68</v>
      </c>
      <c r="Q43" s="1">
        <f t="shared" si="0"/>
        <v>44</v>
      </c>
      <c r="R43" s="1">
        <f t="shared" si="0"/>
        <v>59</v>
      </c>
    </row>
    <row r="44" spans="1:18">
      <c r="A44" s="10">
        <v>31</v>
      </c>
      <c r="B44" s="267">
        <v>1911031</v>
      </c>
      <c r="C44" s="268" t="s">
        <v>317</v>
      </c>
      <c r="D44" s="1">
        <v>77</v>
      </c>
      <c r="E44" s="1">
        <v>75</v>
      </c>
      <c r="F44" s="1">
        <v>66</v>
      </c>
      <c r="G44" s="1">
        <v>58</v>
      </c>
      <c r="H44" s="1">
        <v>64</v>
      </c>
      <c r="I44" s="2">
        <v>55.000000000000007</v>
      </c>
      <c r="J44" s="2">
        <v>65</v>
      </c>
      <c r="K44" s="2">
        <v>60</v>
      </c>
      <c r="L44" s="2">
        <v>25</v>
      </c>
      <c r="M44" s="2">
        <v>55.000000000000007</v>
      </c>
      <c r="N44" s="1">
        <f t="shared" si="1"/>
        <v>66</v>
      </c>
      <c r="O44" s="1">
        <f t="shared" si="0"/>
        <v>70</v>
      </c>
      <c r="P44" s="1">
        <f t="shared" si="0"/>
        <v>63</v>
      </c>
      <c r="Q44" s="1">
        <f t="shared" si="0"/>
        <v>42</v>
      </c>
      <c r="R44" s="1">
        <f t="shared" si="0"/>
        <v>60</v>
      </c>
    </row>
    <row r="45" spans="1:18">
      <c r="A45" s="10">
        <v>32</v>
      </c>
      <c r="B45" s="272">
        <v>1911032</v>
      </c>
      <c r="C45" s="324" t="s">
        <v>102</v>
      </c>
      <c r="D45" s="1">
        <v>78</v>
      </c>
      <c r="E45" s="1">
        <v>76</v>
      </c>
      <c r="F45" s="1">
        <v>75</v>
      </c>
      <c r="G45" s="1">
        <v>86</v>
      </c>
      <c r="H45" s="1">
        <v>76</v>
      </c>
      <c r="I45" s="2">
        <v>75</v>
      </c>
      <c r="J45" s="2">
        <v>50</v>
      </c>
      <c r="K45" s="2">
        <v>50</v>
      </c>
      <c r="L45" s="2">
        <v>55.000000000000007</v>
      </c>
      <c r="M45" s="2">
        <v>50</v>
      </c>
      <c r="N45" s="1">
        <f t="shared" si="1"/>
        <v>77</v>
      </c>
      <c r="O45" s="1">
        <f t="shared" si="0"/>
        <v>63</v>
      </c>
      <c r="P45" s="1">
        <f t="shared" si="0"/>
        <v>63</v>
      </c>
      <c r="Q45" s="1">
        <f t="shared" si="0"/>
        <v>71</v>
      </c>
      <c r="R45" s="1">
        <f t="shared" si="0"/>
        <v>63</v>
      </c>
    </row>
    <row r="46" spans="1:18">
      <c r="A46" s="10">
        <v>33</v>
      </c>
      <c r="B46" s="272">
        <v>1911033</v>
      </c>
      <c r="C46" s="324" t="s">
        <v>61</v>
      </c>
      <c r="D46" s="1">
        <v>62</v>
      </c>
      <c r="E46" s="1">
        <v>58</v>
      </c>
      <c r="F46" s="1">
        <v>72</v>
      </c>
      <c r="G46" s="1">
        <v>64</v>
      </c>
      <c r="H46" s="1">
        <v>64</v>
      </c>
      <c r="I46" s="2">
        <v>70</v>
      </c>
      <c r="J46" s="2">
        <v>40</v>
      </c>
      <c r="K46" s="2">
        <v>55.000000000000007</v>
      </c>
      <c r="L46" s="2">
        <v>55.000000000000007</v>
      </c>
      <c r="M46" s="2">
        <v>55.000000000000007</v>
      </c>
      <c r="N46" s="1">
        <f t="shared" si="1"/>
        <v>66</v>
      </c>
      <c r="O46" s="1">
        <f t="shared" si="0"/>
        <v>49</v>
      </c>
      <c r="P46" s="1">
        <f t="shared" si="0"/>
        <v>64</v>
      </c>
      <c r="Q46" s="1">
        <f t="shared" si="0"/>
        <v>60</v>
      </c>
      <c r="R46" s="1">
        <f t="shared" si="0"/>
        <v>60</v>
      </c>
    </row>
    <row r="47" spans="1:18">
      <c r="A47" s="10">
        <v>34</v>
      </c>
      <c r="B47" s="270">
        <v>1911034</v>
      </c>
      <c r="C47" s="271" t="s">
        <v>318</v>
      </c>
      <c r="D47" s="1">
        <v>92</v>
      </c>
      <c r="E47" s="1">
        <v>83</v>
      </c>
      <c r="F47" s="1">
        <v>61</v>
      </c>
      <c r="G47" s="1">
        <v>89</v>
      </c>
      <c r="H47" s="1">
        <v>76</v>
      </c>
      <c r="I47" s="2">
        <v>70</v>
      </c>
      <c r="J47" s="2">
        <v>70</v>
      </c>
      <c r="K47" s="2">
        <v>70</v>
      </c>
      <c r="L47" s="2">
        <v>65</v>
      </c>
      <c r="M47" s="2">
        <v>70</v>
      </c>
      <c r="N47" s="1">
        <f t="shared" si="1"/>
        <v>81</v>
      </c>
      <c r="O47" s="1">
        <f t="shared" si="0"/>
        <v>77</v>
      </c>
      <c r="P47" s="1">
        <f t="shared" si="0"/>
        <v>66</v>
      </c>
      <c r="Q47" s="1">
        <f t="shared" si="0"/>
        <v>77</v>
      </c>
      <c r="R47" s="1">
        <f t="shared" si="0"/>
        <v>73</v>
      </c>
    </row>
    <row r="48" spans="1:18">
      <c r="A48" s="10">
        <v>35</v>
      </c>
      <c r="B48" s="267">
        <v>1911035</v>
      </c>
      <c r="C48" s="268" t="s">
        <v>47</v>
      </c>
      <c r="D48" s="1">
        <v>77</v>
      </c>
      <c r="E48" s="1">
        <v>64</v>
      </c>
      <c r="F48" s="1">
        <v>76</v>
      </c>
      <c r="G48" s="1">
        <v>74</v>
      </c>
      <c r="H48" s="1">
        <v>77</v>
      </c>
      <c r="I48" s="2">
        <v>75</v>
      </c>
      <c r="J48" s="2">
        <v>50</v>
      </c>
      <c r="K48" s="2">
        <v>50</v>
      </c>
      <c r="L48" s="2">
        <v>55.000000000000007</v>
      </c>
      <c r="M48" s="2">
        <v>50</v>
      </c>
      <c r="N48" s="1">
        <f t="shared" si="1"/>
        <v>76</v>
      </c>
      <c r="O48" s="1">
        <f t="shared" si="0"/>
        <v>57</v>
      </c>
      <c r="P48" s="1">
        <f t="shared" si="0"/>
        <v>63</v>
      </c>
      <c r="Q48" s="1">
        <f t="shared" si="0"/>
        <v>65</v>
      </c>
      <c r="R48" s="1">
        <f t="shared" si="0"/>
        <v>64</v>
      </c>
    </row>
    <row r="49" spans="1:18">
      <c r="A49" s="10">
        <v>36</v>
      </c>
      <c r="B49" s="272">
        <v>1911036</v>
      </c>
      <c r="C49" s="324" t="s">
        <v>319</v>
      </c>
      <c r="D49" s="1">
        <v>80</v>
      </c>
      <c r="E49" s="1">
        <v>77</v>
      </c>
      <c r="F49" s="1">
        <v>82</v>
      </c>
      <c r="G49" s="1">
        <v>75</v>
      </c>
      <c r="H49" s="1">
        <v>67</v>
      </c>
      <c r="I49" s="2">
        <v>65</v>
      </c>
      <c r="J49" s="2">
        <v>70</v>
      </c>
      <c r="K49" s="2">
        <v>60</v>
      </c>
      <c r="L49" s="2">
        <v>65</v>
      </c>
      <c r="M49" s="2">
        <v>70</v>
      </c>
      <c r="N49" s="1">
        <f t="shared" si="1"/>
        <v>73</v>
      </c>
      <c r="O49" s="1">
        <f t="shared" si="0"/>
        <v>74</v>
      </c>
      <c r="P49" s="1">
        <f t="shared" si="0"/>
        <v>71</v>
      </c>
      <c r="Q49" s="1">
        <f t="shared" si="0"/>
        <v>70</v>
      </c>
      <c r="R49" s="1">
        <f t="shared" si="0"/>
        <v>69</v>
      </c>
    </row>
    <row r="50" spans="1:18">
      <c r="A50" s="10">
        <v>37</v>
      </c>
      <c r="B50" s="270">
        <v>1911037</v>
      </c>
      <c r="C50" s="271" t="s">
        <v>320</v>
      </c>
      <c r="D50" s="1">
        <v>80</v>
      </c>
      <c r="E50" s="1">
        <v>77</v>
      </c>
      <c r="F50" s="1">
        <v>83</v>
      </c>
      <c r="G50" s="1">
        <v>90</v>
      </c>
      <c r="H50" s="1">
        <v>75</v>
      </c>
      <c r="I50" s="2">
        <v>75</v>
      </c>
      <c r="J50" s="2">
        <v>45</v>
      </c>
      <c r="K50" s="2">
        <v>55.000000000000007</v>
      </c>
      <c r="L50" s="2">
        <v>55.000000000000007</v>
      </c>
      <c r="M50" s="2">
        <v>60</v>
      </c>
      <c r="N50" s="1">
        <f t="shared" si="1"/>
        <v>78</v>
      </c>
      <c r="O50" s="1">
        <f t="shared" si="0"/>
        <v>61</v>
      </c>
      <c r="P50" s="1">
        <f t="shared" si="0"/>
        <v>69</v>
      </c>
      <c r="Q50" s="1">
        <f t="shared" si="0"/>
        <v>73</v>
      </c>
      <c r="R50" s="1">
        <f t="shared" si="0"/>
        <v>68</v>
      </c>
    </row>
    <row r="51" spans="1:18">
      <c r="A51" s="10">
        <v>38</v>
      </c>
      <c r="B51" s="270">
        <v>1911038</v>
      </c>
      <c r="C51" s="271" t="s">
        <v>48</v>
      </c>
      <c r="D51" s="1">
        <v>82</v>
      </c>
      <c r="E51" s="1">
        <v>79</v>
      </c>
      <c r="F51" s="1">
        <v>69</v>
      </c>
      <c r="G51" s="1">
        <v>74</v>
      </c>
      <c r="H51" s="1">
        <v>64</v>
      </c>
      <c r="I51" s="2">
        <v>75</v>
      </c>
      <c r="J51" s="2">
        <v>50</v>
      </c>
      <c r="K51" s="2">
        <v>50</v>
      </c>
      <c r="L51" s="2">
        <v>55.000000000000007</v>
      </c>
      <c r="M51" s="2">
        <v>50</v>
      </c>
      <c r="N51" s="1">
        <f t="shared" si="1"/>
        <v>79</v>
      </c>
      <c r="O51" s="1">
        <f t="shared" si="0"/>
        <v>65</v>
      </c>
      <c r="P51" s="1">
        <f t="shared" si="0"/>
        <v>60</v>
      </c>
      <c r="Q51" s="1">
        <f t="shared" si="0"/>
        <v>65</v>
      </c>
      <c r="R51" s="1">
        <f t="shared" si="0"/>
        <v>57</v>
      </c>
    </row>
    <row r="52" spans="1:18">
      <c r="A52" s="10">
        <v>39</v>
      </c>
      <c r="B52" s="267">
        <v>1911039</v>
      </c>
      <c r="C52" s="268" t="s">
        <v>321</v>
      </c>
      <c r="D52" s="1">
        <v>88</v>
      </c>
      <c r="E52" s="1">
        <v>79</v>
      </c>
      <c r="F52" s="1">
        <v>74</v>
      </c>
      <c r="G52" s="1">
        <v>66</v>
      </c>
      <c r="H52" s="1">
        <v>72</v>
      </c>
      <c r="I52" s="2">
        <v>60</v>
      </c>
      <c r="J52" s="2">
        <v>55.000000000000007</v>
      </c>
      <c r="K52" s="2">
        <v>45</v>
      </c>
      <c r="L52" s="2">
        <v>55.000000000000007</v>
      </c>
      <c r="M52" s="2">
        <v>65</v>
      </c>
      <c r="N52" s="1">
        <f t="shared" si="1"/>
        <v>74</v>
      </c>
      <c r="O52" s="1">
        <f t="shared" si="0"/>
        <v>67</v>
      </c>
      <c r="P52" s="1">
        <f t="shared" si="0"/>
        <v>60</v>
      </c>
      <c r="Q52" s="1">
        <f t="shared" si="0"/>
        <v>61</v>
      </c>
      <c r="R52" s="1">
        <f t="shared" si="0"/>
        <v>69</v>
      </c>
    </row>
    <row r="53" spans="1:18">
      <c r="A53" s="10">
        <v>40</v>
      </c>
      <c r="B53" s="272">
        <v>1911040</v>
      </c>
      <c r="C53" s="324" t="s">
        <v>106</v>
      </c>
      <c r="D53" s="1">
        <v>85</v>
      </c>
      <c r="E53" s="1">
        <v>83</v>
      </c>
      <c r="F53" s="1">
        <v>91</v>
      </c>
      <c r="G53" s="1">
        <v>85</v>
      </c>
      <c r="H53" s="1">
        <v>91</v>
      </c>
      <c r="I53" s="2">
        <v>60</v>
      </c>
      <c r="J53" s="2">
        <v>55.000000000000007</v>
      </c>
      <c r="K53" s="2">
        <v>45</v>
      </c>
      <c r="L53" s="2">
        <v>55.000000000000007</v>
      </c>
      <c r="M53" s="2">
        <v>65</v>
      </c>
      <c r="N53" s="1">
        <f t="shared" si="1"/>
        <v>73</v>
      </c>
      <c r="O53" s="1">
        <f t="shared" si="0"/>
        <v>69</v>
      </c>
      <c r="P53" s="1">
        <f t="shared" si="0"/>
        <v>68</v>
      </c>
      <c r="Q53" s="1">
        <f t="shared" si="0"/>
        <v>70</v>
      </c>
      <c r="R53" s="1">
        <f t="shared" si="0"/>
        <v>78</v>
      </c>
    </row>
    <row r="54" spans="1:18">
      <c r="A54" s="10">
        <v>41</v>
      </c>
      <c r="B54" s="272">
        <v>1911041</v>
      </c>
      <c r="C54" s="324" t="s">
        <v>63</v>
      </c>
      <c r="D54" s="1">
        <v>85</v>
      </c>
      <c r="E54" s="1">
        <v>69</v>
      </c>
      <c r="F54" s="1">
        <v>69</v>
      </c>
      <c r="G54" s="1">
        <v>81</v>
      </c>
      <c r="H54" s="1">
        <v>77</v>
      </c>
      <c r="I54" s="2">
        <v>60</v>
      </c>
      <c r="J54" s="2">
        <v>55.000000000000007</v>
      </c>
      <c r="K54" s="2">
        <v>45</v>
      </c>
      <c r="L54" s="2">
        <v>55.000000000000007</v>
      </c>
      <c r="M54" s="2">
        <v>65</v>
      </c>
      <c r="N54" s="1">
        <f t="shared" si="1"/>
        <v>73</v>
      </c>
      <c r="O54" s="1">
        <f t="shared" si="0"/>
        <v>62</v>
      </c>
      <c r="P54" s="1">
        <f t="shared" si="0"/>
        <v>57</v>
      </c>
      <c r="Q54" s="1">
        <f t="shared" si="0"/>
        <v>68</v>
      </c>
      <c r="R54" s="1">
        <f t="shared" si="0"/>
        <v>71</v>
      </c>
    </row>
    <row r="55" spans="1:18">
      <c r="A55" s="10">
        <v>42</v>
      </c>
      <c r="B55" s="272">
        <v>1911042</v>
      </c>
      <c r="C55" s="324" t="s">
        <v>322</v>
      </c>
      <c r="D55" s="1">
        <v>92</v>
      </c>
      <c r="E55" s="1">
        <v>91</v>
      </c>
      <c r="F55" s="1">
        <v>78</v>
      </c>
      <c r="G55" s="1">
        <v>70</v>
      </c>
      <c r="H55" s="1">
        <v>76</v>
      </c>
      <c r="I55" s="2">
        <v>60</v>
      </c>
      <c r="J55" s="2">
        <v>70</v>
      </c>
      <c r="K55" s="2">
        <v>55.000000000000007</v>
      </c>
      <c r="L55" s="2">
        <v>65</v>
      </c>
      <c r="M55" s="2">
        <v>55.000000000000007</v>
      </c>
      <c r="N55" s="1">
        <f t="shared" si="1"/>
        <v>76</v>
      </c>
      <c r="O55" s="1">
        <f t="shared" si="0"/>
        <v>81</v>
      </c>
      <c r="P55" s="1">
        <f t="shared" si="0"/>
        <v>67</v>
      </c>
      <c r="Q55" s="1">
        <f t="shared" si="0"/>
        <v>68</v>
      </c>
      <c r="R55" s="1">
        <f t="shared" si="0"/>
        <v>66</v>
      </c>
    </row>
    <row r="56" spans="1:18">
      <c r="A56" s="10">
        <v>43</v>
      </c>
      <c r="B56" s="272">
        <v>1911043</v>
      </c>
      <c r="C56" s="324" t="s">
        <v>323</v>
      </c>
      <c r="D56" s="1">
        <v>81</v>
      </c>
      <c r="E56" s="1">
        <v>79</v>
      </c>
      <c r="F56" s="1">
        <v>79</v>
      </c>
      <c r="G56" s="1">
        <v>77</v>
      </c>
      <c r="H56" s="1">
        <v>81</v>
      </c>
      <c r="I56" s="2">
        <v>65</v>
      </c>
      <c r="J56" s="2">
        <v>50</v>
      </c>
      <c r="K56" s="2">
        <v>60</v>
      </c>
      <c r="L56" s="2">
        <v>55.000000000000007</v>
      </c>
      <c r="M56" s="2">
        <v>50</v>
      </c>
      <c r="N56" s="1">
        <f t="shared" si="1"/>
        <v>73</v>
      </c>
      <c r="O56" s="1">
        <f t="shared" si="0"/>
        <v>65</v>
      </c>
      <c r="P56" s="1">
        <f t="shared" si="0"/>
        <v>70</v>
      </c>
      <c r="Q56" s="1">
        <f t="shared" si="0"/>
        <v>66</v>
      </c>
      <c r="R56" s="1">
        <f t="shared" si="0"/>
        <v>66</v>
      </c>
    </row>
    <row r="57" spans="1:18">
      <c r="A57" s="10">
        <v>44</v>
      </c>
      <c r="B57" s="270">
        <v>1911044</v>
      </c>
      <c r="C57" s="271" t="s">
        <v>324</v>
      </c>
      <c r="D57" s="1">
        <v>78</v>
      </c>
      <c r="E57" s="1">
        <v>62</v>
      </c>
      <c r="F57" s="1">
        <v>86</v>
      </c>
      <c r="G57" s="1">
        <v>79</v>
      </c>
      <c r="H57" s="1">
        <v>64</v>
      </c>
      <c r="I57" s="2">
        <v>55.000000000000007</v>
      </c>
      <c r="J57" s="2">
        <v>55.000000000000007</v>
      </c>
      <c r="K57" s="2">
        <v>35</v>
      </c>
      <c r="L57" s="2">
        <v>60</v>
      </c>
      <c r="M57" s="2">
        <v>45</v>
      </c>
      <c r="N57" s="1">
        <f t="shared" si="1"/>
        <v>67</v>
      </c>
      <c r="O57" s="1">
        <f t="shared" si="0"/>
        <v>59</v>
      </c>
      <c r="P57" s="1">
        <f t="shared" si="0"/>
        <v>61</v>
      </c>
      <c r="Q57" s="1">
        <f t="shared" si="0"/>
        <v>70</v>
      </c>
      <c r="R57" s="1">
        <f t="shared" si="0"/>
        <v>55</v>
      </c>
    </row>
    <row r="58" spans="1:18">
      <c r="A58" s="10">
        <v>45</v>
      </c>
      <c r="B58" s="272">
        <v>1911045</v>
      </c>
      <c r="C58" s="324" t="s">
        <v>109</v>
      </c>
      <c r="D58" s="1">
        <v>77</v>
      </c>
      <c r="E58" s="1">
        <v>74</v>
      </c>
      <c r="F58" s="1">
        <v>74</v>
      </c>
      <c r="G58" s="1">
        <v>77</v>
      </c>
      <c r="H58" s="1">
        <v>79</v>
      </c>
      <c r="I58" s="2">
        <v>70</v>
      </c>
      <c r="J58" s="2">
        <v>60</v>
      </c>
      <c r="K58" s="2">
        <v>35</v>
      </c>
      <c r="L58" s="2">
        <v>55.000000000000007</v>
      </c>
      <c r="M58" s="2">
        <v>60</v>
      </c>
      <c r="N58" s="1">
        <f t="shared" si="1"/>
        <v>74</v>
      </c>
      <c r="O58" s="1">
        <f t="shared" si="0"/>
        <v>67</v>
      </c>
      <c r="P58" s="1">
        <f t="shared" si="0"/>
        <v>55</v>
      </c>
      <c r="Q58" s="1">
        <f t="shared" si="0"/>
        <v>66</v>
      </c>
      <c r="R58" s="1">
        <f t="shared" si="0"/>
        <v>70</v>
      </c>
    </row>
    <row r="59" spans="1:18">
      <c r="A59" s="10">
        <v>46</v>
      </c>
      <c r="B59" s="272">
        <v>1911046</v>
      </c>
      <c r="C59" s="324" t="s">
        <v>325</v>
      </c>
      <c r="D59" s="1">
        <v>70</v>
      </c>
      <c r="E59" s="1">
        <v>79</v>
      </c>
      <c r="F59" s="1">
        <v>65</v>
      </c>
      <c r="G59" s="1">
        <v>89</v>
      </c>
      <c r="H59" s="1">
        <v>77</v>
      </c>
      <c r="I59" s="2">
        <v>65</v>
      </c>
      <c r="J59" s="2">
        <v>45</v>
      </c>
      <c r="K59" s="2">
        <v>60</v>
      </c>
      <c r="L59" s="2">
        <v>55.000000000000007</v>
      </c>
      <c r="M59" s="2">
        <v>50</v>
      </c>
      <c r="N59" s="1">
        <f t="shared" si="1"/>
        <v>68</v>
      </c>
      <c r="O59" s="1">
        <f t="shared" si="0"/>
        <v>62</v>
      </c>
      <c r="P59" s="1">
        <f t="shared" si="0"/>
        <v>63</v>
      </c>
      <c r="Q59" s="1">
        <f t="shared" si="0"/>
        <v>72</v>
      </c>
      <c r="R59" s="1">
        <f t="shared" si="0"/>
        <v>64</v>
      </c>
    </row>
    <row r="60" spans="1:18">
      <c r="A60" s="10">
        <v>47</v>
      </c>
      <c r="B60" s="267">
        <v>1911047</v>
      </c>
      <c r="C60" s="268" t="s">
        <v>111</v>
      </c>
      <c r="D60" s="1">
        <v>92</v>
      </c>
      <c r="E60" s="1">
        <v>83</v>
      </c>
      <c r="F60" s="1">
        <v>65</v>
      </c>
      <c r="G60" s="1">
        <v>57</v>
      </c>
      <c r="H60" s="1">
        <v>63</v>
      </c>
      <c r="I60" s="2">
        <v>65</v>
      </c>
      <c r="J60" s="2">
        <v>55.000000000000007</v>
      </c>
      <c r="K60" s="2">
        <v>70</v>
      </c>
      <c r="L60" s="2">
        <v>45</v>
      </c>
      <c r="M60" s="2">
        <v>55.000000000000007</v>
      </c>
      <c r="N60" s="1">
        <f t="shared" si="1"/>
        <v>79</v>
      </c>
      <c r="O60" s="1">
        <f t="shared" si="0"/>
        <v>69</v>
      </c>
      <c r="P60" s="1">
        <f t="shared" si="0"/>
        <v>68</v>
      </c>
      <c r="Q60" s="1">
        <f t="shared" si="0"/>
        <v>51</v>
      </c>
      <c r="R60" s="1">
        <f t="shared" si="0"/>
        <v>59</v>
      </c>
    </row>
    <row r="61" spans="1:18">
      <c r="A61" s="10">
        <v>48</v>
      </c>
      <c r="B61" s="272">
        <v>1911048</v>
      </c>
      <c r="C61" s="324" t="s">
        <v>64</v>
      </c>
      <c r="D61" s="1">
        <v>78</v>
      </c>
      <c r="E61" s="1">
        <v>80</v>
      </c>
      <c r="F61" s="1">
        <v>85</v>
      </c>
      <c r="G61" s="1">
        <v>91</v>
      </c>
      <c r="H61" s="1">
        <v>84</v>
      </c>
      <c r="I61" s="2">
        <v>60</v>
      </c>
      <c r="J61" s="2">
        <v>55.000000000000007</v>
      </c>
      <c r="K61" s="2">
        <v>50</v>
      </c>
      <c r="L61" s="2">
        <v>60</v>
      </c>
      <c r="M61" s="2">
        <v>45</v>
      </c>
      <c r="N61" s="1">
        <f t="shared" si="1"/>
        <v>69</v>
      </c>
      <c r="O61" s="1">
        <f t="shared" si="0"/>
        <v>68</v>
      </c>
      <c r="P61" s="1">
        <f t="shared" si="0"/>
        <v>68</v>
      </c>
      <c r="Q61" s="1">
        <f t="shared" si="0"/>
        <v>76</v>
      </c>
      <c r="R61" s="1">
        <f t="shared" si="0"/>
        <v>65</v>
      </c>
    </row>
    <row r="62" spans="1:18">
      <c r="A62" s="10">
        <v>49</v>
      </c>
      <c r="B62" s="272">
        <v>1911049</v>
      </c>
      <c r="C62" s="324" t="s">
        <v>326</v>
      </c>
      <c r="D62" s="1">
        <v>92</v>
      </c>
      <c r="E62" s="1">
        <v>91</v>
      </c>
      <c r="F62" s="1">
        <v>91</v>
      </c>
      <c r="G62" s="1">
        <v>85</v>
      </c>
      <c r="H62" s="1">
        <v>91</v>
      </c>
      <c r="I62" s="2">
        <v>70</v>
      </c>
      <c r="J62" s="2">
        <v>60</v>
      </c>
      <c r="K62" s="2">
        <v>35</v>
      </c>
      <c r="L62" s="2">
        <v>55.000000000000007</v>
      </c>
      <c r="M62" s="2">
        <v>60</v>
      </c>
      <c r="N62" s="1">
        <f t="shared" si="1"/>
        <v>81</v>
      </c>
      <c r="O62" s="1">
        <f t="shared" si="0"/>
        <v>76</v>
      </c>
      <c r="P62" s="1">
        <f t="shared" si="0"/>
        <v>63</v>
      </c>
      <c r="Q62" s="1">
        <f t="shared" si="0"/>
        <v>70</v>
      </c>
      <c r="R62" s="1">
        <f t="shared" si="0"/>
        <v>76</v>
      </c>
    </row>
    <row r="63" spans="1:18">
      <c r="A63" s="10">
        <v>50</v>
      </c>
      <c r="B63" s="272">
        <v>1911050</v>
      </c>
      <c r="C63" s="324" t="s">
        <v>327</v>
      </c>
      <c r="D63" s="1">
        <v>92</v>
      </c>
      <c r="E63" s="1">
        <v>83</v>
      </c>
      <c r="F63" s="1">
        <v>72</v>
      </c>
      <c r="G63" s="1">
        <v>64</v>
      </c>
      <c r="H63" s="1">
        <v>70</v>
      </c>
      <c r="I63" s="2">
        <v>65</v>
      </c>
      <c r="J63" s="2">
        <v>45</v>
      </c>
      <c r="K63" s="2">
        <v>60</v>
      </c>
      <c r="L63" s="2">
        <v>55.000000000000007</v>
      </c>
      <c r="M63" s="2">
        <v>50</v>
      </c>
      <c r="N63" s="1">
        <f t="shared" si="1"/>
        <v>79</v>
      </c>
      <c r="O63" s="1">
        <f t="shared" si="0"/>
        <v>64</v>
      </c>
      <c r="P63" s="1">
        <f t="shared" si="0"/>
        <v>66</v>
      </c>
      <c r="Q63" s="1">
        <f t="shared" si="0"/>
        <v>60</v>
      </c>
      <c r="R63" s="1">
        <f t="shared" si="0"/>
        <v>60</v>
      </c>
    </row>
    <row r="64" spans="1:18">
      <c r="A64" s="10">
        <v>51</v>
      </c>
      <c r="B64" s="272">
        <v>1911051</v>
      </c>
      <c r="C64" s="324" t="s">
        <v>328</v>
      </c>
      <c r="D64" s="1">
        <v>81</v>
      </c>
      <c r="E64" s="1">
        <v>71</v>
      </c>
      <c r="F64" s="1">
        <v>89</v>
      </c>
      <c r="G64" s="1">
        <v>85</v>
      </c>
      <c r="H64" s="1">
        <v>84</v>
      </c>
      <c r="I64" s="2">
        <v>65</v>
      </c>
      <c r="J64" s="2">
        <v>55.000000000000007</v>
      </c>
      <c r="K64" s="2">
        <v>70</v>
      </c>
      <c r="L64" s="2">
        <v>45</v>
      </c>
      <c r="M64" s="2">
        <v>55.000000000000007</v>
      </c>
      <c r="N64" s="1">
        <f t="shared" si="1"/>
        <v>73</v>
      </c>
      <c r="O64" s="1">
        <f t="shared" si="0"/>
        <v>63</v>
      </c>
      <c r="P64" s="1">
        <f t="shared" si="0"/>
        <v>80</v>
      </c>
      <c r="Q64" s="1">
        <f t="shared" si="0"/>
        <v>65</v>
      </c>
      <c r="R64" s="1">
        <f t="shared" si="0"/>
        <v>70</v>
      </c>
    </row>
    <row r="65" spans="1:18">
      <c r="A65" s="10">
        <v>52</v>
      </c>
      <c r="B65" s="267">
        <v>1911052</v>
      </c>
      <c r="C65" s="268" t="s">
        <v>115</v>
      </c>
      <c r="D65" s="1">
        <v>84</v>
      </c>
      <c r="E65" s="1">
        <v>70</v>
      </c>
      <c r="F65" s="1">
        <v>78</v>
      </c>
      <c r="G65" s="1">
        <v>72</v>
      </c>
      <c r="H65" s="1">
        <v>68</v>
      </c>
      <c r="I65" s="2">
        <v>60</v>
      </c>
      <c r="J65" s="2">
        <v>55.000000000000007</v>
      </c>
      <c r="K65" s="2">
        <v>50</v>
      </c>
      <c r="L65" s="2">
        <v>60</v>
      </c>
      <c r="M65" s="2">
        <v>45</v>
      </c>
      <c r="N65" s="1">
        <f t="shared" si="1"/>
        <v>72</v>
      </c>
      <c r="O65" s="1">
        <f t="shared" si="0"/>
        <v>63</v>
      </c>
      <c r="P65" s="1">
        <f t="shared" si="0"/>
        <v>64</v>
      </c>
      <c r="Q65" s="1">
        <f t="shared" si="0"/>
        <v>66</v>
      </c>
      <c r="R65" s="1">
        <f t="shared" si="0"/>
        <v>57</v>
      </c>
    </row>
    <row r="66" spans="1:18">
      <c r="A66" s="10">
        <v>53</v>
      </c>
      <c r="B66" s="267">
        <v>1911053</v>
      </c>
      <c r="C66" s="268" t="s">
        <v>50</v>
      </c>
      <c r="D66" s="1">
        <v>88</v>
      </c>
      <c r="E66" s="1">
        <v>78</v>
      </c>
      <c r="F66" s="1">
        <v>78</v>
      </c>
      <c r="G66" s="1">
        <v>79</v>
      </c>
      <c r="H66" s="1">
        <v>82</v>
      </c>
      <c r="I66" s="2">
        <v>70</v>
      </c>
      <c r="J66" s="2">
        <v>70</v>
      </c>
      <c r="K66" s="2">
        <v>70</v>
      </c>
      <c r="L66" s="2">
        <v>65</v>
      </c>
      <c r="M66" s="2">
        <v>70</v>
      </c>
      <c r="N66" s="1">
        <f t="shared" si="1"/>
        <v>79</v>
      </c>
      <c r="O66" s="1">
        <f t="shared" si="0"/>
        <v>74</v>
      </c>
      <c r="P66" s="1">
        <f t="shared" si="0"/>
        <v>74</v>
      </c>
      <c r="Q66" s="1">
        <f t="shared" si="0"/>
        <v>72</v>
      </c>
      <c r="R66" s="1">
        <f t="shared" si="0"/>
        <v>76</v>
      </c>
    </row>
    <row r="67" spans="1:18">
      <c r="A67" s="10">
        <v>54</v>
      </c>
      <c r="B67" s="270">
        <v>1911054</v>
      </c>
      <c r="C67" s="271" t="s">
        <v>329</v>
      </c>
      <c r="D67" s="1">
        <v>77</v>
      </c>
      <c r="E67" s="1">
        <v>83</v>
      </c>
      <c r="F67" s="1">
        <v>67</v>
      </c>
      <c r="G67" s="1">
        <v>78</v>
      </c>
      <c r="H67" s="1">
        <v>66</v>
      </c>
      <c r="I67" s="2">
        <v>65</v>
      </c>
      <c r="J67" s="2">
        <v>65</v>
      </c>
      <c r="K67" s="2">
        <v>70</v>
      </c>
      <c r="L67" s="2">
        <v>15</v>
      </c>
      <c r="M67" s="2">
        <v>60</v>
      </c>
      <c r="N67" s="1">
        <f t="shared" si="1"/>
        <v>71</v>
      </c>
      <c r="O67" s="1">
        <f t="shared" si="0"/>
        <v>74</v>
      </c>
      <c r="P67" s="1">
        <f t="shared" si="0"/>
        <v>69</v>
      </c>
      <c r="Q67" s="1">
        <f t="shared" si="0"/>
        <v>47</v>
      </c>
      <c r="R67" s="1">
        <f t="shared" si="0"/>
        <v>63</v>
      </c>
    </row>
    <row r="68" spans="1:18">
      <c r="A68" s="10">
        <v>55</v>
      </c>
      <c r="B68" s="270">
        <v>1911055</v>
      </c>
      <c r="C68" s="271" t="s">
        <v>117</v>
      </c>
      <c r="D68" s="1">
        <v>68</v>
      </c>
      <c r="E68" s="1">
        <v>64</v>
      </c>
      <c r="F68" s="1">
        <v>61</v>
      </c>
      <c r="G68" s="1">
        <v>75</v>
      </c>
      <c r="H68" s="1">
        <v>76</v>
      </c>
      <c r="I68" s="2">
        <v>70</v>
      </c>
      <c r="J68" s="2">
        <v>45</v>
      </c>
      <c r="K68" s="2">
        <v>55.000000000000007</v>
      </c>
      <c r="L68" s="2">
        <v>50</v>
      </c>
      <c r="M68" s="2">
        <v>55.000000000000007</v>
      </c>
      <c r="N68" s="1">
        <f t="shared" si="1"/>
        <v>69</v>
      </c>
      <c r="O68" s="1">
        <f t="shared" si="0"/>
        <v>55</v>
      </c>
      <c r="P68" s="1">
        <f t="shared" si="0"/>
        <v>58</v>
      </c>
      <c r="Q68" s="1">
        <f t="shared" si="0"/>
        <v>63</v>
      </c>
      <c r="R68" s="1">
        <f t="shared" si="0"/>
        <v>66</v>
      </c>
    </row>
    <row r="69" spans="1:18">
      <c r="A69" s="10">
        <v>56</v>
      </c>
      <c r="B69" s="272">
        <v>1911056</v>
      </c>
      <c r="C69" s="324" t="s">
        <v>330</v>
      </c>
      <c r="D69" s="1">
        <v>87</v>
      </c>
      <c r="E69" s="1">
        <v>83</v>
      </c>
      <c r="F69" s="1">
        <v>81</v>
      </c>
      <c r="G69" s="1">
        <v>83</v>
      </c>
      <c r="H69" s="1">
        <v>79</v>
      </c>
      <c r="I69" s="2">
        <v>70</v>
      </c>
      <c r="J69" s="2">
        <v>70</v>
      </c>
      <c r="K69" s="2">
        <v>60</v>
      </c>
      <c r="L69" s="2">
        <v>70</v>
      </c>
      <c r="M69" s="2">
        <v>55.000000000000007</v>
      </c>
      <c r="N69" s="1">
        <f t="shared" si="1"/>
        <v>79</v>
      </c>
      <c r="O69" s="1">
        <f t="shared" si="0"/>
        <v>77</v>
      </c>
      <c r="P69" s="1">
        <f t="shared" si="0"/>
        <v>71</v>
      </c>
      <c r="Q69" s="1">
        <f t="shared" si="0"/>
        <v>77</v>
      </c>
      <c r="R69" s="1">
        <f t="shared" si="0"/>
        <v>67</v>
      </c>
    </row>
    <row r="70" spans="1:18">
      <c r="A70" s="10">
        <v>57</v>
      </c>
      <c r="B70" s="267">
        <v>1911057</v>
      </c>
      <c r="C70" s="268" t="s">
        <v>331</v>
      </c>
      <c r="D70" s="1">
        <v>50</v>
      </c>
      <c r="E70" s="1">
        <v>55</v>
      </c>
      <c r="F70" s="1">
        <v>77</v>
      </c>
      <c r="G70" s="1">
        <v>83</v>
      </c>
      <c r="H70" s="1">
        <v>82</v>
      </c>
      <c r="I70" s="2">
        <v>35</v>
      </c>
      <c r="J70" s="2">
        <v>65</v>
      </c>
      <c r="K70" s="2">
        <v>50</v>
      </c>
      <c r="L70" s="2">
        <v>20</v>
      </c>
      <c r="M70" s="2">
        <v>60</v>
      </c>
      <c r="N70" s="1">
        <f t="shared" si="1"/>
        <v>43</v>
      </c>
      <c r="O70" s="1">
        <f t="shared" si="0"/>
        <v>60</v>
      </c>
      <c r="P70" s="1">
        <f t="shared" si="0"/>
        <v>64</v>
      </c>
      <c r="Q70" s="1">
        <f t="shared" si="0"/>
        <v>52</v>
      </c>
      <c r="R70" s="1">
        <f t="shared" si="0"/>
        <v>71</v>
      </c>
    </row>
    <row r="71" spans="1:18">
      <c r="A71" s="10">
        <v>58</v>
      </c>
      <c r="B71" s="267">
        <v>1911058</v>
      </c>
      <c r="C71" s="268" t="s">
        <v>332</v>
      </c>
      <c r="D71" s="1">
        <v>86</v>
      </c>
      <c r="E71" s="1">
        <v>83</v>
      </c>
      <c r="F71" s="1">
        <v>69</v>
      </c>
      <c r="G71" s="1">
        <v>79</v>
      </c>
      <c r="H71" s="1">
        <v>85</v>
      </c>
      <c r="I71" s="2">
        <v>75</v>
      </c>
      <c r="J71" s="2">
        <v>60</v>
      </c>
      <c r="K71" s="2">
        <v>55.000000000000007</v>
      </c>
      <c r="L71" s="2">
        <v>50</v>
      </c>
      <c r="M71" s="2">
        <v>60</v>
      </c>
      <c r="N71" s="1">
        <f t="shared" si="1"/>
        <v>81</v>
      </c>
      <c r="O71" s="1">
        <f t="shared" si="0"/>
        <v>72</v>
      </c>
      <c r="P71" s="1">
        <f t="shared" si="0"/>
        <v>62</v>
      </c>
      <c r="Q71" s="1">
        <f t="shared" si="0"/>
        <v>65</v>
      </c>
      <c r="R71" s="1">
        <f t="shared" si="0"/>
        <v>73</v>
      </c>
    </row>
    <row r="72" spans="1:18">
      <c r="A72" s="10">
        <v>59</v>
      </c>
      <c r="B72" s="272">
        <v>1911059</v>
      </c>
      <c r="C72" s="324" t="s">
        <v>65</v>
      </c>
      <c r="D72" s="1">
        <v>76</v>
      </c>
      <c r="E72" s="1">
        <v>73</v>
      </c>
      <c r="F72" s="1">
        <v>74</v>
      </c>
      <c r="G72" s="1">
        <v>83</v>
      </c>
      <c r="H72" s="1">
        <v>70</v>
      </c>
      <c r="I72" s="2">
        <v>65</v>
      </c>
      <c r="J72" s="2">
        <v>65</v>
      </c>
      <c r="K72" s="2">
        <v>55.000000000000007</v>
      </c>
      <c r="L72" s="2">
        <v>65</v>
      </c>
      <c r="M72" s="2">
        <v>65</v>
      </c>
      <c r="N72" s="1">
        <f t="shared" si="1"/>
        <v>71</v>
      </c>
      <c r="O72" s="1">
        <f t="shared" si="0"/>
        <v>69</v>
      </c>
      <c r="P72" s="1">
        <f t="shared" si="0"/>
        <v>65</v>
      </c>
      <c r="Q72" s="1">
        <f t="shared" si="0"/>
        <v>74</v>
      </c>
      <c r="R72" s="1">
        <f t="shared" si="0"/>
        <v>68</v>
      </c>
    </row>
    <row r="73" spans="1:18">
      <c r="A73" s="10">
        <v>60</v>
      </c>
      <c r="B73" s="272">
        <v>1911060</v>
      </c>
      <c r="C73" s="324" t="s">
        <v>121</v>
      </c>
      <c r="D73" s="1">
        <v>84</v>
      </c>
      <c r="E73" s="1">
        <v>88</v>
      </c>
      <c r="F73" s="1">
        <v>78</v>
      </c>
      <c r="G73" s="1">
        <v>80</v>
      </c>
      <c r="H73" s="1">
        <v>77</v>
      </c>
      <c r="I73" s="2">
        <v>70</v>
      </c>
      <c r="J73" s="2">
        <v>70</v>
      </c>
      <c r="K73" s="2">
        <v>60</v>
      </c>
      <c r="L73" s="2">
        <v>70</v>
      </c>
      <c r="M73" s="2">
        <v>55.000000000000007</v>
      </c>
      <c r="N73" s="1">
        <f t="shared" si="1"/>
        <v>77</v>
      </c>
      <c r="O73" s="1">
        <f t="shared" si="0"/>
        <v>79</v>
      </c>
      <c r="P73" s="1">
        <f t="shared" si="0"/>
        <v>69</v>
      </c>
      <c r="Q73" s="1">
        <f t="shared" si="0"/>
        <v>75</v>
      </c>
      <c r="R73" s="1">
        <f t="shared" si="0"/>
        <v>66</v>
      </c>
    </row>
    <row r="74" spans="1:18">
      <c r="A74" s="10">
        <v>61</v>
      </c>
      <c r="B74" s="275">
        <v>1911061</v>
      </c>
      <c r="C74" s="271" t="s">
        <v>122</v>
      </c>
      <c r="D74" s="1">
        <v>75</v>
      </c>
      <c r="E74" s="1">
        <v>73</v>
      </c>
      <c r="F74" s="1">
        <v>70</v>
      </c>
      <c r="G74" s="1">
        <v>81</v>
      </c>
      <c r="H74" s="1">
        <v>65</v>
      </c>
      <c r="I74" s="2">
        <v>65</v>
      </c>
      <c r="J74" s="2">
        <v>65</v>
      </c>
      <c r="K74" s="2">
        <v>65</v>
      </c>
      <c r="L74" s="2">
        <v>65</v>
      </c>
      <c r="M74" s="2">
        <v>65</v>
      </c>
      <c r="N74" s="1">
        <f t="shared" si="1"/>
        <v>70</v>
      </c>
      <c r="O74" s="1">
        <f t="shared" si="0"/>
        <v>69</v>
      </c>
      <c r="P74" s="1">
        <f t="shared" si="0"/>
        <v>68</v>
      </c>
      <c r="Q74" s="1">
        <f t="shared" si="0"/>
        <v>73</v>
      </c>
      <c r="R74" s="1">
        <f t="shared" si="0"/>
        <v>65</v>
      </c>
    </row>
    <row r="75" spans="1:18">
      <c r="A75" s="10">
        <v>62</v>
      </c>
      <c r="B75" s="275">
        <v>1911062</v>
      </c>
      <c r="C75" s="271" t="s">
        <v>333</v>
      </c>
      <c r="D75" s="1">
        <v>79</v>
      </c>
      <c r="E75" s="1">
        <v>76</v>
      </c>
      <c r="F75" s="1">
        <v>80</v>
      </c>
      <c r="G75" s="1">
        <v>75</v>
      </c>
      <c r="H75" s="1">
        <v>84</v>
      </c>
      <c r="I75" s="2">
        <v>70</v>
      </c>
      <c r="J75" s="2">
        <v>70</v>
      </c>
      <c r="K75" s="2">
        <v>60</v>
      </c>
      <c r="L75" s="2">
        <v>70</v>
      </c>
      <c r="M75" s="2">
        <v>55.000000000000007</v>
      </c>
      <c r="N75" s="1">
        <f t="shared" si="1"/>
        <v>75</v>
      </c>
      <c r="O75" s="1">
        <f t="shared" si="0"/>
        <v>73</v>
      </c>
      <c r="P75" s="1">
        <f t="shared" si="0"/>
        <v>70</v>
      </c>
      <c r="Q75" s="1">
        <f t="shared" si="0"/>
        <v>73</v>
      </c>
      <c r="R75" s="1">
        <f t="shared" si="0"/>
        <v>70</v>
      </c>
    </row>
    <row r="76" spans="1:18">
      <c r="A76" s="10">
        <v>63</v>
      </c>
      <c r="B76" s="275">
        <v>1911063</v>
      </c>
      <c r="C76" s="271" t="s">
        <v>51</v>
      </c>
      <c r="D76" s="1">
        <v>70</v>
      </c>
      <c r="E76" s="1">
        <v>71</v>
      </c>
      <c r="F76" s="1">
        <v>85</v>
      </c>
      <c r="G76" s="1">
        <v>95</v>
      </c>
      <c r="H76" s="1">
        <v>86</v>
      </c>
      <c r="I76" s="2">
        <v>50</v>
      </c>
      <c r="J76" s="2">
        <v>50</v>
      </c>
      <c r="K76" s="2">
        <v>55.000000000000007</v>
      </c>
      <c r="L76" s="2">
        <v>50</v>
      </c>
      <c r="M76" s="2">
        <v>60</v>
      </c>
      <c r="N76" s="1">
        <f t="shared" si="1"/>
        <v>60</v>
      </c>
      <c r="O76" s="1">
        <f t="shared" si="0"/>
        <v>61</v>
      </c>
      <c r="P76" s="1">
        <f t="shared" si="0"/>
        <v>70</v>
      </c>
      <c r="Q76" s="1">
        <f t="shared" si="0"/>
        <v>73</v>
      </c>
      <c r="R76" s="1">
        <f t="shared" si="0"/>
        <v>73</v>
      </c>
    </row>
    <row r="77" spans="1:18">
      <c r="A77" s="10">
        <v>64</v>
      </c>
      <c r="B77" s="276">
        <v>1911064</v>
      </c>
      <c r="C77" s="324" t="s">
        <v>124</v>
      </c>
      <c r="D77" s="1">
        <v>88</v>
      </c>
      <c r="E77" s="1">
        <v>79</v>
      </c>
      <c r="F77" s="1">
        <v>66</v>
      </c>
      <c r="G77" s="1">
        <v>70</v>
      </c>
      <c r="H77" s="1">
        <v>70</v>
      </c>
      <c r="I77" s="2">
        <v>70</v>
      </c>
      <c r="J77" s="2">
        <v>70</v>
      </c>
      <c r="K77" s="2">
        <v>70</v>
      </c>
      <c r="L77" s="2">
        <v>70</v>
      </c>
      <c r="M77" s="2">
        <v>70</v>
      </c>
      <c r="N77" s="1">
        <f t="shared" si="1"/>
        <v>79</v>
      </c>
      <c r="O77" s="1">
        <f t="shared" si="0"/>
        <v>75</v>
      </c>
      <c r="P77" s="1">
        <f t="shared" si="0"/>
        <v>68</v>
      </c>
      <c r="Q77" s="1">
        <f t="shared" si="0"/>
        <v>70</v>
      </c>
      <c r="R77" s="1">
        <f t="shared" ref="R77:R140" si="2">ROUND(H77*$H$12+M77*$M$12,0)</f>
        <v>70</v>
      </c>
    </row>
    <row r="78" spans="1:18">
      <c r="A78" s="10">
        <v>65</v>
      </c>
      <c r="B78" s="275">
        <v>1911065</v>
      </c>
      <c r="C78" s="271" t="s">
        <v>334</v>
      </c>
      <c r="D78" s="1">
        <v>73</v>
      </c>
      <c r="E78" s="1">
        <v>72</v>
      </c>
      <c r="F78" s="1">
        <v>64</v>
      </c>
      <c r="G78" s="1">
        <v>73</v>
      </c>
      <c r="H78" s="1">
        <v>69</v>
      </c>
      <c r="I78" s="2">
        <v>70</v>
      </c>
      <c r="J78" s="2">
        <v>70</v>
      </c>
      <c r="K78" s="2">
        <v>60</v>
      </c>
      <c r="L78" s="2">
        <v>70</v>
      </c>
      <c r="M78" s="2">
        <v>55.000000000000007</v>
      </c>
      <c r="N78" s="1">
        <f t="shared" si="1"/>
        <v>72</v>
      </c>
      <c r="O78" s="1">
        <f t="shared" si="1"/>
        <v>71</v>
      </c>
      <c r="P78" s="1">
        <f t="shared" si="1"/>
        <v>62</v>
      </c>
      <c r="Q78" s="1">
        <f t="shared" si="1"/>
        <v>72</v>
      </c>
      <c r="R78" s="1">
        <f t="shared" si="2"/>
        <v>62</v>
      </c>
    </row>
    <row r="79" spans="1:18">
      <c r="A79" s="10">
        <v>66</v>
      </c>
      <c r="B79" s="272">
        <v>1911066</v>
      </c>
      <c r="C79" s="324" t="s">
        <v>66</v>
      </c>
      <c r="D79" s="1">
        <v>88</v>
      </c>
      <c r="E79" s="1">
        <v>83</v>
      </c>
      <c r="F79" s="1">
        <v>70</v>
      </c>
      <c r="G79" s="1">
        <v>78</v>
      </c>
      <c r="H79" s="1">
        <v>76</v>
      </c>
      <c r="I79" s="2">
        <v>70</v>
      </c>
      <c r="J79" s="2">
        <v>75</v>
      </c>
      <c r="K79" s="2">
        <v>70</v>
      </c>
      <c r="L79" s="2">
        <v>65</v>
      </c>
      <c r="M79" s="2">
        <v>65</v>
      </c>
      <c r="N79" s="1">
        <f t="shared" ref="N79:Q122" si="3">ROUND(D79*$H$12+I79*$M$12,0)</f>
        <v>79</v>
      </c>
      <c r="O79" s="1">
        <f t="shared" si="3"/>
        <v>79</v>
      </c>
      <c r="P79" s="1">
        <f t="shared" si="3"/>
        <v>70</v>
      </c>
      <c r="Q79" s="1">
        <f t="shared" si="3"/>
        <v>72</v>
      </c>
      <c r="R79" s="1">
        <f t="shared" si="2"/>
        <v>71</v>
      </c>
    </row>
    <row r="80" spans="1:18">
      <c r="A80" s="10">
        <v>67</v>
      </c>
      <c r="B80" s="270">
        <v>1911067</v>
      </c>
      <c r="C80" s="271" t="s">
        <v>335</v>
      </c>
      <c r="D80" s="1">
        <v>80</v>
      </c>
      <c r="E80" s="1">
        <v>78</v>
      </c>
      <c r="F80" s="1">
        <v>78</v>
      </c>
      <c r="G80" s="1">
        <v>90</v>
      </c>
      <c r="H80" s="1">
        <v>85</v>
      </c>
      <c r="I80" s="2">
        <v>65</v>
      </c>
      <c r="J80" s="2">
        <v>65</v>
      </c>
      <c r="K80" s="2">
        <v>55.000000000000007</v>
      </c>
      <c r="L80" s="2">
        <v>65</v>
      </c>
      <c r="M80" s="2">
        <v>65</v>
      </c>
      <c r="N80" s="1">
        <f t="shared" si="3"/>
        <v>73</v>
      </c>
      <c r="O80" s="1">
        <f t="shared" si="3"/>
        <v>72</v>
      </c>
      <c r="P80" s="1">
        <f t="shared" si="3"/>
        <v>67</v>
      </c>
      <c r="Q80" s="1">
        <f t="shared" si="3"/>
        <v>78</v>
      </c>
      <c r="R80" s="1">
        <f t="shared" si="2"/>
        <v>75</v>
      </c>
    </row>
    <row r="81" spans="1:18">
      <c r="A81" s="10">
        <v>68</v>
      </c>
      <c r="B81" s="272">
        <v>1911068</v>
      </c>
      <c r="C81" s="324" t="s">
        <v>336</v>
      </c>
      <c r="D81" s="1">
        <v>91</v>
      </c>
      <c r="E81" s="1">
        <v>66</v>
      </c>
      <c r="F81" s="1">
        <v>64</v>
      </c>
      <c r="G81" s="1">
        <v>78</v>
      </c>
      <c r="H81" s="1">
        <v>74</v>
      </c>
      <c r="I81" s="2">
        <v>70</v>
      </c>
      <c r="J81" s="2">
        <v>70</v>
      </c>
      <c r="K81" s="2">
        <v>60</v>
      </c>
      <c r="L81" s="2">
        <v>70</v>
      </c>
      <c r="M81" s="2">
        <v>55.000000000000007</v>
      </c>
      <c r="N81" s="1">
        <f t="shared" si="3"/>
        <v>81</v>
      </c>
      <c r="O81" s="1">
        <f t="shared" si="3"/>
        <v>68</v>
      </c>
      <c r="P81" s="1">
        <f t="shared" si="3"/>
        <v>62</v>
      </c>
      <c r="Q81" s="1">
        <f t="shared" si="3"/>
        <v>74</v>
      </c>
      <c r="R81" s="1">
        <f t="shared" si="2"/>
        <v>65</v>
      </c>
    </row>
    <row r="82" spans="1:18">
      <c r="A82" s="10">
        <v>69</v>
      </c>
      <c r="B82" s="272">
        <v>1911069</v>
      </c>
      <c r="C82" s="324" t="s">
        <v>337</v>
      </c>
      <c r="D82" s="1">
        <v>50</v>
      </c>
      <c r="E82" s="1">
        <v>50</v>
      </c>
      <c r="F82" s="1">
        <v>77</v>
      </c>
      <c r="G82" s="1">
        <v>83</v>
      </c>
      <c r="H82" s="1">
        <v>82</v>
      </c>
      <c r="I82" s="2">
        <v>60</v>
      </c>
      <c r="J82" s="2">
        <v>65</v>
      </c>
      <c r="K82" s="2">
        <v>60</v>
      </c>
      <c r="L82" s="2">
        <v>60</v>
      </c>
      <c r="M82" s="2">
        <v>50</v>
      </c>
      <c r="N82" s="1">
        <f t="shared" si="3"/>
        <v>55</v>
      </c>
      <c r="O82" s="1">
        <f t="shared" si="3"/>
        <v>58</v>
      </c>
      <c r="P82" s="1">
        <f t="shared" si="3"/>
        <v>69</v>
      </c>
      <c r="Q82" s="1">
        <f t="shared" si="3"/>
        <v>72</v>
      </c>
      <c r="R82" s="1">
        <f t="shared" si="2"/>
        <v>66</v>
      </c>
    </row>
    <row r="83" spans="1:18">
      <c r="A83" s="10">
        <v>70</v>
      </c>
      <c r="B83" s="267">
        <v>1911070</v>
      </c>
      <c r="C83" s="268" t="s">
        <v>127</v>
      </c>
      <c r="D83" s="1">
        <v>70</v>
      </c>
      <c r="E83" s="1">
        <v>79</v>
      </c>
      <c r="F83" s="1">
        <v>69</v>
      </c>
      <c r="G83" s="1">
        <v>74</v>
      </c>
      <c r="H83" s="1">
        <v>61</v>
      </c>
      <c r="I83" s="2">
        <v>65</v>
      </c>
      <c r="J83" s="2">
        <v>70</v>
      </c>
      <c r="K83" s="2">
        <v>50</v>
      </c>
      <c r="L83" s="2">
        <v>50</v>
      </c>
      <c r="M83" s="2">
        <v>70</v>
      </c>
      <c r="N83" s="1">
        <f t="shared" si="3"/>
        <v>68</v>
      </c>
      <c r="O83" s="1">
        <f t="shared" si="3"/>
        <v>75</v>
      </c>
      <c r="P83" s="1">
        <f t="shared" si="3"/>
        <v>60</v>
      </c>
      <c r="Q83" s="1">
        <f t="shared" si="3"/>
        <v>62</v>
      </c>
      <c r="R83" s="1">
        <f t="shared" si="2"/>
        <v>66</v>
      </c>
    </row>
    <row r="84" spans="1:18">
      <c r="A84" s="10">
        <v>71</v>
      </c>
      <c r="B84" s="272">
        <v>1911071</v>
      </c>
      <c r="C84" s="324" t="s">
        <v>128</v>
      </c>
      <c r="D84" s="1">
        <v>75</v>
      </c>
      <c r="E84" s="1">
        <v>77</v>
      </c>
      <c r="F84" s="1">
        <v>77</v>
      </c>
      <c r="G84" s="1">
        <v>85</v>
      </c>
      <c r="H84" s="1">
        <v>80</v>
      </c>
      <c r="I84" s="2">
        <v>60</v>
      </c>
      <c r="J84" s="2">
        <v>70</v>
      </c>
      <c r="K84" s="2">
        <v>55.000000000000007</v>
      </c>
      <c r="L84" s="2">
        <v>60</v>
      </c>
      <c r="M84" s="2">
        <v>55.000000000000007</v>
      </c>
      <c r="N84" s="1">
        <f t="shared" si="3"/>
        <v>68</v>
      </c>
      <c r="O84" s="1">
        <f t="shared" si="3"/>
        <v>74</v>
      </c>
      <c r="P84" s="1">
        <f t="shared" si="3"/>
        <v>66</v>
      </c>
      <c r="Q84" s="1">
        <f t="shared" si="3"/>
        <v>73</v>
      </c>
      <c r="R84" s="1">
        <f t="shared" si="2"/>
        <v>68</v>
      </c>
    </row>
    <row r="85" spans="1:18">
      <c r="A85" s="10">
        <v>72</v>
      </c>
      <c r="B85" s="270">
        <v>1911072</v>
      </c>
      <c r="C85" s="271" t="s">
        <v>338</v>
      </c>
      <c r="D85" s="1">
        <v>62</v>
      </c>
      <c r="E85" s="1">
        <v>58</v>
      </c>
      <c r="F85" s="1">
        <v>84</v>
      </c>
      <c r="G85" s="1">
        <v>77</v>
      </c>
      <c r="H85" s="1">
        <v>84</v>
      </c>
      <c r="I85" s="2">
        <v>65</v>
      </c>
      <c r="J85" s="2">
        <v>55.000000000000007</v>
      </c>
      <c r="K85" s="2">
        <v>50</v>
      </c>
      <c r="L85" s="2">
        <v>30</v>
      </c>
      <c r="M85" s="2">
        <v>55.000000000000007</v>
      </c>
      <c r="N85" s="1">
        <f t="shared" si="3"/>
        <v>64</v>
      </c>
      <c r="O85" s="1">
        <f t="shared" si="3"/>
        <v>57</v>
      </c>
      <c r="P85" s="1">
        <f t="shared" si="3"/>
        <v>67</v>
      </c>
      <c r="Q85" s="1">
        <f t="shared" si="3"/>
        <v>54</v>
      </c>
      <c r="R85" s="1">
        <f t="shared" si="2"/>
        <v>70</v>
      </c>
    </row>
    <row r="86" spans="1:18">
      <c r="A86" s="10">
        <v>73</v>
      </c>
      <c r="B86" s="267">
        <v>1911073</v>
      </c>
      <c r="C86" s="268" t="s">
        <v>339</v>
      </c>
      <c r="D86" s="1">
        <v>82</v>
      </c>
      <c r="E86" s="1">
        <v>84</v>
      </c>
      <c r="F86" s="1">
        <v>78</v>
      </c>
      <c r="G86" s="1">
        <v>81</v>
      </c>
      <c r="H86" s="1">
        <v>72</v>
      </c>
      <c r="I86" s="2">
        <v>50</v>
      </c>
      <c r="J86" s="2">
        <v>50</v>
      </c>
      <c r="K86" s="2">
        <v>55.000000000000007</v>
      </c>
      <c r="L86" s="2">
        <v>50</v>
      </c>
      <c r="M86" s="2">
        <v>60</v>
      </c>
      <c r="N86" s="1">
        <f t="shared" si="3"/>
        <v>66</v>
      </c>
      <c r="O86" s="1">
        <f t="shared" si="3"/>
        <v>67</v>
      </c>
      <c r="P86" s="1">
        <f t="shared" si="3"/>
        <v>67</v>
      </c>
      <c r="Q86" s="1">
        <f t="shared" si="3"/>
        <v>66</v>
      </c>
      <c r="R86" s="1">
        <f t="shared" si="2"/>
        <v>66</v>
      </c>
    </row>
    <row r="87" spans="1:18">
      <c r="A87" s="10">
        <v>74</v>
      </c>
      <c r="B87" s="272">
        <v>1911074</v>
      </c>
      <c r="C87" s="324" t="s">
        <v>68</v>
      </c>
      <c r="D87" s="1">
        <v>85</v>
      </c>
      <c r="E87" s="1">
        <v>75</v>
      </c>
      <c r="F87" s="1">
        <v>89</v>
      </c>
      <c r="G87" s="1">
        <v>88</v>
      </c>
      <c r="H87" s="1">
        <v>91</v>
      </c>
      <c r="I87" s="2">
        <v>70</v>
      </c>
      <c r="J87" s="2">
        <v>70</v>
      </c>
      <c r="K87" s="2">
        <v>70</v>
      </c>
      <c r="L87" s="2">
        <v>70</v>
      </c>
      <c r="M87" s="2">
        <v>70</v>
      </c>
      <c r="N87" s="1">
        <f t="shared" si="3"/>
        <v>78</v>
      </c>
      <c r="O87" s="1">
        <f t="shared" si="3"/>
        <v>73</v>
      </c>
      <c r="P87" s="1">
        <f t="shared" si="3"/>
        <v>80</v>
      </c>
      <c r="Q87" s="1">
        <f t="shared" si="3"/>
        <v>79</v>
      </c>
      <c r="R87" s="1">
        <f t="shared" si="2"/>
        <v>81</v>
      </c>
    </row>
    <row r="88" spans="1:18">
      <c r="A88" s="10">
        <v>75</v>
      </c>
      <c r="B88" s="270">
        <v>1911075</v>
      </c>
      <c r="C88" s="271" t="s">
        <v>340</v>
      </c>
      <c r="D88" s="1">
        <v>62</v>
      </c>
      <c r="E88" s="1">
        <v>58</v>
      </c>
      <c r="F88" s="1">
        <v>88</v>
      </c>
      <c r="G88" s="1">
        <v>85</v>
      </c>
      <c r="H88" s="1">
        <v>87</v>
      </c>
      <c r="I88" s="2">
        <v>70</v>
      </c>
      <c r="J88" s="2">
        <v>70</v>
      </c>
      <c r="K88" s="2">
        <v>60</v>
      </c>
      <c r="L88" s="2">
        <v>70</v>
      </c>
      <c r="M88" s="2">
        <v>55.000000000000007</v>
      </c>
      <c r="N88" s="1">
        <f t="shared" si="3"/>
        <v>66</v>
      </c>
      <c r="O88" s="1">
        <f t="shared" si="3"/>
        <v>64</v>
      </c>
      <c r="P88" s="1">
        <f t="shared" si="3"/>
        <v>74</v>
      </c>
      <c r="Q88" s="1">
        <f t="shared" si="3"/>
        <v>78</v>
      </c>
      <c r="R88" s="1">
        <f t="shared" si="2"/>
        <v>71</v>
      </c>
    </row>
    <row r="89" spans="1:18">
      <c r="A89" s="10">
        <v>76</v>
      </c>
      <c r="B89" s="267">
        <v>1911076</v>
      </c>
      <c r="C89" s="268" t="s">
        <v>341</v>
      </c>
      <c r="D89" s="1">
        <v>85</v>
      </c>
      <c r="E89" s="1">
        <v>75</v>
      </c>
      <c r="F89" s="1">
        <v>66</v>
      </c>
      <c r="G89" s="1">
        <v>64</v>
      </c>
      <c r="H89" s="1">
        <v>67</v>
      </c>
      <c r="I89" s="2">
        <v>70</v>
      </c>
      <c r="J89" s="2">
        <v>75</v>
      </c>
      <c r="K89" s="2">
        <v>70</v>
      </c>
      <c r="L89" s="2">
        <v>65</v>
      </c>
      <c r="M89" s="2">
        <v>65</v>
      </c>
      <c r="N89" s="1">
        <f t="shared" si="3"/>
        <v>78</v>
      </c>
      <c r="O89" s="1">
        <f t="shared" si="3"/>
        <v>75</v>
      </c>
      <c r="P89" s="1">
        <f t="shared" si="3"/>
        <v>68</v>
      </c>
      <c r="Q89" s="1">
        <f t="shared" si="3"/>
        <v>65</v>
      </c>
      <c r="R89" s="1">
        <f t="shared" si="2"/>
        <v>66</v>
      </c>
    </row>
    <row r="90" spans="1:18">
      <c r="A90" s="10">
        <v>77</v>
      </c>
      <c r="B90" s="267">
        <v>1911077</v>
      </c>
      <c r="C90" s="268" t="s">
        <v>56</v>
      </c>
      <c r="D90" s="1">
        <v>76</v>
      </c>
      <c r="E90" s="1">
        <v>70</v>
      </c>
      <c r="F90" s="1">
        <v>74</v>
      </c>
      <c r="G90" s="1">
        <v>78</v>
      </c>
      <c r="H90" s="1">
        <v>67</v>
      </c>
      <c r="I90" s="2">
        <v>55.000000000000007</v>
      </c>
      <c r="J90" s="2">
        <v>55.000000000000007</v>
      </c>
      <c r="K90" s="2">
        <v>50</v>
      </c>
      <c r="L90" s="2">
        <v>55.000000000000007</v>
      </c>
      <c r="M90" s="2">
        <v>60</v>
      </c>
      <c r="N90" s="1">
        <f t="shared" si="3"/>
        <v>66</v>
      </c>
      <c r="O90" s="1">
        <f t="shared" si="3"/>
        <v>63</v>
      </c>
      <c r="P90" s="1">
        <f t="shared" si="3"/>
        <v>62</v>
      </c>
      <c r="Q90" s="1">
        <f t="shared" si="3"/>
        <v>67</v>
      </c>
      <c r="R90" s="1">
        <f t="shared" si="2"/>
        <v>64</v>
      </c>
    </row>
    <row r="91" spans="1:18">
      <c r="A91" s="10">
        <v>78</v>
      </c>
      <c r="B91" s="272">
        <v>1911078</v>
      </c>
      <c r="C91" s="324" t="s">
        <v>69</v>
      </c>
      <c r="D91" s="1">
        <v>80</v>
      </c>
      <c r="E91" s="1">
        <v>78</v>
      </c>
      <c r="F91" s="1">
        <v>83</v>
      </c>
      <c r="G91" s="1">
        <v>90</v>
      </c>
      <c r="H91" s="1">
        <v>82</v>
      </c>
      <c r="I91" s="2">
        <v>55.000000000000007</v>
      </c>
      <c r="J91" s="2">
        <v>55.000000000000007</v>
      </c>
      <c r="K91" s="2">
        <v>50</v>
      </c>
      <c r="L91" s="2">
        <v>55.000000000000007</v>
      </c>
      <c r="M91" s="2">
        <v>60</v>
      </c>
      <c r="N91" s="1">
        <f t="shared" si="3"/>
        <v>68</v>
      </c>
      <c r="O91" s="1">
        <f t="shared" si="3"/>
        <v>67</v>
      </c>
      <c r="P91" s="1">
        <f t="shared" si="3"/>
        <v>67</v>
      </c>
      <c r="Q91" s="1">
        <f t="shared" si="3"/>
        <v>73</v>
      </c>
      <c r="R91" s="1">
        <f t="shared" si="2"/>
        <v>71</v>
      </c>
    </row>
    <row r="92" spans="1:18">
      <c r="A92" s="10">
        <v>79</v>
      </c>
      <c r="B92" s="267">
        <v>1911079</v>
      </c>
      <c r="C92" s="268" t="s">
        <v>130</v>
      </c>
      <c r="D92" s="1">
        <v>73</v>
      </c>
      <c r="E92" s="1">
        <v>70</v>
      </c>
      <c r="F92" s="1">
        <v>81</v>
      </c>
      <c r="G92" s="1">
        <v>87</v>
      </c>
      <c r="H92" s="1">
        <v>79</v>
      </c>
      <c r="I92" s="2">
        <v>30</v>
      </c>
      <c r="J92" s="2">
        <v>70</v>
      </c>
      <c r="K92" s="2">
        <v>70</v>
      </c>
      <c r="L92" s="2">
        <v>55.000000000000007</v>
      </c>
      <c r="M92" s="2">
        <v>60</v>
      </c>
      <c r="N92" s="1">
        <f t="shared" si="3"/>
        <v>52</v>
      </c>
      <c r="O92" s="1">
        <f t="shared" si="3"/>
        <v>70</v>
      </c>
      <c r="P92" s="1">
        <f t="shared" si="3"/>
        <v>76</v>
      </c>
      <c r="Q92" s="1">
        <f t="shared" si="3"/>
        <v>71</v>
      </c>
      <c r="R92" s="1">
        <f t="shared" si="2"/>
        <v>70</v>
      </c>
    </row>
    <row r="93" spans="1:18">
      <c r="A93" s="10">
        <v>80</v>
      </c>
      <c r="B93" s="272">
        <v>1911080</v>
      </c>
      <c r="C93" s="324" t="s">
        <v>342</v>
      </c>
      <c r="D93" s="1">
        <v>70</v>
      </c>
      <c r="E93" s="1">
        <v>71</v>
      </c>
      <c r="F93" s="1">
        <v>69</v>
      </c>
      <c r="G93" s="1">
        <v>88</v>
      </c>
      <c r="H93" s="1">
        <v>75</v>
      </c>
      <c r="I93" s="2">
        <v>15</v>
      </c>
      <c r="J93" s="2">
        <v>35</v>
      </c>
      <c r="K93" s="2">
        <v>60</v>
      </c>
      <c r="L93" s="2">
        <v>55.000000000000007</v>
      </c>
      <c r="M93" s="2">
        <v>70</v>
      </c>
      <c r="N93" s="1">
        <f t="shared" si="3"/>
        <v>43</v>
      </c>
      <c r="O93" s="1">
        <f t="shared" si="3"/>
        <v>53</v>
      </c>
      <c r="P93" s="1">
        <f t="shared" si="3"/>
        <v>65</v>
      </c>
      <c r="Q93" s="1">
        <f t="shared" si="3"/>
        <v>72</v>
      </c>
      <c r="R93" s="1">
        <f t="shared" si="2"/>
        <v>73</v>
      </c>
    </row>
    <row r="94" spans="1:18">
      <c r="A94" s="10">
        <v>81</v>
      </c>
      <c r="B94" s="272">
        <v>1911081</v>
      </c>
      <c r="C94" s="324" t="s">
        <v>70</v>
      </c>
      <c r="D94" s="1">
        <v>58</v>
      </c>
      <c r="E94" s="1">
        <v>52</v>
      </c>
      <c r="F94" s="1">
        <v>54</v>
      </c>
      <c r="G94" s="1">
        <v>51</v>
      </c>
      <c r="H94" s="1">
        <v>54</v>
      </c>
      <c r="I94" s="2">
        <v>45</v>
      </c>
      <c r="J94" s="2">
        <v>40</v>
      </c>
      <c r="K94" s="2">
        <v>55.000000000000007</v>
      </c>
      <c r="L94" s="2">
        <v>60</v>
      </c>
      <c r="M94" s="2">
        <v>50</v>
      </c>
      <c r="N94" s="1">
        <f t="shared" si="3"/>
        <v>52</v>
      </c>
      <c r="O94" s="1">
        <f t="shared" si="3"/>
        <v>46</v>
      </c>
      <c r="P94" s="1">
        <f t="shared" si="3"/>
        <v>55</v>
      </c>
      <c r="Q94" s="1">
        <f t="shared" si="3"/>
        <v>56</v>
      </c>
      <c r="R94" s="1">
        <f t="shared" si="2"/>
        <v>52</v>
      </c>
    </row>
    <row r="95" spans="1:18">
      <c r="A95" s="10">
        <v>82</v>
      </c>
      <c r="B95" s="272">
        <v>1911082</v>
      </c>
      <c r="C95" s="324" t="s">
        <v>71</v>
      </c>
      <c r="D95" s="1">
        <v>75</v>
      </c>
      <c r="E95" s="1">
        <v>75</v>
      </c>
      <c r="F95" s="1">
        <v>80</v>
      </c>
      <c r="G95" s="1">
        <v>84</v>
      </c>
      <c r="H95" s="1">
        <v>77</v>
      </c>
      <c r="I95" s="2">
        <v>50</v>
      </c>
      <c r="J95" s="2">
        <v>70</v>
      </c>
      <c r="K95" s="2">
        <v>55.000000000000007</v>
      </c>
      <c r="L95" s="2">
        <v>60</v>
      </c>
      <c r="M95" s="2">
        <v>70</v>
      </c>
      <c r="N95" s="1">
        <f t="shared" si="3"/>
        <v>63</v>
      </c>
      <c r="O95" s="1">
        <f t="shared" si="3"/>
        <v>73</v>
      </c>
      <c r="P95" s="1">
        <f t="shared" si="3"/>
        <v>68</v>
      </c>
      <c r="Q95" s="1">
        <f t="shared" si="3"/>
        <v>72</v>
      </c>
      <c r="R95" s="1">
        <f t="shared" si="2"/>
        <v>74</v>
      </c>
    </row>
    <row r="96" spans="1:18">
      <c r="A96" s="10">
        <v>83</v>
      </c>
      <c r="B96" s="272">
        <v>1911083</v>
      </c>
      <c r="C96" s="324" t="s">
        <v>132</v>
      </c>
      <c r="D96" s="1">
        <v>76</v>
      </c>
      <c r="E96" s="1">
        <v>64</v>
      </c>
      <c r="F96" s="1">
        <v>73</v>
      </c>
      <c r="G96" s="1">
        <v>75</v>
      </c>
      <c r="H96" s="1">
        <v>61</v>
      </c>
      <c r="I96" s="2">
        <v>65</v>
      </c>
      <c r="J96" s="2">
        <v>10</v>
      </c>
      <c r="K96" s="2">
        <v>30</v>
      </c>
      <c r="L96" s="2">
        <v>60</v>
      </c>
      <c r="M96" s="2">
        <v>50</v>
      </c>
      <c r="N96" s="1">
        <f t="shared" si="3"/>
        <v>71</v>
      </c>
      <c r="O96" s="1">
        <f t="shared" si="3"/>
        <v>37</v>
      </c>
      <c r="P96" s="1">
        <f t="shared" si="3"/>
        <v>52</v>
      </c>
      <c r="Q96" s="1">
        <f t="shared" si="3"/>
        <v>68</v>
      </c>
      <c r="R96" s="1">
        <f t="shared" si="2"/>
        <v>56</v>
      </c>
    </row>
    <row r="97" spans="1:18">
      <c r="A97" s="10">
        <v>84</v>
      </c>
      <c r="B97" s="270">
        <v>1911084</v>
      </c>
      <c r="C97" s="271" t="s">
        <v>343</v>
      </c>
      <c r="D97" s="1">
        <v>66</v>
      </c>
      <c r="E97" s="1">
        <v>57</v>
      </c>
      <c r="F97" s="1">
        <v>53</v>
      </c>
      <c r="G97" s="1">
        <v>75</v>
      </c>
      <c r="H97" s="1">
        <v>72</v>
      </c>
      <c r="I97" s="2">
        <v>65</v>
      </c>
      <c r="J97" s="2">
        <v>70</v>
      </c>
      <c r="K97" s="2">
        <v>35</v>
      </c>
      <c r="L97" s="2">
        <v>60</v>
      </c>
      <c r="M97" s="2">
        <v>70</v>
      </c>
      <c r="N97" s="1">
        <f t="shared" si="3"/>
        <v>66</v>
      </c>
      <c r="O97" s="1">
        <f t="shared" si="3"/>
        <v>64</v>
      </c>
      <c r="P97" s="1">
        <f t="shared" si="3"/>
        <v>44</v>
      </c>
      <c r="Q97" s="1">
        <f t="shared" si="3"/>
        <v>68</v>
      </c>
      <c r="R97" s="1">
        <f t="shared" si="2"/>
        <v>71</v>
      </c>
    </row>
    <row r="98" spans="1:18">
      <c r="A98" s="10">
        <v>85</v>
      </c>
      <c r="B98" s="267">
        <v>1911085</v>
      </c>
      <c r="C98" s="268" t="s">
        <v>344</v>
      </c>
      <c r="D98" s="1">
        <v>50</v>
      </c>
      <c r="E98" s="1">
        <v>50</v>
      </c>
      <c r="F98" s="1">
        <v>70</v>
      </c>
      <c r="G98" s="1">
        <v>80</v>
      </c>
      <c r="H98" s="1">
        <v>73</v>
      </c>
      <c r="I98" s="2">
        <v>70</v>
      </c>
      <c r="J98" s="2">
        <v>65</v>
      </c>
      <c r="K98" s="2">
        <v>0</v>
      </c>
      <c r="L98" s="2">
        <v>55.000000000000007</v>
      </c>
      <c r="M98" s="2">
        <v>35</v>
      </c>
      <c r="N98" s="1">
        <f t="shared" si="3"/>
        <v>60</v>
      </c>
      <c r="O98" s="1">
        <f t="shared" si="3"/>
        <v>58</v>
      </c>
      <c r="P98" s="1">
        <f t="shared" si="3"/>
        <v>35</v>
      </c>
      <c r="Q98" s="1">
        <f t="shared" si="3"/>
        <v>68</v>
      </c>
      <c r="R98" s="1">
        <f t="shared" si="2"/>
        <v>54</v>
      </c>
    </row>
    <row r="99" spans="1:18">
      <c r="A99" s="10">
        <v>86</v>
      </c>
      <c r="B99" s="270">
        <v>1911086</v>
      </c>
      <c r="C99" s="31" t="s">
        <v>345</v>
      </c>
      <c r="D99" s="1">
        <v>55</v>
      </c>
      <c r="E99" s="1">
        <v>60</v>
      </c>
      <c r="F99" s="1">
        <v>75</v>
      </c>
      <c r="G99" s="1">
        <v>82</v>
      </c>
      <c r="H99" s="1">
        <v>60</v>
      </c>
      <c r="I99" s="2">
        <v>70</v>
      </c>
      <c r="J99" s="2">
        <v>35</v>
      </c>
      <c r="K99" s="2">
        <v>60</v>
      </c>
      <c r="L99" s="2">
        <v>55.000000000000007</v>
      </c>
      <c r="M99" s="2">
        <v>0</v>
      </c>
      <c r="N99" s="1">
        <f t="shared" si="3"/>
        <v>63</v>
      </c>
      <c r="O99" s="1">
        <f t="shared" si="3"/>
        <v>48</v>
      </c>
      <c r="P99" s="1">
        <f t="shared" si="3"/>
        <v>68</v>
      </c>
      <c r="Q99" s="1">
        <f t="shared" si="3"/>
        <v>69</v>
      </c>
      <c r="R99" s="1">
        <f t="shared" si="2"/>
        <v>30</v>
      </c>
    </row>
    <row r="100" spans="1:18">
      <c r="A100" s="10">
        <v>87</v>
      </c>
      <c r="B100" s="270">
        <v>1911087</v>
      </c>
      <c r="C100" s="271" t="s">
        <v>136</v>
      </c>
      <c r="D100" s="1">
        <v>80</v>
      </c>
      <c r="E100" s="1">
        <v>87</v>
      </c>
      <c r="F100" s="1">
        <v>75</v>
      </c>
      <c r="G100" s="1">
        <v>78</v>
      </c>
      <c r="H100" s="1">
        <v>75</v>
      </c>
      <c r="I100" s="2">
        <v>65</v>
      </c>
      <c r="J100" s="2">
        <v>10</v>
      </c>
      <c r="K100" s="2">
        <v>30</v>
      </c>
      <c r="L100" s="2">
        <v>60</v>
      </c>
      <c r="M100" s="2">
        <v>50</v>
      </c>
      <c r="N100" s="1">
        <f t="shared" si="3"/>
        <v>73</v>
      </c>
      <c r="O100" s="1">
        <f t="shared" si="3"/>
        <v>49</v>
      </c>
      <c r="P100" s="1">
        <f t="shared" si="3"/>
        <v>53</v>
      </c>
      <c r="Q100" s="1">
        <f t="shared" si="3"/>
        <v>69</v>
      </c>
      <c r="R100" s="1">
        <f t="shared" si="2"/>
        <v>63</v>
      </c>
    </row>
    <row r="101" spans="1:18">
      <c r="A101" s="10">
        <v>88</v>
      </c>
      <c r="B101" s="76">
        <v>1911088</v>
      </c>
      <c r="C101" s="271" t="s">
        <v>346</v>
      </c>
      <c r="D101" s="1">
        <v>88</v>
      </c>
      <c r="E101" s="1">
        <v>79</v>
      </c>
      <c r="F101" s="1">
        <v>79</v>
      </c>
      <c r="G101" s="1">
        <v>77</v>
      </c>
      <c r="H101" s="1">
        <v>81</v>
      </c>
      <c r="I101" s="2">
        <v>75</v>
      </c>
      <c r="J101" s="2">
        <v>40</v>
      </c>
      <c r="K101" s="2">
        <v>50</v>
      </c>
      <c r="L101" s="2">
        <v>70</v>
      </c>
      <c r="M101" s="2">
        <v>65</v>
      </c>
      <c r="N101" s="1">
        <f t="shared" si="3"/>
        <v>82</v>
      </c>
      <c r="O101" s="1">
        <f t="shared" si="3"/>
        <v>60</v>
      </c>
      <c r="P101" s="1">
        <f t="shared" si="3"/>
        <v>65</v>
      </c>
      <c r="Q101" s="1">
        <f t="shared" si="3"/>
        <v>74</v>
      </c>
      <c r="R101" s="1">
        <f t="shared" si="2"/>
        <v>73</v>
      </c>
    </row>
    <row r="102" spans="1:18">
      <c r="A102" s="10">
        <v>89</v>
      </c>
      <c r="B102" s="272">
        <v>1911089</v>
      </c>
      <c r="C102" s="324" t="s">
        <v>137</v>
      </c>
      <c r="D102" s="1">
        <v>84</v>
      </c>
      <c r="E102" s="1">
        <v>86</v>
      </c>
      <c r="F102" s="1">
        <v>78</v>
      </c>
      <c r="G102" s="1">
        <v>79</v>
      </c>
      <c r="H102" s="1">
        <v>76</v>
      </c>
      <c r="I102" s="2">
        <v>70</v>
      </c>
      <c r="J102" s="2">
        <v>70</v>
      </c>
      <c r="K102" s="2">
        <v>70</v>
      </c>
      <c r="L102" s="2">
        <v>65</v>
      </c>
      <c r="M102" s="2">
        <v>75</v>
      </c>
      <c r="N102" s="1">
        <f t="shared" si="3"/>
        <v>77</v>
      </c>
      <c r="O102" s="1">
        <f t="shared" si="3"/>
        <v>78</v>
      </c>
      <c r="P102" s="1">
        <f t="shared" si="3"/>
        <v>74</v>
      </c>
      <c r="Q102" s="1">
        <f t="shared" si="3"/>
        <v>72</v>
      </c>
      <c r="R102" s="1">
        <f t="shared" si="2"/>
        <v>76</v>
      </c>
    </row>
    <row r="103" spans="1:18">
      <c r="A103" s="10">
        <v>90</v>
      </c>
      <c r="B103" s="76">
        <v>1911090</v>
      </c>
      <c r="C103" s="271" t="s">
        <v>138</v>
      </c>
      <c r="D103" s="1">
        <v>82</v>
      </c>
      <c r="E103" s="1">
        <v>73</v>
      </c>
      <c r="F103" s="1">
        <v>78</v>
      </c>
      <c r="G103" s="1">
        <v>79</v>
      </c>
      <c r="H103" s="1">
        <v>65</v>
      </c>
      <c r="I103" s="2">
        <v>65</v>
      </c>
      <c r="J103" s="2">
        <v>10</v>
      </c>
      <c r="K103" s="2">
        <v>30</v>
      </c>
      <c r="L103" s="2">
        <v>60</v>
      </c>
      <c r="M103" s="2">
        <v>50</v>
      </c>
      <c r="N103" s="1">
        <f t="shared" si="3"/>
        <v>74</v>
      </c>
      <c r="O103" s="1">
        <f t="shared" si="3"/>
        <v>42</v>
      </c>
      <c r="P103" s="1">
        <f t="shared" si="3"/>
        <v>54</v>
      </c>
      <c r="Q103" s="1">
        <f t="shared" si="3"/>
        <v>70</v>
      </c>
      <c r="R103" s="1">
        <f t="shared" si="2"/>
        <v>58</v>
      </c>
    </row>
    <row r="104" spans="1:18">
      <c r="A104" s="10">
        <v>91</v>
      </c>
      <c r="B104" s="272">
        <v>1911091</v>
      </c>
      <c r="C104" s="324" t="s">
        <v>139</v>
      </c>
      <c r="D104" s="1">
        <v>81</v>
      </c>
      <c r="E104" s="1">
        <v>79</v>
      </c>
      <c r="F104" s="1">
        <v>65</v>
      </c>
      <c r="G104" s="1">
        <v>51</v>
      </c>
      <c r="H104" s="1">
        <v>60</v>
      </c>
      <c r="I104" s="2">
        <v>75</v>
      </c>
      <c r="J104" s="2">
        <v>40</v>
      </c>
      <c r="K104" s="2">
        <v>25</v>
      </c>
      <c r="L104" s="2">
        <v>50</v>
      </c>
      <c r="M104" s="2">
        <v>55.000000000000007</v>
      </c>
      <c r="N104" s="1">
        <f t="shared" si="3"/>
        <v>78</v>
      </c>
      <c r="O104" s="1">
        <f t="shared" si="3"/>
        <v>60</v>
      </c>
      <c r="P104" s="1">
        <f t="shared" si="3"/>
        <v>45</v>
      </c>
      <c r="Q104" s="1">
        <f t="shared" si="3"/>
        <v>51</v>
      </c>
      <c r="R104" s="1">
        <f t="shared" si="2"/>
        <v>58</v>
      </c>
    </row>
    <row r="105" spans="1:18">
      <c r="A105" s="10">
        <v>92</v>
      </c>
      <c r="B105" s="272">
        <v>1911092</v>
      </c>
      <c r="C105" s="324" t="s">
        <v>140</v>
      </c>
      <c r="D105" s="1">
        <v>85</v>
      </c>
      <c r="E105" s="1">
        <v>83</v>
      </c>
      <c r="F105" s="1">
        <v>77</v>
      </c>
      <c r="G105" s="1">
        <v>57</v>
      </c>
      <c r="H105" s="1">
        <v>69</v>
      </c>
      <c r="I105" s="2">
        <v>70</v>
      </c>
      <c r="J105" s="2">
        <v>50</v>
      </c>
      <c r="K105" s="2">
        <v>65</v>
      </c>
      <c r="L105" s="2">
        <v>50</v>
      </c>
      <c r="M105" s="2">
        <v>65</v>
      </c>
      <c r="N105" s="1">
        <f t="shared" si="3"/>
        <v>78</v>
      </c>
      <c r="O105" s="1">
        <f t="shared" si="3"/>
        <v>67</v>
      </c>
      <c r="P105" s="1">
        <f t="shared" si="3"/>
        <v>71</v>
      </c>
      <c r="Q105" s="1">
        <f t="shared" si="3"/>
        <v>54</v>
      </c>
      <c r="R105" s="1">
        <f t="shared" si="2"/>
        <v>67</v>
      </c>
    </row>
    <row r="106" spans="1:18">
      <c r="A106" s="10">
        <v>93</v>
      </c>
      <c r="B106" s="272">
        <v>1911093</v>
      </c>
      <c r="C106" s="324" t="s">
        <v>141</v>
      </c>
      <c r="D106" s="1">
        <v>85</v>
      </c>
      <c r="E106" s="1">
        <v>75</v>
      </c>
      <c r="F106" s="1">
        <v>60</v>
      </c>
      <c r="G106" s="1">
        <v>63</v>
      </c>
      <c r="H106" s="1">
        <v>63</v>
      </c>
      <c r="I106" s="2">
        <v>65</v>
      </c>
      <c r="J106" s="2">
        <v>60</v>
      </c>
      <c r="K106" s="2">
        <v>55.000000000000007</v>
      </c>
      <c r="L106" s="2">
        <v>30</v>
      </c>
      <c r="M106" s="2">
        <v>0</v>
      </c>
      <c r="N106" s="1">
        <f t="shared" si="3"/>
        <v>75</v>
      </c>
      <c r="O106" s="1">
        <f t="shared" si="3"/>
        <v>68</v>
      </c>
      <c r="P106" s="1">
        <f t="shared" si="3"/>
        <v>58</v>
      </c>
      <c r="Q106" s="1">
        <f t="shared" si="3"/>
        <v>47</v>
      </c>
      <c r="R106" s="1">
        <f t="shared" si="2"/>
        <v>32</v>
      </c>
    </row>
    <row r="107" spans="1:18">
      <c r="A107" s="10">
        <v>94</v>
      </c>
      <c r="B107" s="267">
        <v>1911094</v>
      </c>
      <c r="C107" s="268" t="s">
        <v>58</v>
      </c>
      <c r="D107" s="1">
        <v>81</v>
      </c>
      <c r="E107" s="1">
        <v>79</v>
      </c>
      <c r="F107" s="1">
        <v>89</v>
      </c>
      <c r="G107" s="1">
        <v>88</v>
      </c>
      <c r="H107" s="1">
        <v>89</v>
      </c>
      <c r="I107" s="2">
        <v>70</v>
      </c>
      <c r="J107" s="2">
        <v>75</v>
      </c>
      <c r="K107" s="2">
        <v>65</v>
      </c>
      <c r="L107" s="2">
        <v>70</v>
      </c>
      <c r="M107" s="2">
        <v>65</v>
      </c>
      <c r="N107" s="1">
        <f t="shared" si="3"/>
        <v>76</v>
      </c>
      <c r="O107" s="1">
        <f t="shared" si="3"/>
        <v>77</v>
      </c>
      <c r="P107" s="1">
        <f t="shared" si="3"/>
        <v>77</v>
      </c>
      <c r="Q107" s="1">
        <f t="shared" si="3"/>
        <v>79</v>
      </c>
      <c r="R107" s="1">
        <f t="shared" si="2"/>
        <v>77</v>
      </c>
    </row>
    <row r="108" spans="1:18">
      <c r="A108" s="10">
        <v>95</v>
      </c>
      <c r="B108" s="76">
        <v>1911095</v>
      </c>
      <c r="C108" s="271" t="s">
        <v>142</v>
      </c>
      <c r="D108" s="1">
        <v>72</v>
      </c>
      <c r="E108" s="1">
        <v>70</v>
      </c>
      <c r="F108" s="1">
        <v>62</v>
      </c>
      <c r="G108" s="1">
        <v>74</v>
      </c>
      <c r="H108" s="1">
        <v>61</v>
      </c>
      <c r="I108" s="2">
        <v>65</v>
      </c>
      <c r="J108" s="2">
        <v>65</v>
      </c>
      <c r="K108" s="2">
        <v>50</v>
      </c>
      <c r="L108" s="2">
        <v>60</v>
      </c>
      <c r="M108" s="2">
        <v>55.000000000000007</v>
      </c>
      <c r="N108" s="1">
        <f t="shared" si="3"/>
        <v>69</v>
      </c>
      <c r="O108" s="1">
        <f t="shared" si="3"/>
        <v>68</v>
      </c>
      <c r="P108" s="1">
        <f t="shared" si="3"/>
        <v>56</v>
      </c>
      <c r="Q108" s="1">
        <f t="shared" si="3"/>
        <v>67</v>
      </c>
      <c r="R108" s="1">
        <f t="shared" si="2"/>
        <v>58</v>
      </c>
    </row>
    <row r="109" spans="1:18">
      <c r="A109" s="10">
        <v>96</v>
      </c>
      <c r="B109" s="272">
        <v>1911096</v>
      </c>
      <c r="C109" s="324" t="s">
        <v>143</v>
      </c>
      <c r="D109" s="1">
        <v>89</v>
      </c>
      <c r="E109" s="1">
        <v>74</v>
      </c>
      <c r="F109" s="1">
        <v>76</v>
      </c>
      <c r="G109" s="1">
        <v>83</v>
      </c>
      <c r="H109" s="1">
        <v>82</v>
      </c>
      <c r="I109" s="2">
        <v>70</v>
      </c>
      <c r="J109" s="2">
        <v>70</v>
      </c>
      <c r="K109" s="2">
        <v>60</v>
      </c>
      <c r="L109" s="2">
        <v>65</v>
      </c>
      <c r="M109" s="2">
        <v>70</v>
      </c>
      <c r="N109" s="1">
        <f t="shared" si="3"/>
        <v>80</v>
      </c>
      <c r="O109" s="1">
        <f t="shared" si="3"/>
        <v>72</v>
      </c>
      <c r="P109" s="1">
        <f t="shared" si="3"/>
        <v>68</v>
      </c>
      <c r="Q109" s="1">
        <f t="shared" si="3"/>
        <v>74</v>
      </c>
      <c r="R109" s="1">
        <f t="shared" si="2"/>
        <v>76</v>
      </c>
    </row>
    <row r="110" spans="1:18">
      <c r="A110" s="10">
        <v>97</v>
      </c>
      <c r="B110" s="272">
        <v>1911097</v>
      </c>
      <c r="C110" s="324" t="s">
        <v>347</v>
      </c>
      <c r="D110" s="1">
        <v>81</v>
      </c>
      <c r="E110" s="1">
        <v>79</v>
      </c>
      <c r="F110" s="1">
        <v>66</v>
      </c>
      <c r="G110" s="1">
        <v>70</v>
      </c>
      <c r="H110" s="1">
        <v>86</v>
      </c>
      <c r="I110" s="2">
        <v>60</v>
      </c>
      <c r="J110" s="2">
        <v>40</v>
      </c>
      <c r="K110" s="2">
        <v>55.000000000000007</v>
      </c>
      <c r="L110" s="2">
        <v>60</v>
      </c>
      <c r="M110" s="2">
        <v>65</v>
      </c>
      <c r="N110" s="1">
        <f t="shared" si="3"/>
        <v>71</v>
      </c>
      <c r="O110" s="1">
        <f t="shared" si="3"/>
        <v>60</v>
      </c>
      <c r="P110" s="1">
        <f t="shared" si="3"/>
        <v>61</v>
      </c>
      <c r="Q110" s="1">
        <f t="shared" si="3"/>
        <v>65</v>
      </c>
      <c r="R110" s="1">
        <f t="shared" si="2"/>
        <v>76</v>
      </c>
    </row>
    <row r="111" spans="1:18">
      <c r="A111" s="10">
        <v>98</v>
      </c>
      <c r="B111" s="272">
        <v>1911098</v>
      </c>
      <c r="C111" s="324" t="s">
        <v>145</v>
      </c>
      <c r="D111" s="1">
        <v>71</v>
      </c>
      <c r="E111" s="1">
        <v>75</v>
      </c>
      <c r="F111" s="1">
        <v>69</v>
      </c>
      <c r="G111" s="1">
        <v>70</v>
      </c>
      <c r="H111" s="1">
        <v>73</v>
      </c>
      <c r="I111" s="2">
        <v>60</v>
      </c>
      <c r="J111" s="2">
        <v>50</v>
      </c>
      <c r="K111" s="2">
        <v>45</v>
      </c>
      <c r="L111" s="2">
        <v>40</v>
      </c>
      <c r="M111" s="2">
        <v>60</v>
      </c>
      <c r="N111" s="1">
        <f t="shared" si="3"/>
        <v>66</v>
      </c>
      <c r="O111" s="1">
        <f t="shared" si="3"/>
        <v>63</v>
      </c>
      <c r="P111" s="1">
        <f t="shared" si="3"/>
        <v>57</v>
      </c>
      <c r="Q111" s="1">
        <f t="shared" si="3"/>
        <v>55</v>
      </c>
      <c r="R111" s="1">
        <f t="shared" si="2"/>
        <v>67</v>
      </c>
    </row>
    <row r="112" spans="1:18">
      <c r="A112" s="10">
        <v>99</v>
      </c>
      <c r="B112" s="76">
        <v>1911099</v>
      </c>
      <c r="C112" s="271" t="s">
        <v>146</v>
      </c>
      <c r="D112" s="1">
        <v>65</v>
      </c>
      <c r="E112" s="1">
        <v>62</v>
      </c>
      <c r="F112" s="1">
        <v>54</v>
      </c>
      <c r="G112" s="1">
        <v>63</v>
      </c>
      <c r="H112" s="1">
        <v>51</v>
      </c>
      <c r="I112" s="2">
        <v>40</v>
      </c>
      <c r="J112" s="2">
        <v>55.000000000000007</v>
      </c>
      <c r="K112" s="2">
        <v>60</v>
      </c>
      <c r="L112" s="2">
        <v>55.000000000000007</v>
      </c>
      <c r="M112" s="2">
        <v>55.000000000000007</v>
      </c>
      <c r="N112" s="1">
        <f t="shared" si="3"/>
        <v>53</v>
      </c>
      <c r="O112" s="1">
        <f t="shared" si="3"/>
        <v>59</v>
      </c>
      <c r="P112" s="1">
        <f t="shared" si="3"/>
        <v>57</v>
      </c>
      <c r="Q112" s="1">
        <f t="shared" si="3"/>
        <v>59</v>
      </c>
      <c r="R112" s="1">
        <f t="shared" si="2"/>
        <v>53</v>
      </c>
    </row>
    <row r="113" spans="1:18">
      <c r="A113" s="10">
        <v>100</v>
      </c>
      <c r="B113" s="272">
        <v>1911100</v>
      </c>
      <c r="C113" s="324" t="s">
        <v>147</v>
      </c>
      <c r="D113" s="1">
        <v>73</v>
      </c>
      <c r="E113" s="1">
        <v>62</v>
      </c>
      <c r="F113" s="1">
        <v>84</v>
      </c>
      <c r="G113" s="1">
        <v>71</v>
      </c>
      <c r="H113" s="1">
        <v>81</v>
      </c>
      <c r="I113" s="2">
        <v>70</v>
      </c>
      <c r="J113" s="2">
        <v>70</v>
      </c>
      <c r="K113" s="2">
        <v>70</v>
      </c>
      <c r="L113" s="2">
        <v>45</v>
      </c>
      <c r="M113" s="2">
        <v>65</v>
      </c>
      <c r="N113" s="1">
        <f t="shared" si="3"/>
        <v>72</v>
      </c>
      <c r="O113" s="1">
        <f t="shared" si="3"/>
        <v>66</v>
      </c>
      <c r="P113" s="1">
        <f t="shared" si="3"/>
        <v>77</v>
      </c>
      <c r="Q113" s="1">
        <f t="shared" si="3"/>
        <v>58</v>
      </c>
      <c r="R113" s="1">
        <f t="shared" si="2"/>
        <v>73</v>
      </c>
    </row>
    <row r="114" spans="1:18">
      <c r="A114" s="10">
        <v>101</v>
      </c>
      <c r="B114" s="272">
        <v>1911101</v>
      </c>
      <c r="C114" s="324" t="s">
        <v>348</v>
      </c>
      <c r="D114" s="1">
        <v>81</v>
      </c>
      <c r="E114" s="1">
        <v>71</v>
      </c>
      <c r="F114" s="1">
        <v>94</v>
      </c>
      <c r="G114" s="1">
        <v>92</v>
      </c>
      <c r="H114" s="1">
        <v>91</v>
      </c>
      <c r="I114" s="2">
        <v>40</v>
      </c>
      <c r="J114" s="2">
        <v>55.000000000000007</v>
      </c>
      <c r="K114" s="2">
        <v>60</v>
      </c>
      <c r="L114" s="2">
        <v>55.000000000000007</v>
      </c>
      <c r="M114" s="2">
        <v>55.000000000000007</v>
      </c>
      <c r="N114" s="1">
        <f t="shared" si="3"/>
        <v>61</v>
      </c>
      <c r="O114" s="1">
        <f t="shared" si="3"/>
        <v>63</v>
      </c>
      <c r="P114" s="1">
        <f t="shared" si="3"/>
        <v>77</v>
      </c>
      <c r="Q114" s="1">
        <f t="shared" si="3"/>
        <v>74</v>
      </c>
      <c r="R114" s="1">
        <f t="shared" si="2"/>
        <v>73</v>
      </c>
    </row>
    <row r="115" spans="1:18">
      <c r="A115" s="10">
        <v>102</v>
      </c>
      <c r="B115" s="272">
        <v>1911102</v>
      </c>
      <c r="C115" s="324" t="s">
        <v>349</v>
      </c>
      <c r="D115" s="1">
        <v>87</v>
      </c>
      <c r="E115" s="1">
        <v>86</v>
      </c>
      <c r="F115" s="1">
        <v>81</v>
      </c>
      <c r="G115" s="1">
        <v>81</v>
      </c>
      <c r="H115" s="1">
        <v>67</v>
      </c>
      <c r="I115" s="2">
        <v>70</v>
      </c>
      <c r="J115" s="2">
        <v>70</v>
      </c>
      <c r="K115" s="2">
        <v>70</v>
      </c>
      <c r="L115" s="2">
        <v>45</v>
      </c>
      <c r="M115" s="2">
        <v>65</v>
      </c>
      <c r="N115" s="1">
        <f t="shared" si="3"/>
        <v>79</v>
      </c>
      <c r="O115" s="1">
        <f t="shared" si="3"/>
        <v>78</v>
      </c>
      <c r="P115" s="1">
        <f t="shared" si="3"/>
        <v>76</v>
      </c>
      <c r="Q115" s="1">
        <f t="shared" si="3"/>
        <v>63</v>
      </c>
      <c r="R115" s="1">
        <f t="shared" si="2"/>
        <v>66</v>
      </c>
    </row>
    <row r="116" spans="1:18">
      <c r="A116" s="10">
        <v>103</v>
      </c>
      <c r="B116" s="272">
        <v>1911103</v>
      </c>
      <c r="C116" s="324" t="s">
        <v>350</v>
      </c>
      <c r="D116" s="1">
        <v>77</v>
      </c>
      <c r="E116" s="1">
        <v>75</v>
      </c>
      <c r="F116" s="1">
        <v>77</v>
      </c>
      <c r="G116" s="1">
        <v>88</v>
      </c>
      <c r="H116" s="1">
        <v>75</v>
      </c>
      <c r="I116" s="2">
        <v>65</v>
      </c>
      <c r="J116" s="2">
        <v>60</v>
      </c>
      <c r="K116" s="2">
        <v>55.000000000000007</v>
      </c>
      <c r="L116" s="2">
        <v>55.000000000000007</v>
      </c>
      <c r="M116" s="2">
        <v>45</v>
      </c>
      <c r="N116" s="1">
        <f t="shared" si="3"/>
        <v>71</v>
      </c>
      <c r="O116" s="1">
        <f t="shared" si="3"/>
        <v>68</v>
      </c>
      <c r="P116" s="1">
        <f t="shared" si="3"/>
        <v>66</v>
      </c>
      <c r="Q116" s="1">
        <f t="shared" si="3"/>
        <v>72</v>
      </c>
      <c r="R116" s="1">
        <f t="shared" si="2"/>
        <v>60</v>
      </c>
    </row>
    <row r="117" spans="1:18">
      <c r="A117" s="10">
        <v>104</v>
      </c>
      <c r="B117" s="267">
        <v>1911104</v>
      </c>
      <c r="C117" s="268" t="s">
        <v>351</v>
      </c>
      <c r="D117" s="1">
        <v>85</v>
      </c>
      <c r="E117" s="1">
        <v>83</v>
      </c>
      <c r="F117" s="1">
        <v>85</v>
      </c>
      <c r="G117" s="1">
        <v>85</v>
      </c>
      <c r="H117" s="1">
        <v>88</v>
      </c>
      <c r="I117" s="2">
        <v>55.000000000000007</v>
      </c>
      <c r="J117" s="2">
        <v>65</v>
      </c>
      <c r="K117" s="2">
        <v>45</v>
      </c>
      <c r="L117" s="2">
        <v>45</v>
      </c>
      <c r="M117" s="2">
        <v>65</v>
      </c>
      <c r="N117" s="1">
        <f t="shared" si="3"/>
        <v>70</v>
      </c>
      <c r="O117" s="1">
        <f t="shared" si="3"/>
        <v>74</v>
      </c>
      <c r="P117" s="1">
        <f t="shared" si="3"/>
        <v>65</v>
      </c>
      <c r="Q117" s="1">
        <f t="shared" si="3"/>
        <v>65</v>
      </c>
      <c r="R117" s="1">
        <f t="shared" si="2"/>
        <v>77</v>
      </c>
    </row>
    <row r="118" spans="1:18">
      <c r="A118" s="10">
        <v>105</v>
      </c>
      <c r="B118" s="267">
        <v>1911105</v>
      </c>
      <c r="C118" s="268" t="s">
        <v>60</v>
      </c>
      <c r="D118" s="1">
        <v>81</v>
      </c>
      <c r="E118" s="1">
        <v>71</v>
      </c>
      <c r="F118" s="1">
        <v>84</v>
      </c>
      <c r="G118" s="1">
        <v>65</v>
      </c>
      <c r="H118" s="1">
        <v>77</v>
      </c>
      <c r="I118" s="2">
        <v>60</v>
      </c>
      <c r="J118" s="2">
        <v>60</v>
      </c>
      <c r="K118" s="2">
        <v>60</v>
      </c>
      <c r="L118" s="2">
        <v>55.000000000000007</v>
      </c>
      <c r="M118" s="2">
        <v>65</v>
      </c>
      <c r="N118" s="1">
        <f t="shared" si="3"/>
        <v>71</v>
      </c>
      <c r="O118" s="1">
        <f t="shared" si="3"/>
        <v>66</v>
      </c>
      <c r="P118" s="1">
        <f t="shared" si="3"/>
        <v>72</v>
      </c>
      <c r="Q118" s="1">
        <f t="shared" si="3"/>
        <v>60</v>
      </c>
      <c r="R118" s="1">
        <f t="shared" si="2"/>
        <v>71</v>
      </c>
    </row>
    <row r="119" spans="1:18">
      <c r="A119" s="10">
        <v>106</v>
      </c>
      <c r="B119" s="76">
        <v>1911106</v>
      </c>
      <c r="C119" s="271" t="s">
        <v>352</v>
      </c>
      <c r="D119" s="1">
        <v>85</v>
      </c>
      <c r="E119" s="1">
        <v>82</v>
      </c>
      <c r="F119" s="1">
        <v>88</v>
      </c>
      <c r="G119" s="1">
        <v>95</v>
      </c>
      <c r="H119" s="1">
        <v>85</v>
      </c>
      <c r="I119" s="2">
        <v>65</v>
      </c>
      <c r="J119" s="2">
        <v>40</v>
      </c>
      <c r="K119" s="2">
        <v>35</v>
      </c>
      <c r="L119" s="2">
        <v>40</v>
      </c>
      <c r="M119" s="2">
        <v>55.000000000000007</v>
      </c>
      <c r="N119" s="1">
        <f t="shared" si="3"/>
        <v>75</v>
      </c>
      <c r="O119" s="1">
        <f t="shared" si="3"/>
        <v>61</v>
      </c>
      <c r="P119" s="1">
        <f t="shared" si="3"/>
        <v>62</v>
      </c>
      <c r="Q119" s="1">
        <f t="shared" si="3"/>
        <v>68</v>
      </c>
      <c r="R119" s="1">
        <f t="shared" si="2"/>
        <v>70</v>
      </c>
    </row>
    <row r="120" spans="1:18">
      <c r="A120" s="10">
        <v>107</v>
      </c>
      <c r="B120" s="272">
        <v>1911107</v>
      </c>
      <c r="C120" s="324" t="s">
        <v>353</v>
      </c>
      <c r="D120" s="1">
        <v>70</v>
      </c>
      <c r="E120" s="1">
        <v>70</v>
      </c>
      <c r="F120" s="1">
        <v>67</v>
      </c>
      <c r="G120" s="1">
        <v>82</v>
      </c>
      <c r="H120" s="1">
        <v>73</v>
      </c>
      <c r="I120" s="2">
        <v>55.000000000000007</v>
      </c>
      <c r="J120" s="2">
        <v>65</v>
      </c>
      <c r="K120" s="2">
        <v>45</v>
      </c>
      <c r="L120" s="2">
        <v>45</v>
      </c>
      <c r="M120" s="2">
        <v>65</v>
      </c>
      <c r="N120" s="1">
        <f t="shared" si="3"/>
        <v>63</v>
      </c>
      <c r="O120" s="1">
        <f t="shared" si="3"/>
        <v>68</v>
      </c>
      <c r="P120" s="1">
        <f t="shared" si="3"/>
        <v>56</v>
      </c>
      <c r="Q120" s="1">
        <f t="shared" si="3"/>
        <v>64</v>
      </c>
      <c r="R120" s="1">
        <f t="shared" si="2"/>
        <v>69</v>
      </c>
    </row>
    <row r="121" spans="1:18">
      <c r="A121" s="10">
        <v>108</v>
      </c>
      <c r="B121" s="272">
        <v>1911108</v>
      </c>
      <c r="C121" s="324" t="s">
        <v>152</v>
      </c>
      <c r="D121" s="1">
        <v>76</v>
      </c>
      <c r="E121" s="1">
        <v>75</v>
      </c>
      <c r="F121" s="1">
        <v>80</v>
      </c>
      <c r="G121" s="1">
        <v>88</v>
      </c>
      <c r="H121" s="1">
        <v>76</v>
      </c>
      <c r="I121" s="2">
        <v>60</v>
      </c>
      <c r="J121" s="2">
        <v>60</v>
      </c>
      <c r="K121" s="2">
        <v>60</v>
      </c>
      <c r="L121" s="2">
        <v>55.000000000000007</v>
      </c>
      <c r="M121" s="2">
        <v>65</v>
      </c>
      <c r="N121" s="1">
        <f t="shared" si="3"/>
        <v>68</v>
      </c>
      <c r="O121" s="1">
        <f t="shared" si="3"/>
        <v>68</v>
      </c>
      <c r="P121" s="1">
        <f t="shared" si="3"/>
        <v>70</v>
      </c>
      <c r="Q121" s="1">
        <f t="shared" si="3"/>
        <v>72</v>
      </c>
      <c r="R121" s="1">
        <f t="shared" si="2"/>
        <v>71</v>
      </c>
    </row>
    <row r="122" spans="1:18">
      <c r="A122" s="10">
        <v>109</v>
      </c>
      <c r="B122" s="267">
        <v>1911109</v>
      </c>
      <c r="C122" s="268" t="s">
        <v>153</v>
      </c>
      <c r="D122" s="1">
        <v>80</v>
      </c>
      <c r="E122" s="1">
        <v>78</v>
      </c>
      <c r="F122" s="1">
        <v>89</v>
      </c>
      <c r="G122" s="1">
        <v>90</v>
      </c>
      <c r="H122" s="1">
        <v>83</v>
      </c>
      <c r="I122" s="2">
        <v>65</v>
      </c>
      <c r="J122" s="2">
        <v>40</v>
      </c>
      <c r="K122" s="2">
        <v>35</v>
      </c>
      <c r="L122" s="2">
        <v>40</v>
      </c>
      <c r="M122" s="2">
        <v>55.000000000000007</v>
      </c>
      <c r="N122" s="1">
        <f t="shared" si="3"/>
        <v>73</v>
      </c>
      <c r="O122" s="1">
        <f t="shared" si="3"/>
        <v>59</v>
      </c>
      <c r="P122" s="1">
        <f t="shared" si="3"/>
        <v>62</v>
      </c>
      <c r="Q122" s="1">
        <f t="shared" si="3"/>
        <v>65</v>
      </c>
      <c r="R122" s="1">
        <f t="shared" si="2"/>
        <v>69</v>
      </c>
    </row>
    <row r="123" spans="1:18">
      <c r="A123" s="10">
        <v>110</v>
      </c>
      <c r="B123" s="272">
        <v>1911110</v>
      </c>
      <c r="C123" s="324" t="s">
        <v>154</v>
      </c>
      <c r="D123" s="1">
        <v>76</v>
      </c>
      <c r="E123" s="1">
        <v>70</v>
      </c>
      <c r="F123" s="1">
        <v>80</v>
      </c>
      <c r="G123" s="1">
        <v>80</v>
      </c>
      <c r="H123" s="1">
        <v>77</v>
      </c>
      <c r="I123" s="2">
        <v>70</v>
      </c>
      <c r="J123" s="2">
        <v>70</v>
      </c>
      <c r="K123" s="2">
        <v>70</v>
      </c>
      <c r="L123" s="2">
        <v>45</v>
      </c>
      <c r="M123" s="2">
        <v>65</v>
      </c>
      <c r="N123" s="1">
        <f t="shared" ref="N123:Q138" si="4">ROUND(D123*$H$12+I123*$M$12,0)</f>
        <v>73</v>
      </c>
      <c r="O123" s="1">
        <f t="shared" si="4"/>
        <v>70</v>
      </c>
      <c r="P123" s="1">
        <f t="shared" si="4"/>
        <v>75</v>
      </c>
      <c r="Q123" s="1">
        <f t="shared" si="4"/>
        <v>63</v>
      </c>
      <c r="R123" s="1">
        <f t="shared" si="2"/>
        <v>71</v>
      </c>
    </row>
    <row r="124" spans="1:18">
      <c r="A124" s="10">
        <v>111</v>
      </c>
      <c r="B124" s="272">
        <v>1911111</v>
      </c>
      <c r="C124" s="324" t="s">
        <v>354</v>
      </c>
      <c r="D124" s="1">
        <v>70</v>
      </c>
      <c r="E124" s="1">
        <v>65</v>
      </c>
      <c r="F124" s="1">
        <v>75</v>
      </c>
      <c r="G124" s="1">
        <v>85</v>
      </c>
      <c r="H124" s="1">
        <v>77</v>
      </c>
      <c r="I124" s="2">
        <v>60</v>
      </c>
      <c r="J124" s="2">
        <v>65</v>
      </c>
      <c r="K124" s="2">
        <v>60</v>
      </c>
      <c r="L124" s="2">
        <v>70</v>
      </c>
      <c r="M124" s="2">
        <v>55.000000000000007</v>
      </c>
      <c r="N124" s="1">
        <f t="shared" si="4"/>
        <v>65</v>
      </c>
      <c r="O124" s="1">
        <f t="shared" si="4"/>
        <v>65</v>
      </c>
      <c r="P124" s="1">
        <f t="shared" si="4"/>
        <v>68</v>
      </c>
      <c r="Q124" s="1">
        <f t="shared" si="4"/>
        <v>78</v>
      </c>
      <c r="R124" s="1">
        <f t="shared" si="2"/>
        <v>66</v>
      </c>
    </row>
    <row r="125" spans="1:18">
      <c r="A125" s="10">
        <v>112</v>
      </c>
      <c r="B125" s="272">
        <v>1911112</v>
      </c>
      <c r="C125" s="324" t="s">
        <v>155</v>
      </c>
      <c r="D125" s="1">
        <v>69</v>
      </c>
      <c r="E125" s="1">
        <v>66</v>
      </c>
      <c r="F125" s="1">
        <v>48</v>
      </c>
      <c r="G125" s="1">
        <v>63</v>
      </c>
      <c r="H125" s="1">
        <v>57</v>
      </c>
      <c r="I125" s="2">
        <v>55.000000000000007</v>
      </c>
      <c r="J125" s="2">
        <v>65</v>
      </c>
      <c r="K125" s="2">
        <v>65</v>
      </c>
      <c r="L125" s="2">
        <v>65</v>
      </c>
      <c r="M125" s="2">
        <v>20</v>
      </c>
      <c r="N125" s="1">
        <f t="shared" si="4"/>
        <v>62</v>
      </c>
      <c r="O125" s="1">
        <f t="shared" si="4"/>
        <v>66</v>
      </c>
      <c r="P125" s="1">
        <f t="shared" si="4"/>
        <v>57</v>
      </c>
      <c r="Q125" s="1">
        <f t="shared" si="4"/>
        <v>64</v>
      </c>
      <c r="R125" s="1">
        <f t="shared" si="2"/>
        <v>39</v>
      </c>
    </row>
    <row r="126" spans="1:18">
      <c r="A126" s="10">
        <v>113</v>
      </c>
      <c r="B126" s="272">
        <v>1911113</v>
      </c>
      <c r="C126" s="324" t="s">
        <v>156</v>
      </c>
      <c r="D126" s="1">
        <v>71</v>
      </c>
      <c r="E126" s="1">
        <v>70</v>
      </c>
      <c r="F126" s="1">
        <v>73</v>
      </c>
      <c r="G126" s="1">
        <v>80</v>
      </c>
      <c r="H126" s="1">
        <v>77</v>
      </c>
      <c r="I126" s="2">
        <v>50</v>
      </c>
      <c r="J126" s="2">
        <v>55.000000000000007</v>
      </c>
      <c r="K126" s="2">
        <v>65</v>
      </c>
      <c r="L126" s="2">
        <v>70</v>
      </c>
      <c r="M126" s="2">
        <v>70</v>
      </c>
      <c r="N126" s="1">
        <f t="shared" si="4"/>
        <v>61</v>
      </c>
      <c r="O126" s="1">
        <f t="shared" si="4"/>
        <v>63</v>
      </c>
      <c r="P126" s="1">
        <f t="shared" si="4"/>
        <v>69</v>
      </c>
      <c r="Q126" s="1">
        <f t="shared" si="4"/>
        <v>75</v>
      </c>
      <c r="R126" s="1">
        <f t="shared" si="2"/>
        <v>74</v>
      </c>
    </row>
    <row r="127" spans="1:18">
      <c r="A127" s="10">
        <v>114</v>
      </c>
      <c r="B127" s="272">
        <v>1911114</v>
      </c>
      <c r="C127" s="324" t="s">
        <v>157</v>
      </c>
      <c r="D127" s="1">
        <v>75</v>
      </c>
      <c r="E127" s="1">
        <v>84</v>
      </c>
      <c r="F127" s="1">
        <v>71</v>
      </c>
      <c r="G127" s="1">
        <v>75</v>
      </c>
      <c r="H127" s="1">
        <v>67</v>
      </c>
      <c r="I127" s="2">
        <v>70</v>
      </c>
      <c r="J127" s="2">
        <v>70</v>
      </c>
      <c r="K127" s="2">
        <v>70</v>
      </c>
      <c r="L127" s="2">
        <v>45</v>
      </c>
      <c r="M127" s="2">
        <v>65</v>
      </c>
      <c r="N127" s="1">
        <f t="shared" si="4"/>
        <v>73</v>
      </c>
      <c r="O127" s="1">
        <f t="shared" si="4"/>
        <v>77</v>
      </c>
      <c r="P127" s="1">
        <f t="shared" si="4"/>
        <v>71</v>
      </c>
      <c r="Q127" s="1">
        <f t="shared" si="4"/>
        <v>60</v>
      </c>
      <c r="R127" s="1">
        <f t="shared" si="2"/>
        <v>66</v>
      </c>
    </row>
    <row r="128" spans="1:18">
      <c r="A128" s="10">
        <v>115</v>
      </c>
      <c r="B128" s="272">
        <v>1911115</v>
      </c>
      <c r="C128" s="324" t="s">
        <v>74</v>
      </c>
      <c r="D128" s="1">
        <v>85</v>
      </c>
      <c r="E128" s="1">
        <v>84</v>
      </c>
      <c r="F128" s="1">
        <v>78</v>
      </c>
      <c r="G128" s="1">
        <v>78</v>
      </c>
      <c r="H128" s="1">
        <v>72</v>
      </c>
      <c r="I128" s="2">
        <v>55.000000000000007</v>
      </c>
      <c r="J128" s="2">
        <v>35</v>
      </c>
      <c r="K128" s="2">
        <v>55.000000000000007</v>
      </c>
      <c r="L128" s="2">
        <v>55.000000000000007</v>
      </c>
      <c r="M128" s="2">
        <v>60</v>
      </c>
      <c r="N128" s="1">
        <f t="shared" si="4"/>
        <v>70</v>
      </c>
      <c r="O128" s="1">
        <f t="shared" si="4"/>
        <v>60</v>
      </c>
      <c r="P128" s="1">
        <f t="shared" si="4"/>
        <v>67</v>
      </c>
      <c r="Q128" s="1">
        <f t="shared" si="4"/>
        <v>67</v>
      </c>
      <c r="R128" s="1">
        <f t="shared" si="2"/>
        <v>66</v>
      </c>
    </row>
    <row r="129" spans="1:18">
      <c r="A129" s="10">
        <v>116</v>
      </c>
      <c r="B129" s="267">
        <v>1911116</v>
      </c>
      <c r="C129" s="268" t="s">
        <v>355</v>
      </c>
      <c r="D129" s="1">
        <v>50</v>
      </c>
      <c r="E129" s="1">
        <v>50</v>
      </c>
      <c r="F129" s="1">
        <v>77</v>
      </c>
      <c r="G129" s="1">
        <v>83</v>
      </c>
      <c r="H129" s="1">
        <v>82</v>
      </c>
      <c r="I129" s="2">
        <v>45</v>
      </c>
      <c r="J129" s="2">
        <v>30</v>
      </c>
      <c r="K129" s="2">
        <v>30</v>
      </c>
      <c r="L129" s="2">
        <v>60</v>
      </c>
      <c r="M129" s="2">
        <v>30</v>
      </c>
      <c r="N129" s="1">
        <f t="shared" si="4"/>
        <v>48</v>
      </c>
      <c r="O129" s="1">
        <f t="shared" si="4"/>
        <v>40</v>
      </c>
      <c r="P129" s="1">
        <f t="shared" si="4"/>
        <v>54</v>
      </c>
      <c r="Q129" s="1">
        <f t="shared" si="4"/>
        <v>72</v>
      </c>
      <c r="R129" s="1">
        <f t="shared" si="2"/>
        <v>56</v>
      </c>
    </row>
    <row r="130" spans="1:18">
      <c r="A130" s="10">
        <v>117</v>
      </c>
      <c r="B130" s="272">
        <v>1911117</v>
      </c>
      <c r="C130" s="324" t="s">
        <v>356</v>
      </c>
      <c r="D130" s="1">
        <v>70</v>
      </c>
      <c r="E130" s="1">
        <v>70</v>
      </c>
      <c r="F130" s="1">
        <v>73</v>
      </c>
      <c r="G130" s="1">
        <v>75</v>
      </c>
      <c r="H130" s="1">
        <v>77</v>
      </c>
      <c r="I130" s="2">
        <v>70</v>
      </c>
      <c r="J130" s="2">
        <v>70</v>
      </c>
      <c r="K130" s="2">
        <v>70</v>
      </c>
      <c r="L130" s="2">
        <v>45</v>
      </c>
      <c r="M130" s="2">
        <v>65</v>
      </c>
      <c r="N130" s="1">
        <f t="shared" si="4"/>
        <v>70</v>
      </c>
      <c r="O130" s="1">
        <f t="shared" si="4"/>
        <v>70</v>
      </c>
      <c r="P130" s="1">
        <f t="shared" si="4"/>
        <v>72</v>
      </c>
      <c r="Q130" s="1">
        <f t="shared" si="4"/>
        <v>60</v>
      </c>
      <c r="R130" s="1">
        <f t="shared" si="2"/>
        <v>71</v>
      </c>
    </row>
    <row r="131" spans="1:18">
      <c r="A131" s="10">
        <v>118</v>
      </c>
      <c r="B131" s="76">
        <v>1911118</v>
      </c>
      <c r="C131" s="271" t="s">
        <v>357</v>
      </c>
      <c r="D131" s="1">
        <v>92</v>
      </c>
      <c r="E131" s="1">
        <v>83</v>
      </c>
      <c r="F131" s="1">
        <v>72</v>
      </c>
      <c r="G131" s="1">
        <v>70</v>
      </c>
      <c r="H131" s="1">
        <v>73</v>
      </c>
      <c r="I131" s="2">
        <v>70</v>
      </c>
      <c r="J131" s="2">
        <v>75</v>
      </c>
      <c r="K131" s="2">
        <v>60</v>
      </c>
      <c r="L131" s="2">
        <v>55.000000000000007</v>
      </c>
      <c r="M131" s="2">
        <v>65</v>
      </c>
      <c r="N131" s="1">
        <f t="shared" si="4"/>
        <v>81</v>
      </c>
      <c r="O131" s="1">
        <f t="shared" si="4"/>
        <v>79</v>
      </c>
      <c r="P131" s="1">
        <f t="shared" si="4"/>
        <v>66</v>
      </c>
      <c r="Q131" s="1">
        <f t="shared" si="4"/>
        <v>63</v>
      </c>
      <c r="R131" s="1">
        <f t="shared" si="2"/>
        <v>69</v>
      </c>
    </row>
    <row r="132" spans="1:18">
      <c r="A132" s="10">
        <v>119</v>
      </c>
      <c r="B132" s="267">
        <v>1911119</v>
      </c>
      <c r="C132" s="268" t="s">
        <v>358</v>
      </c>
      <c r="D132" s="1">
        <v>65</v>
      </c>
      <c r="E132" s="1">
        <v>54</v>
      </c>
      <c r="F132" s="1">
        <v>89</v>
      </c>
      <c r="G132" s="1">
        <v>85</v>
      </c>
      <c r="H132" s="1">
        <v>89</v>
      </c>
      <c r="I132" s="2">
        <v>75</v>
      </c>
      <c r="J132" s="2">
        <v>50</v>
      </c>
      <c r="K132" s="2">
        <v>55.000000000000007</v>
      </c>
      <c r="L132" s="2">
        <v>50</v>
      </c>
      <c r="M132" s="2">
        <v>50</v>
      </c>
      <c r="N132" s="1">
        <f t="shared" si="4"/>
        <v>70</v>
      </c>
      <c r="O132" s="1">
        <f t="shared" si="4"/>
        <v>52</v>
      </c>
      <c r="P132" s="1">
        <f t="shared" si="4"/>
        <v>72</v>
      </c>
      <c r="Q132" s="1">
        <f t="shared" si="4"/>
        <v>68</v>
      </c>
      <c r="R132" s="1">
        <f t="shared" si="2"/>
        <v>70</v>
      </c>
    </row>
    <row r="133" spans="1:18">
      <c r="A133" s="10">
        <v>120</v>
      </c>
      <c r="B133" s="272">
        <v>1911120</v>
      </c>
      <c r="C133" s="324" t="s">
        <v>359</v>
      </c>
      <c r="D133" s="1">
        <v>80</v>
      </c>
      <c r="E133" s="1">
        <v>77</v>
      </c>
      <c r="F133" s="1">
        <v>86</v>
      </c>
      <c r="G133" s="1">
        <v>90</v>
      </c>
      <c r="H133" s="1">
        <v>82</v>
      </c>
      <c r="I133" s="2">
        <v>70</v>
      </c>
      <c r="J133" s="2">
        <v>70</v>
      </c>
      <c r="K133" s="2">
        <v>70</v>
      </c>
      <c r="L133" s="2">
        <v>45</v>
      </c>
      <c r="M133" s="2">
        <v>65</v>
      </c>
      <c r="N133" s="1">
        <f t="shared" si="4"/>
        <v>75</v>
      </c>
      <c r="O133" s="1">
        <f t="shared" si="4"/>
        <v>74</v>
      </c>
      <c r="P133" s="1">
        <f t="shared" si="4"/>
        <v>78</v>
      </c>
      <c r="Q133" s="1">
        <f t="shared" si="4"/>
        <v>68</v>
      </c>
      <c r="R133" s="1">
        <f t="shared" si="2"/>
        <v>74</v>
      </c>
    </row>
    <row r="134" spans="1:18">
      <c r="A134" s="10">
        <v>121</v>
      </c>
      <c r="B134" s="76">
        <v>1911401</v>
      </c>
      <c r="C134" s="271" t="s">
        <v>360</v>
      </c>
      <c r="D134" s="1">
        <v>81</v>
      </c>
      <c r="E134" s="1">
        <v>79</v>
      </c>
      <c r="F134" s="1">
        <v>84</v>
      </c>
      <c r="G134" s="1">
        <v>71</v>
      </c>
      <c r="H134" s="1">
        <v>81</v>
      </c>
      <c r="I134" s="2">
        <v>55.000000000000007</v>
      </c>
      <c r="J134" s="2">
        <v>65</v>
      </c>
      <c r="K134" s="2">
        <v>30</v>
      </c>
      <c r="L134" s="2">
        <v>35</v>
      </c>
      <c r="M134" s="2">
        <v>55.000000000000007</v>
      </c>
      <c r="N134" s="1">
        <f t="shared" si="4"/>
        <v>68</v>
      </c>
      <c r="O134" s="1">
        <f t="shared" si="4"/>
        <v>72</v>
      </c>
      <c r="P134" s="1">
        <f t="shared" si="4"/>
        <v>57</v>
      </c>
      <c r="Q134" s="1">
        <f t="shared" si="4"/>
        <v>53</v>
      </c>
      <c r="R134" s="1">
        <f t="shared" si="2"/>
        <v>68</v>
      </c>
    </row>
    <row r="135" spans="1:18">
      <c r="A135" s="10">
        <v>122</v>
      </c>
      <c r="B135" s="76">
        <v>1911402</v>
      </c>
      <c r="C135" s="271" t="s">
        <v>361</v>
      </c>
      <c r="D135" s="1">
        <v>50</v>
      </c>
      <c r="E135" s="1">
        <v>50</v>
      </c>
      <c r="F135" s="1">
        <v>75</v>
      </c>
      <c r="G135" s="1">
        <v>79</v>
      </c>
      <c r="H135" s="1">
        <v>84</v>
      </c>
      <c r="I135" s="2">
        <v>30</v>
      </c>
      <c r="J135" s="2">
        <v>35</v>
      </c>
      <c r="K135" s="2">
        <v>65</v>
      </c>
      <c r="L135" s="2">
        <v>55.000000000000007</v>
      </c>
      <c r="M135" s="2">
        <v>25</v>
      </c>
      <c r="N135" s="1">
        <f t="shared" si="4"/>
        <v>40</v>
      </c>
      <c r="O135" s="1">
        <f t="shared" si="4"/>
        <v>43</v>
      </c>
      <c r="P135" s="1">
        <f t="shared" si="4"/>
        <v>70</v>
      </c>
      <c r="Q135" s="1">
        <f t="shared" si="4"/>
        <v>67</v>
      </c>
      <c r="R135" s="1">
        <f t="shared" si="2"/>
        <v>55</v>
      </c>
    </row>
    <row r="136" spans="1:18">
      <c r="A136" s="10">
        <v>123</v>
      </c>
      <c r="B136" s="325">
        <v>1911403</v>
      </c>
      <c r="C136" s="326" t="s">
        <v>362</v>
      </c>
      <c r="D136" s="1">
        <v>62</v>
      </c>
      <c r="E136" s="1">
        <v>53</v>
      </c>
      <c r="F136" s="1">
        <v>84</v>
      </c>
      <c r="G136" s="1">
        <v>71</v>
      </c>
      <c r="H136" s="1">
        <v>81</v>
      </c>
      <c r="I136" s="2">
        <v>60</v>
      </c>
      <c r="J136" s="2">
        <v>65</v>
      </c>
      <c r="K136" s="2">
        <v>25</v>
      </c>
      <c r="L136" s="2">
        <v>25</v>
      </c>
      <c r="M136" s="2">
        <v>55.000000000000007</v>
      </c>
      <c r="N136" s="1">
        <f t="shared" si="4"/>
        <v>61</v>
      </c>
      <c r="O136" s="1">
        <f t="shared" si="4"/>
        <v>59</v>
      </c>
      <c r="P136" s="1">
        <f t="shared" si="4"/>
        <v>55</v>
      </c>
      <c r="Q136" s="1">
        <f t="shared" si="4"/>
        <v>48</v>
      </c>
      <c r="R136" s="1">
        <f t="shared" si="2"/>
        <v>68</v>
      </c>
    </row>
    <row r="137" spans="1:18">
      <c r="A137" s="10">
        <v>124</v>
      </c>
      <c r="B137" s="325">
        <v>1911404</v>
      </c>
      <c r="C137" s="326" t="s">
        <v>363</v>
      </c>
      <c r="D137" s="1">
        <v>83</v>
      </c>
      <c r="E137" s="1">
        <v>82</v>
      </c>
      <c r="F137" s="1">
        <v>71</v>
      </c>
      <c r="G137" s="1">
        <v>78</v>
      </c>
      <c r="H137" s="1">
        <v>76</v>
      </c>
      <c r="I137" s="2">
        <v>70</v>
      </c>
      <c r="J137" s="2">
        <v>70</v>
      </c>
      <c r="K137" s="2">
        <v>70</v>
      </c>
      <c r="L137" s="2">
        <v>70</v>
      </c>
      <c r="M137" s="2">
        <v>65</v>
      </c>
      <c r="N137" s="1">
        <f t="shared" si="4"/>
        <v>77</v>
      </c>
      <c r="O137" s="1">
        <f t="shared" si="4"/>
        <v>76</v>
      </c>
      <c r="P137" s="1">
        <f t="shared" si="4"/>
        <v>71</v>
      </c>
      <c r="Q137" s="1">
        <f t="shared" si="4"/>
        <v>74</v>
      </c>
      <c r="R137" s="1">
        <f t="shared" si="2"/>
        <v>71</v>
      </c>
    </row>
    <row r="138" spans="1:18">
      <c r="A138" s="10">
        <v>125</v>
      </c>
      <c r="B138" s="267">
        <v>1911405</v>
      </c>
      <c r="C138" s="268" t="s">
        <v>364</v>
      </c>
      <c r="D138" s="1">
        <v>74</v>
      </c>
      <c r="E138" s="1">
        <v>62</v>
      </c>
      <c r="F138" s="1">
        <v>73</v>
      </c>
      <c r="G138" s="1">
        <v>76</v>
      </c>
      <c r="H138" s="1">
        <v>62</v>
      </c>
      <c r="I138" s="2">
        <v>70</v>
      </c>
      <c r="J138" s="2">
        <v>70</v>
      </c>
      <c r="K138" s="2">
        <v>70</v>
      </c>
      <c r="L138" s="2">
        <v>45</v>
      </c>
      <c r="M138" s="2">
        <v>65</v>
      </c>
      <c r="N138" s="1">
        <f t="shared" si="4"/>
        <v>72</v>
      </c>
      <c r="O138" s="1">
        <f t="shared" si="4"/>
        <v>66</v>
      </c>
      <c r="P138" s="1">
        <f t="shared" si="4"/>
        <v>72</v>
      </c>
      <c r="Q138" s="1">
        <f t="shared" si="4"/>
        <v>61</v>
      </c>
      <c r="R138" s="1">
        <f t="shared" si="2"/>
        <v>64</v>
      </c>
    </row>
    <row r="139" spans="1:18">
      <c r="A139" s="10">
        <v>126</v>
      </c>
      <c r="B139" s="31">
        <v>1911406</v>
      </c>
      <c r="C139" s="326" t="s">
        <v>365</v>
      </c>
      <c r="D139" s="1">
        <v>75</v>
      </c>
      <c r="E139" s="1">
        <v>77</v>
      </c>
      <c r="F139" s="1">
        <v>78</v>
      </c>
      <c r="G139" s="1">
        <v>78</v>
      </c>
      <c r="H139" s="1">
        <v>79</v>
      </c>
      <c r="I139" s="2">
        <v>70</v>
      </c>
      <c r="J139" s="2">
        <v>65</v>
      </c>
      <c r="K139" s="2">
        <v>60</v>
      </c>
      <c r="L139" s="2">
        <v>50</v>
      </c>
      <c r="M139" s="2">
        <v>30</v>
      </c>
      <c r="N139" s="1">
        <f t="shared" ref="N139:R142" si="5">ROUND(D139*$H$12+I139*$M$12,0)</f>
        <v>73</v>
      </c>
      <c r="O139" s="1">
        <f t="shared" si="5"/>
        <v>71</v>
      </c>
      <c r="P139" s="1">
        <f t="shared" si="5"/>
        <v>69</v>
      </c>
      <c r="Q139" s="1">
        <f t="shared" si="5"/>
        <v>64</v>
      </c>
      <c r="R139" s="1">
        <f t="shared" si="2"/>
        <v>55</v>
      </c>
    </row>
    <row r="140" spans="1:18">
      <c r="A140" s="10">
        <v>127</v>
      </c>
      <c r="B140" s="76">
        <v>1911407</v>
      </c>
      <c r="C140" s="271" t="s">
        <v>366</v>
      </c>
      <c r="D140" s="1">
        <v>78</v>
      </c>
      <c r="E140" s="1">
        <v>82</v>
      </c>
      <c r="F140" s="1">
        <v>80</v>
      </c>
      <c r="G140" s="1">
        <v>78</v>
      </c>
      <c r="H140" s="1">
        <v>62</v>
      </c>
      <c r="I140" s="2">
        <v>70</v>
      </c>
      <c r="J140" s="2">
        <v>65</v>
      </c>
      <c r="K140" s="2">
        <v>40</v>
      </c>
      <c r="L140" s="2">
        <v>50</v>
      </c>
      <c r="M140" s="2">
        <v>60</v>
      </c>
      <c r="N140" s="1">
        <f t="shared" si="5"/>
        <v>74</v>
      </c>
      <c r="O140" s="1">
        <f t="shared" si="5"/>
        <v>74</v>
      </c>
      <c r="P140" s="1">
        <f t="shared" si="5"/>
        <v>60</v>
      </c>
      <c r="Q140" s="1">
        <f t="shared" si="5"/>
        <v>64</v>
      </c>
      <c r="R140" s="1">
        <f t="shared" si="2"/>
        <v>61</v>
      </c>
    </row>
    <row r="141" spans="1:18">
      <c r="A141" s="10">
        <v>128</v>
      </c>
      <c r="B141" s="277">
        <v>1911410</v>
      </c>
      <c r="C141" s="271" t="s">
        <v>367</v>
      </c>
      <c r="D141" s="1">
        <v>59</v>
      </c>
      <c r="E141" s="1">
        <v>52</v>
      </c>
      <c r="F141" s="1">
        <v>53</v>
      </c>
      <c r="G141" s="1">
        <v>72</v>
      </c>
      <c r="H141" s="1">
        <v>60</v>
      </c>
      <c r="I141" s="2">
        <v>70</v>
      </c>
      <c r="J141" s="2">
        <v>70</v>
      </c>
      <c r="K141" s="2">
        <v>70</v>
      </c>
      <c r="L141" s="2">
        <v>45</v>
      </c>
      <c r="M141" s="2">
        <v>65</v>
      </c>
      <c r="N141" s="1">
        <f t="shared" si="5"/>
        <v>65</v>
      </c>
      <c r="O141" s="1">
        <f t="shared" si="5"/>
        <v>61</v>
      </c>
      <c r="P141" s="1">
        <f t="shared" si="5"/>
        <v>62</v>
      </c>
      <c r="Q141" s="1">
        <f t="shared" si="5"/>
        <v>59</v>
      </c>
      <c r="R141" s="1">
        <f t="shared" si="5"/>
        <v>63</v>
      </c>
    </row>
    <row r="142" spans="1:18">
      <c r="A142" s="10">
        <v>129</v>
      </c>
      <c r="B142" s="31">
        <v>1911411</v>
      </c>
      <c r="C142" s="31" t="s">
        <v>368</v>
      </c>
      <c r="D142" s="1">
        <v>70</v>
      </c>
      <c r="E142" s="1">
        <v>72</v>
      </c>
      <c r="F142" s="1">
        <v>73</v>
      </c>
      <c r="G142" s="1">
        <v>88</v>
      </c>
      <c r="H142" s="1">
        <v>72</v>
      </c>
      <c r="I142" s="2">
        <v>35</v>
      </c>
      <c r="J142" s="2">
        <v>65</v>
      </c>
      <c r="K142" s="2">
        <v>35</v>
      </c>
      <c r="L142" s="2">
        <v>30</v>
      </c>
      <c r="M142" s="2">
        <v>65</v>
      </c>
      <c r="N142" s="1">
        <f t="shared" si="5"/>
        <v>53</v>
      </c>
      <c r="O142" s="1">
        <f t="shared" si="5"/>
        <v>69</v>
      </c>
      <c r="P142" s="1">
        <f t="shared" si="5"/>
        <v>54</v>
      </c>
      <c r="Q142" s="1">
        <f t="shared" si="5"/>
        <v>59</v>
      </c>
      <c r="R142" s="1">
        <f t="shared" si="5"/>
        <v>69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70</v>
      </c>
      <c r="E146" s="2">
        <v>65</v>
      </c>
      <c r="F146" s="2">
        <v>65</v>
      </c>
      <c r="G146" s="2">
        <v>65</v>
      </c>
      <c r="H146" s="2">
        <v>65</v>
      </c>
    </row>
    <row r="147" spans="3:19">
      <c r="C147" s="261" t="s">
        <v>28</v>
      </c>
      <c r="D147" s="278">
        <v>0.7</v>
      </c>
      <c r="E147" s="278">
        <v>0.7</v>
      </c>
      <c r="F147" s="278">
        <v>0.7</v>
      </c>
      <c r="G147" s="278">
        <v>0.7</v>
      </c>
      <c r="H147" s="278">
        <v>0.7</v>
      </c>
      <c r="M147" s="279" t="s">
        <v>377</v>
      </c>
      <c r="N147" s="2">
        <v>129</v>
      </c>
    </row>
    <row r="148" spans="3:19">
      <c r="C148" s="261" t="s">
        <v>187</v>
      </c>
      <c r="D148" s="1">
        <f>COUNTIF(N14:N142,"&gt;="&amp;D146)</f>
        <v>81</v>
      </c>
      <c r="E148" s="1">
        <f>COUNTIF(O14:O142,"&gt;="&amp;E146)</f>
        <v>78</v>
      </c>
      <c r="F148" s="1">
        <f>COUNTIF(P14:P142,"&gt;="&amp;F146)</f>
        <v>77</v>
      </c>
      <c r="G148" s="1">
        <f>COUNTIF(Q14:Q142,"&gt;="&amp;G146)</f>
        <v>82</v>
      </c>
      <c r="H148" s="1">
        <f>COUNTIF(R14:R142,"&gt;="&amp;H146)</f>
        <v>84</v>
      </c>
    </row>
    <row r="149" spans="3:19">
      <c r="C149" s="261" t="s">
        <v>29</v>
      </c>
      <c r="D149" s="280">
        <f>D148/$N$147</f>
        <v>0.62790697674418605</v>
      </c>
      <c r="E149" s="280">
        <f>E148/$N$147</f>
        <v>0.60465116279069764</v>
      </c>
      <c r="F149" s="280">
        <f>F148/$N$147</f>
        <v>0.5968992248062015</v>
      </c>
      <c r="G149" s="280">
        <f>G148/$N$147</f>
        <v>0.63565891472868219</v>
      </c>
      <c r="H149" s="280">
        <f>H148/$N$147</f>
        <v>0.65116279069767447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356">
        <v>3</v>
      </c>
      <c r="E158" s="357">
        <v>3</v>
      </c>
      <c r="F158" s="357">
        <v>2</v>
      </c>
      <c r="G158" s="357"/>
      <c r="H158" s="357">
        <v>1</v>
      </c>
      <c r="I158" s="357"/>
      <c r="J158" s="357"/>
      <c r="K158" s="357"/>
      <c r="L158" s="357">
        <v>2</v>
      </c>
      <c r="M158" s="357">
        <v>2</v>
      </c>
      <c r="N158" s="357">
        <v>1</v>
      </c>
      <c r="O158" s="357">
        <v>1</v>
      </c>
      <c r="P158" s="358">
        <v>1</v>
      </c>
      <c r="Q158" s="358"/>
      <c r="R158" s="2"/>
      <c r="S158" s="9">
        <f>D149</f>
        <v>0.62790697674418605</v>
      </c>
    </row>
    <row r="159" spans="3:19" ht="15" thickBot="1">
      <c r="C159" s="261" t="s">
        <v>6</v>
      </c>
      <c r="D159" s="359">
        <v>3</v>
      </c>
      <c r="E159" s="360">
        <v>3</v>
      </c>
      <c r="F159" s="361"/>
      <c r="G159" s="361"/>
      <c r="H159" s="361"/>
      <c r="I159" s="361"/>
      <c r="J159" s="361"/>
      <c r="K159" s="361"/>
      <c r="L159" s="361">
        <v>2</v>
      </c>
      <c r="M159" s="361">
        <v>2</v>
      </c>
      <c r="N159" s="361">
        <v>1</v>
      </c>
      <c r="O159" s="361">
        <v>1</v>
      </c>
      <c r="P159" s="360">
        <v>1</v>
      </c>
      <c r="Q159" s="360"/>
      <c r="R159" s="2"/>
      <c r="S159" s="9">
        <f>E149</f>
        <v>0.60465116279069764</v>
      </c>
    </row>
    <row r="160" spans="3:19" ht="15" thickBot="1">
      <c r="C160" s="261" t="s">
        <v>7</v>
      </c>
      <c r="D160" s="359">
        <v>3</v>
      </c>
      <c r="E160" s="360">
        <v>3</v>
      </c>
      <c r="F160" s="361"/>
      <c r="G160" s="361"/>
      <c r="H160" s="361"/>
      <c r="I160" s="361"/>
      <c r="J160" s="361"/>
      <c r="K160" s="361"/>
      <c r="L160" s="361">
        <v>2</v>
      </c>
      <c r="M160" s="361">
        <v>2</v>
      </c>
      <c r="N160" s="361">
        <v>1</v>
      </c>
      <c r="O160" s="361">
        <v>1</v>
      </c>
      <c r="P160" s="360">
        <v>1</v>
      </c>
      <c r="Q160" s="360"/>
      <c r="R160" s="2"/>
      <c r="S160" s="9">
        <f>F149</f>
        <v>0.5968992248062015</v>
      </c>
    </row>
    <row r="161" spans="3:19" ht="15" thickBot="1">
      <c r="C161" s="261" t="s">
        <v>8</v>
      </c>
      <c r="D161" s="359">
        <v>3</v>
      </c>
      <c r="E161" s="360">
        <v>3</v>
      </c>
      <c r="F161" s="361">
        <v>3</v>
      </c>
      <c r="G161" s="361">
        <v>2</v>
      </c>
      <c r="H161" s="361">
        <v>1</v>
      </c>
      <c r="I161" s="361"/>
      <c r="J161" s="361"/>
      <c r="K161" s="361"/>
      <c r="L161" s="361">
        <v>2</v>
      </c>
      <c r="M161" s="361">
        <v>2</v>
      </c>
      <c r="N161" s="361">
        <v>1</v>
      </c>
      <c r="O161" s="361">
        <v>1</v>
      </c>
      <c r="P161" s="360">
        <v>2</v>
      </c>
      <c r="Q161" s="360"/>
      <c r="R161" s="2"/>
      <c r="S161" s="9">
        <f>G149</f>
        <v>0.63565891472868219</v>
      </c>
    </row>
    <row r="162" spans="3:19" ht="15" thickBot="1">
      <c r="C162" s="261" t="s">
        <v>9</v>
      </c>
      <c r="D162" s="359"/>
      <c r="E162" s="360"/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0"/>
      <c r="Q162" s="360"/>
      <c r="R162" s="2"/>
      <c r="S162" s="9">
        <f>H149</f>
        <v>0.65116279069767447</v>
      </c>
    </row>
    <row r="163" spans="3:19">
      <c r="C163" s="261" t="s">
        <v>30</v>
      </c>
      <c r="D163" s="1">
        <f t="shared" ref="D163:R163" si="6">COUNTIF(D158:D162,"=3")</f>
        <v>4</v>
      </c>
      <c r="E163" s="1">
        <f t="shared" si="6"/>
        <v>4</v>
      </c>
      <c r="F163" s="1">
        <f t="shared" si="6"/>
        <v>1</v>
      </c>
      <c r="G163" s="1">
        <f t="shared" si="6"/>
        <v>0</v>
      </c>
      <c r="H163" s="1">
        <f t="shared" si="6"/>
        <v>0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0</v>
      </c>
      <c r="M163" s="1">
        <f t="shared" si="6"/>
        <v>0</v>
      </c>
      <c r="N163" s="1">
        <f t="shared" si="6"/>
        <v>0</v>
      </c>
      <c r="O163" s="1">
        <f t="shared" si="6"/>
        <v>0</v>
      </c>
      <c r="P163" s="1">
        <f t="shared" si="6"/>
        <v>0</v>
      </c>
      <c r="Q163" s="1">
        <f t="shared" si="6"/>
        <v>0</v>
      </c>
      <c r="R163" s="1">
        <f t="shared" si="6"/>
        <v>0</v>
      </c>
    </row>
    <row r="164" spans="3:19">
      <c r="C164" s="261" t="s">
        <v>31</v>
      </c>
      <c r="D164" s="1">
        <f t="shared" ref="D164:R164" si="7">COUNTIF(D158:D162,"=2")</f>
        <v>0</v>
      </c>
      <c r="E164" s="1">
        <f t="shared" si="7"/>
        <v>0</v>
      </c>
      <c r="F164" s="1">
        <f t="shared" si="7"/>
        <v>1</v>
      </c>
      <c r="G164" s="1">
        <f t="shared" si="7"/>
        <v>1</v>
      </c>
      <c r="H164" s="1">
        <f t="shared" si="7"/>
        <v>0</v>
      </c>
      <c r="I164" s="1">
        <f t="shared" si="7"/>
        <v>0</v>
      </c>
      <c r="J164" s="1">
        <f t="shared" si="7"/>
        <v>0</v>
      </c>
      <c r="K164" s="1">
        <f t="shared" si="7"/>
        <v>0</v>
      </c>
      <c r="L164" s="1">
        <f t="shared" si="7"/>
        <v>4</v>
      </c>
      <c r="M164" s="1">
        <f t="shared" si="7"/>
        <v>4</v>
      </c>
      <c r="N164" s="1">
        <f t="shared" si="7"/>
        <v>0</v>
      </c>
      <c r="O164" s="1">
        <f t="shared" si="7"/>
        <v>0</v>
      </c>
      <c r="P164" s="1">
        <f t="shared" si="7"/>
        <v>1</v>
      </c>
      <c r="Q164" s="1">
        <f t="shared" si="7"/>
        <v>0</v>
      </c>
      <c r="R164" s="1">
        <f t="shared" si="7"/>
        <v>0</v>
      </c>
    </row>
    <row r="165" spans="3:19">
      <c r="C165" s="261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0</v>
      </c>
      <c r="G165" s="1">
        <f t="shared" si="8"/>
        <v>0</v>
      </c>
      <c r="H165" s="1">
        <f t="shared" si="8"/>
        <v>2</v>
      </c>
      <c r="I165" s="1">
        <f t="shared" si="8"/>
        <v>0</v>
      </c>
      <c r="J165" s="1">
        <f t="shared" si="8"/>
        <v>0</v>
      </c>
      <c r="K165" s="1">
        <f t="shared" si="8"/>
        <v>0</v>
      </c>
      <c r="L165" s="1">
        <f t="shared" si="8"/>
        <v>0</v>
      </c>
      <c r="M165" s="1">
        <f t="shared" si="8"/>
        <v>0</v>
      </c>
      <c r="N165" s="1">
        <f t="shared" si="8"/>
        <v>4</v>
      </c>
      <c r="O165" s="1">
        <f t="shared" si="8"/>
        <v>4</v>
      </c>
      <c r="P165" s="1">
        <f t="shared" si="8"/>
        <v>3</v>
      </c>
      <c r="Q165" s="1">
        <f t="shared" si="8"/>
        <v>0</v>
      </c>
      <c r="R165" s="1">
        <f t="shared" si="8"/>
        <v>0</v>
      </c>
    </row>
    <row r="166" spans="3:19">
      <c r="C166" s="261" t="s">
        <v>34</v>
      </c>
      <c r="D166" s="6">
        <f t="shared" ref="D166:R166" si="9">3*IF(D163=0,0,(ROUND(SUMIF(D158:D162,"=3",$S$158:$S$162),2)))</f>
        <v>7.41</v>
      </c>
      <c r="E166" s="6">
        <f t="shared" si="9"/>
        <v>7.41</v>
      </c>
      <c r="F166" s="6">
        <f t="shared" si="9"/>
        <v>1.92</v>
      </c>
      <c r="G166" s="6">
        <f t="shared" si="9"/>
        <v>0</v>
      </c>
      <c r="H166" s="6">
        <f t="shared" si="9"/>
        <v>0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0</v>
      </c>
      <c r="M166" s="6">
        <f t="shared" si="9"/>
        <v>0</v>
      </c>
      <c r="N166" s="6">
        <f t="shared" si="9"/>
        <v>0</v>
      </c>
      <c r="O166" s="6">
        <f t="shared" si="9"/>
        <v>0</v>
      </c>
      <c r="P166" s="6">
        <f t="shared" si="9"/>
        <v>0</v>
      </c>
      <c r="Q166" s="6">
        <f t="shared" si="9"/>
        <v>0</v>
      </c>
      <c r="R166" s="6">
        <f t="shared" si="9"/>
        <v>0</v>
      </c>
    </row>
    <row r="167" spans="3:19">
      <c r="C167" s="261" t="s">
        <v>35</v>
      </c>
      <c r="D167" s="6">
        <f t="shared" ref="D167:R167" si="10">2*IF(D164=0,0,(ROUND(SUMIF(D158:D162,"=2",$S$158:$S$162),2)))</f>
        <v>0</v>
      </c>
      <c r="E167" s="6">
        <f t="shared" si="10"/>
        <v>0</v>
      </c>
      <c r="F167" s="6">
        <f t="shared" si="10"/>
        <v>1.26</v>
      </c>
      <c r="G167" s="6">
        <f t="shared" si="10"/>
        <v>1.28</v>
      </c>
      <c r="H167" s="6">
        <f t="shared" si="10"/>
        <v>0</v>
      </c>
      <c r="I167" s="6">
        <f t="shared" si="10"/>
        <v>0</v>
      </c>
      <c r="J167" s="6">
        <f t="shared" si="10"/>
        <v>0</v>
      </c>
      <c r="K167" s="6">
        <f t="shared" si="10"/>
        <v>0</v>
      </c>
      <c r="L167" s="6">
        <f t="shared" si="10"/>
        <v>4.9400000000000004</v>
      </c>
      <c r="M167" s="6">
        <f t="shared" si="10"/>
        <v>4.9400000000000004</v>
      </c>
      <c r="N167" s="6">
        <f t="shared" si="10"/>
        <v>0</v>
      </c>
      <c r="O167" s="6">
        <f t="shared" si="10"/>
        <v>0</v>
      </c>
      <c r="P167" s="6">
        <f t="shared" si="10"/>
        <v>1.28</v>
      </c>
      <c r="Q167" s="6">
        <f t="shared" si="10"/>
        <v>0</v>
      </c>
      <c r="R167" s="6">
        <f t="shared" si="10"/>
        <v>0</v>
      </c>
    </row>
    <row r="168" spans="3:19">
      <c r="C168" s="261" t="s">
        <v>36</v>
      </c>
      <c r="D168" s="6">
        <f t="shared" ref="D168:R168" si="11">1*IF(D165=0,0,(ROUND(SUMIF(D158:D162,"=1",$S$158:$S$162),2)))</f>
        <v>0</v>
      </c>
      <c r="E168" s="6">
        <f t="shared" si="11"/>
        <v>0</v>
      </c>
      <c r="F168" s="6">
        <f t="shared" si="11"/>
        <v>0</v>
      </c>
      <c r="G168" s="6">
        <f t="shared" si="11"/>
        <v>0</v>
      </c>
      <c r="H168" s="6">
        <f t="shared" si="11"/>
        <v>1.26</v>
      </c>
      <c r="I168" s="6">
        <f t="shared" si="11"/>
        <v>0</v>
      </c>
      <c r="J168" s="6">
        <f t="shared" si="11"/>
        <v>0</v>
      </c>
      <c r="K168" s="6">
        <f t="shared" si="11"/>
        <v>0</v>
      </c>
      <c r="L168" s="6">
        <f t="shared" si="11"/>
        <v>0</v>
      </c>
      <c r="M168" s="6">
        <f t="shared" si="11"/>
        <v>0</v>
      </c>
      <c r="N168" s="6">
        <f t="shared" si="11"/>
        <v>2.4700000000000002</v>
      </c>
      <c r="O168" s="6">
        <f t="shared" si="11"/>
        <v>2.4700000000000002</v>
      </c>
      <c r="P168" s="6">
        <f t="shared" si="11"/>
        <v>1.83</v>
      </c>
      <c r="Q168" s="6">
        <f t="shared" si="11"/>
        <v>0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1.8525</v>
      </c>
      <c r="E171" s="8">
        <f t="shared" si="12"/>
        <v>1.8525</v>
      </c>
      <c r="F171" s="8">
        <f t="shared" si="12"/>
        <v>1.9079999999999997</v>
      </c>
      <c r="G171" s="8">
        <f t="shared" si="12"/>
        <v>1.92</v>
      </c>
      <c r="H171" s="8">
        <f t="shared" si="12"/>
        <v>1.8900000000000001</v>
      </c>
      <c r="I171" s="8">
        <f t="shared" si="12"/>
        <v>0</v>
      </c>
      <c r="J171" s="8">
        <f t="shared" si="12"/>
        <v>0</v>
      </c>
      <c r="K171" s="8">
        <f t="shared" si="12"/>
        <v>0</v>
      </c>
      <c r="L171" s="8">
        <f t="shared" si="12"/>
        <v>1.8525</v>
      </c>
      <c r="M171" s="8">
        <f t="shared" si="12"/>
        <v>1.8525</v>
      </c>
      <c r="N171" s="8">
        <f t="shared" si="12"/>
        <v>1.8525</v>
      </c>
      <c r="O171" s="8">
        <f t="shared" si="12"/>
        <v>1.8525</v>
      </c>
      <c r="P171" s="8">
        <f t="shared" si="12"/>
        <v>1.8660000000000003</v>
      </c>
      <c r="Q171" s="8">
        <f t="shared" si="12"/>
        <v>0</v>
      </c>
      <c r="R171" s="8">
        <f t="shared" si="12"/>
        <v>0</v>
      </c>
    </row>
  </sheetData>
  <mergeCells count="16">
    <mergeCell ref="A7:M7"/>
    <mergeCell ref="A1:M1"/>
    <mergeCell ref="A2:M2"/>
    <mergeCell ref="A3:M3"/>
    <mergeCell ref="A4:M4"/>
    <mergeCell ref="A6:M6"/>
    <mergeCell ref="N12:R12"/>
    <mergeCell ref="A8:M8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sqref="A1:XFD1048576"/>
    </sheetView>
  </sheetViews>
  <sheetFormatPr defaultRowHeight="14.5"/>
  <cols>
    <col min="1" max="1" width="5.81640625" customWidth="1"/>
    <col min="2" max="2" width="15.81640625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494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76</v>
      </c>
      <c r="B5" s="266"/>
      <c r="C5" s="266" t="s">
        <v>495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75</v>
      </c>
      <c r="B6" s="266"/>
      <c r="C6" s="266" t="s">
        <v>496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497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498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499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500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501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1">
        <v>67</v>
      </c>
      <c r="E14" s="1">
        <v>76</v>
      </c>
      <c r="F14" s="1">
        <v>80</v>
      </c>
      <c r="G14" s="1">
        <v>79</v>
      </c>
      <c r="H14" s="1">
        <v>80</v>
      </c>
      <c r="I14" s="1">
        <v>63</v>
      </c>
      <c r="J14" s="1">
        <v>75</v>
      </c>
      <c r="K14" s="2">
        <v>56</v>
      </c>
      <c r="L14" s="2">
        <v>69</v>
      </c>
      <c r="M14" s="2">
        <v>63</v>
      </c>
      <c r="N14" s="1">
        <f>ROUND(D14*$H$12+I14*$M$12,0)</f>
        <v>65</v>
      </c>
      <c r="O14" s="1">
        <f t="shared" ref="O14:R77" si="0">ROUND(E14*$H$12+J14*$M$12,0)</f>
        <v>76</v>
      </c>
      <c r="P14" s="1">
        <f t="shared" si="0"/>
        <v>68</v>
      </c>
      <c r="Q14" s="1">
        <f t="shared" si="0"/>
        <v>74</v>
      </c>
      <c r="R14" s="1">
        <f t="shared" si="0"/>
        <v>72</v>
      </c>
    </row>
    <row r="15" spans="1:18">
      <c r="A15" s="10">
        <v>2</v>
      </c>
      <c r="B15" s="270">
        <v>1911002</v>
      </c>
      <c r="C15" s="271" t="s">
        <v>80</v>
      </c>
      <c r="D15" s="1">
        <v>80</v>
      </c>
      <c r="E15" s="1">
        <v>83</v>
      </c>
      <c r="F15" s="1">
        <v>66</v>
      </c>
      <c r="G15" s="1">
        <v>87</v>
      </c>
      <c r="H15" s="1">
        <v>88</v>
      </c>
      <c r="I15" s="1">
        <v>94</v>
      </c>
      <c r="J15" s="1">
        <v>94</v>
      </c>
      <c r="K15" s="2">
        <v>81</v>
      </c>
      <c r="L15" s="2">
        <v>88</v>
      </c>
      <c r="M15" s="2">
        <v>94</v>
      </c>
      <c r="N15" s="1">
        <f t="shared" ref="N15:Q78" si="1">ROUND(D15*$H$12+I15*$M$12,0)</f>
        <v>87</v>
      </c>
      <c r="O15" s="1">
        <f t="shared" si="0"/>
        <v>89</v>
      </c>
      <c r="P15" s="1">
        <f t="shared" si="0"/>
        <v>74</v>
      </c>
      <c r="Q15" s="1">
        <f t="shared" si="0"/>
        <v>88</v>
      </c>
      <c r="R15" s="1">
        <f t="shared" si="0"/>
        <v>91</v>
      </c>
    </row>
    <row r="16" spans="1:18">
      <c r="A16" s="10">
        <v>3</v>
      </c>
      <c r="B16" s="270">
        <v>1911003</v>
      </c>
      <c r="C16" s="271" t="s">
        <v>81</v>
      </c>
      <c r="D16" s="1">
        <v>93</v>
      </c>
      <c r="E16" s="1">
        <v>98</v>
      </c>
      <c r="F16" s="1">
        <v>91</v>
      </c>
      <c r="G16" s="1">
        <v>92</v>
      </c>
      <c r="H16" s="1">
        <v>96</v>
      </c>
      <c r="I16" s="1">
        <v>100</v>
      </c>
      <c r="J16" s="1">
        <v>88</v>
      </c>
      <c r="K16" s="2">
        <v>38</v>
      </c>
      <c r="L16" s="2">
        <v>88</v>
      </c>
      <c r="M16" s="2">
        <v>69</v>
      </c>
      <c r="N16" s="1">
        <f t="shared" si="1"/>
        <v>97</v>
      </c>
      <c r="O16" s="1">
        <f t="shared" si="0"/>
        <v>93</v>
      </c>
      <c r="P16" s="1">
        <f t="shared" si="0"/>
        <v>65</v>
      </c>
      <c r="Q16" s="1">
        <f t="shared" si="0"/>
        <v>90</v>
      </c>
      <c r="R16" s="1">
        <f t="shared" si="0"/>
        <v>83</v>
      </c>
    </row>
    <row r="17" spans="1:18">
      <c r="A17" s="10">
        <v>4</v>
      </c>
      <c r="B17" s="267">
        <v>1911004</v>
      </c>
      <c r="C17" s="268" t="s">
        <v>39</v>
      </c>
      <c r="D17" s="1">
        <v>86</v>
      </c>
      <c r="E17" s="1">
        <v>84</v>
      </c>
      <c r="F17" s="1">
        <v>80</v>
      </c>
      <c r="G17" s="1">
        <v>87</v>
      </c>
      <c r="H17" s="1">
        <v>63</v>
      </c>
      <c r="I17" s="1">
        <v>69</v>
      </c>
      <c r="J17" s="1">
        <v>88</v>
      </c>
      <c r="K17" s="2">
        <v>38</v>
      </c>
      <c r="L17" s="2">
        <v>88</v>
      </c>
      <c r="M17" s="2">
        <v>88</v>
      </c>
      <c r="N17" s="1">
        <f t="shared" si="1"/>
        <v>78</v>
      </c>
      <c r="O17" s="1">
        <f t="shared" si="0"/>
        <v>86</v>
      </c>
      <c r="P17" s="1">
        <f t="shared" si="0"/>
        <v>59</v>
      </c>
      <c r="Q17" s="1">
        <f t="shared" si="0"/>
        <v>88</v>
      </c>
      <c r="R17" s="1">
        <f t="shared" si="0"/>
        <v>76</v>
      </c>
    </row>
    <row r="18" spans="1:18">
      <c r="A18" s="10">
        <v>5</v>
      </c>
      <c r="B18" s="267">
        <v>1911005</v>
      </c>
      <c r="C18" s="268" t="s">
        <v>302</v>
      </c>
      <c r="D18" s="1">
        <v>67</v>
      </c>
      <c r="E18" s="1">
        <v>81</v>
      </c>
      <c r="F18" s="1">
        <v>60</v>
      </c>
      <c r="G18" s="1">
        <v>66</v>
      </c>
      <c r="H18" s="1">
        <v>61</v>
      </c>
      <c r="I18" s="1">
        <v>94</v>
      </c>
      <c r="J18" s="1">
        <v>88</v>
      </c>
      <c r="K18" s="2">
        <v>81</v>
      </c>
      <c r="L18" s="2">
        <v>94</v>
      </c>
      <c r="M18" s="2">
        <v>88</v>
      </c>
      <c r="N18" s="1">
        <f t="shared" si="1"/>
        <v>81</v>
      </c>
      <c r="O18" s="1">
        <f t="shared" si="0"/>
        <v>85</v>
      </c>
      <c r="P18" s="1">
        <f t="shared" si="0"/>
        <v>71</v>
      </c>
      <c r="Q18" s="1">
        <f t="shared" si="0"/>
        <v>80</v>
      </c>
      <c r="R18" s="1">
        <f t="shared" si="0"/>
        <v>75</v>
      </c>
    </row>
    <row r="19" spans="1:18">
      <c r="A19" s="10">
        <v>6</v>
      </c>
      <c r="B19" s="267">
        <v>1911006</v>
      </c>
      <c r="C19" s="268" t="s">
        <v>303</v>
      </c>
      <c r="D19" s="1">
        <v>75</v>
      </c>
      <c r="E19" s="1">
        <v>88</v>
      </c>
      <c r="F19" s="1">
        <v>87</v>
      </c>
      <c r="G19" s="1">
        <v>78</v>
      </c>
      <c r="H19" s="1">
        <v>79</v>
      </c>
      <c r="I19" s="1">
        <v>94</v>
      </c>
      <c r="J19" s="1">
        <v>94</v>
      </c>
      <c r="K19" s="2">
        <v>88</v>
      </c>
      <c r="L19" s="2">
        <v>94</v>
      </c>
      <c r="M19" s="2">
        <v>94</v>
      </c>
      <c r="N19" s="1">
        <f t="shared" si="1"/>
        <v>85</v>
      </c>
      <c r="O19" s="1">
        <f t="shared" si="0"/>
        <v>91</v>
      </c>
      <c r="P19" s="1">
        <f t="shared" si="0"/>
        <v>88</v>
      </c>
      <c r="Q19" s="1">
        <f t="shared" si="0"/>
        <v>86</v>
      </c>
      <c r="R19" s="1">
        <f t="shared" si="0"/>
        <v>87</v>
      </c>
    </row>
    <row r="20" spans="1:18">
      <c r="A20" s="10">
        <v>7</v>
      </c>
      <c r="B20" s="270">
        <v>1911007</v>
      </c>
      <c r="C20" s="271" t="s">
        <v>83</v>
      </c>
      <c r="D20" s="1">
        <v>83</v>
      </c>
      <c r="E20" s="1">
        <v>87</v>
      </c>
      <c r="F20" s="1">
        <v>92</v>
      </c>
      <c r="G20" s="1">
        <v>89</v>
      </c>
      <c r="H20" s="1">
        <v>86</v>
      </c>
      <c r="I20" s="1">
        <v>88</v>
      </c>
      <c r="J20" s="1">
        <v>88</v>
      </c>
      <c r="K20" s="2">
        <v>44</v>
      </c>
      <c r="L20" s="2">
        <v>94</v>
      </c>
      <c r="M20" s="2">
        <v>88</v>
      </c>
      <c r="N20" s="1">
        <f t="shared" si="1"/>
        <v>86</v>
      </c>
      <c r="O20" s="1">
        <f t="shared" si="0"/>
        <v>88</v>
      </c>
      <c r="P20" s="1">
        <f t="shared" si="0"/>
        <v>68</v>
      </c>
      <c r="Q20" s="1">
        <f t="shared" si="0"/>
        <v>92</v>
      </c>
      <c r="R20" s="1">
        <f t="shared" si="0"/>
        <v>87</v>
      </c>
    </row>
    <row r="21" spans="1:18">
      <c r="A21" s="10">
        <v>8</v>
      </c>
      <c r="B21" s="272">
        <v>1911008</v>
      </c>
      <c r="C21" s="273" t="s">
        <v>304</v>
      </c>
      <c r="D21" s="1">
        <v>72</v>
      </c>
      <c r="E21" s="1">
        <v>65</v>
      </c>
      <c r="F21" s="1">
        <v>95</v>
      </c>
      <c r="G21" s="1">
        <v>79</v>
      </c>
      <c r="H21" s="1">
        <v>73</v>
      </c>
      <c r="I21" s="1">
        <v>94</v>
      </c>
      <c r="J21" s="1">
        <v>75</v>
      </c>
      <c r="K21" s="2">
        <v>38</v>
      </c>
      <c r="L21" s="2">
        <v>75</v>
      </c>
      <c r="M21" s="2">
        <v>44</v>
      </c>
      <c r="N21" s="1">
        <f t="shared" si="1"/>
        <v>83</v>
      </c>
      <c r="O21" s="1">
        <f t="shared" si="0"/>
        <v>70</v>
      </c>
      <c r="P21" s="1">
        <f t="shared" si="0"/>
        <v>67</v>
      </c>
      <c r="Q21" s="1">
        <f t="shared" si="0"/>
        <v>77</v>
      </c>
      <c r="R21" s="1">
        <f t="shared" si="0"/>
        <v>59</v>
      </c>
    </row>
    <row r="22" spans="1:18">
      <c r="A22" s="10">
        <v>9</v>
      </c>
      <c r="B22" s="272">
        <v>1911009</v>
      </c>
      <c r="C22" s="273" t="s">
        <v>85</v>
      </c>
      <c r="D22" s="1">
        <v>75</v>
      </c>
      <c r="E22" s="1">
        <v>78</v>
      </c>
      <c r="F22" s="1">
        <v>74</v>
      </c>
      <c r="G22" s="1">
        <v>55</v>
      </c>
      <c r="H22" s="1">
        <v>86</v>
      </c>
      <c r="I22" s="1">
        <v>94</v>
      </c>
      <c r="J22" s="1">
        <v>88</v>
      </c>
      <c r="K22" s="2">
        <v>94</v>
      </c>
      <c r="L22" s="2">
        <v>100</v>
      </c>
      <c r="M22" s="2">
        <v>81</v>
      </c>
      <c r="N22" s="1">
        <f t="shared" si="1"/>
        <v>85</v>
      </c>
      <c r="O22" s="1">
        <f t="shared" si="0"/>
        <v>83</v>
      </c>
      <c r="P22" s="1">
        <f t="shared" si="0"/>
        <v>84</v>
      </c>
      <c r="Q22" s="1">
        <f t="shared" si="0"/>
        <v>78</v>
      </c>
      <c r="R22" s="1">
        <f t="shared" si="0"/>
        <v>84</v>
      </c>
    </row>
    <row r="23" spans="1:18">
      <c r="A23" s="10">
        <v>10</v>
      </c>
      <c r="B23" s="272">
        <v>1911010</v>
      </c>
      <c r="C23" s="273" t="s">
        <v>305</v>
      </c>
      <c r="D23" s="1">
        <v>88</v>
      </c>
      <c r="E23" s="1">
        <v>90</v>
      </c>
      <c r="F23" s="1">
        <v>92</v>
      </c>
      <c r="G23" s="1">
        <v>82</v>
      </c>
      <c r="H23" s="1">
        <v>77</v>
      </c>
      <c r="I23" s="1">
        <v>94</v>
      </c>
      <c r="J23" s="1">
        <v>88</v>
      </c>
      <c r="K23" s="2">
        <v>81</v>
      </c>
      <c r="L23" s="2">
        <v>94</v>
      </c>
      <c r="M23" s="2">
        <v>81</v>
      </c>
      <c r="N23" s="1">
        <f t="shared" si="1"/>
        <v>91</v>
      </c>
      <c r="O23" s="1">
        <f t="shared" si="0"/>
        <v>89</v>
      </c>
      <c r="P23" s="1">
        <f t="shared" si="0"/>
        <v>87</v>
      </c>
      <c r="Q23" s="1">
        <f t="shared" si="0"/>
        <v>88</v>
      </c>
      <c r="R23" s="1">
        <f t="shared" si="0"/>
        <v>79</v>
      </c>
    </row>
    <row r="24" spans="1:18">
      <c r="A24" s="10">
        <v>11</v>
      </c>
      <c r="B24" s="272">
        <v>1911011</v>
      </c>
      <c r="C24" s="273" t="s">
        <v>87</v>
      </c>
      <c r="D24" s="1">
        <v>87</v>
      </c>
      <c r="E24" s="1">
        <v>91</v>
      </c>
      <c r="F24" s="1">
        <v>95</v>
      </c>
      <c r="G24" s="1">
        <v>66</v>
      </c>
      <c r="H24" s="1">
        <v>66</v>
      </c>
      <c r="I24" s="1">
        <v>75</v>
      </c>
      <c r="J24" s="1">
        <v>88</v>
      </c>
      <c r="K24" s="2">
        <v>69</v>
      </c>
      <c r="L24" s="2">
        <v>94</v>
      </c>
      <c r="M24" s="2">
        <v>94</v>
      </c>
      <c r="N24" s="1">
        <f t="shared" si="1"/>
        <v>81</v>
      </c>
      <c r="O24" s="1">
        <f t="shared" si="0"/>
        <v>90</v>
      </c>
      <c r="P24" s="1">
        <f t="shared" si="0"/>
        <v>82</v>
      </c>
      <c r="Q24" s="1">
        <f t="shared" si="0"/>
        <v>80</v>
      </c>
      <c r="R24" s="1">
        <f t="shared" si="0"/>
        <v>80</v>
      </c>
    </row>
    <row r="25" spans="1:18">
      <c r="A25" s="10">
        <v>12</v>
      </c>
      <c r="B25" s="267">
        <v>1911012</v>
      </c>
      <c r="C25" s="268" t="s">
        <v>306</v>
      </c>
      <c r="D25" s="1">
        <v>89</v>
      </c>
      <c r="E25" s="1">
        <v>85</v>
      </c>
      <c r="F25" s="1">
        <v>96</v>
      </c>
      <c r="G25" s="1">
        <v>96</v>
      </c>
      <c r="H25" s="1">
        <v>65</v>
      </c>
      <c r="I25" s="1">
        <v>94</v>
      </c>
      <c r="J25" s="1">
        <v>88</v>
      </c>
      <c r="K25" s="2">
        <v>75</v>
      </c>
      <c r="L25" s="2">
        <v>94</v>
      </c>
      <c r="M25" s="2">
        <v>94</v>
      </c>
      <c r="N25" s="1">
        <f t="shared" si="1"/>
        <v>92</v>
      </c>
      <c r="O25" s="1">
        <f t="shared" si="0"/>
        <v>87</v>
      </c>
      <c r="P25" s="1">
        <f t="shared" si="0"/>
        <v>86</v>
      </c>
      <c r="Q25" s="1">
        <f t="shared" si="0"/>
        <v>95</v>
      </c>
      <c r="R25" s="1">
        <f t="shared" si="0"/>
        <v>80</v>
      </c>
    </row>
    <row r="26" spans="1:18">
      <c r="A26" s="10">
        <v>13</v>
      </c>
      <c r="B26" s="267">
        <v>1911013</v>
      </c>
      <c r="C26" s="268" t="s">
        <v>89</v>
      </c>
      <c r="D26" s="1">
        <v>76</v>
      </c>
      <c r="E26" s="1">
        <v>79</v>
      </c>
      <c r="F26" s="1">
        <v>93</v>
      </c>
      <c r="G26" s="1">
        <v>94</v>
      </c>
      <c r="H26" s="1">
        <v>94</v>
      </c>
      <c r="I26" s="1">
        <v>75</v>
      </c>
      <c r="J26" s="1">
        <v>0</v>
      </c>
      <c r="K26" s="2">
        <v>88</v>
      </c>
      <c r="L26" s="2">
        <v>81</v>
      </c>
      <c r="M26" s="2">
        <v>88</v>
      </c>
      <c r="N26" s="1">
        <f t="shared" si="1"/>
        <v>76</v>
      </c>
      <c r="O26" s="1">
        <f t="shared" si="0"/>
        <v>40</v>
      </c>
      <c r="P26" s="1">
        <f t="shared" si="0"/>
        <v>91</v>
      </c>
      <c r="Q26" s="1">
        <f t="shared" si="0"/>
        <v>88</v>
      </c>
      <c r="R26" s="1">
        <f t="shared" si="0"/>
        <v>91</v>
      </c>
    </row>
    <row r="27" spans="1:18">
      <c r="A27" s="10">
        <v>14</v>
      </c>
      <c r="B27" s="272">
        <v>1911014</v>
      </c>
      <c r="C27" s="273" t="s">
        <v>90</v>
      </c>
      <c r="D27" s="1">
        <v>73</v>
      </c>
      <c r="E27" s="1">
        <v>90</v>
      </c>
      <c r="F27" s="1">
        <v>89</v>
      </c>
      <c r="G27" s="1">
        <v>80</v>
      </c>
      <c r="H27" s="1">
        <v>48</v>
      </c>
      <c r="I27" s="1">
        <v>88</v>
      </c>
      <c r="J27" s="1">
        <v>94</v>
      </c>
      <c r="K27" s="2">
        <v>94</v>
      </c>
      <c r="L27" s="2">
        <v>88</v>
      </c>
      <c r="M27" s="2">
        <v>81</v>
      </c>
      <c r="N27" s="1">
        <f t="shared" si="1"/>
        <v>81</v>
      </c>
      <c r="O27" s="1">
        <f t="shared" si="0"/>
        <v>92</v>
      </c>
      <c r="P27" s="1">
        <f t="shared" si="0"/>
        <v>92</v>
      </c>
      <c r="Q27" s="1">
        <f t="shared" si="0"/>
        <v>84</v>
      </c>
      <c r="R27" s="1">
        <f t="shared" si="0"/>
        <v>65</v>
      </c>
    </row>
    <row r="28" spans="1:18">
      <c r="A28" s="10">
        <v>15</v>
      </c>
      <c r="B28" s="272">
        <v>1911015</v>
      </c>
      <c r="C28" s="273" t="s">
        <v>307</v>
      </c>
      <c r="D28" s="1">
        <v>92</v>
      </c>
      <c r="E28" s="1">
        <v>98</v>
      </c>
      <c r="F28" s="1">
        <v>95</v>
      </c>
      <c r="G28" s="1">
        <v>88</v>
      </c>
      <c r="H28" s="1">
        <v>79</v>
      </c>
      <c r="I28" s="1">
        <v>75</v>
      </c>
      <c r="J28" s="1">
        <v>88</v>
      </c>
      <c r="K28" s="2">
        <v>81</v>
      </c>
      <c r="L28" s="2">
        <v>88</v>
      </c>
      <c r="M28" s="2">
        <v>88</v>
      </c>
      <c r="N28" s="1">
        <f t="shared" si="1"/>
        <v>84</v>
      </c>
      <c r="O28" s="1">
        <f t="shared" si="0"/>
        <v>93</v>
      </c>
      <c r="P28" s="1">
        <f t="shared" si="0"/>
        <v>88</v>
      </c>
      <c r="Q28" s="1">
        <f t="shared" si="0"/>
        <v>88</v>
      </c>
      <c r="R28" s="1">
        <f t="shared" si="0"/>
        <v>84</v>
      </c>
    </row>
    <row r="29" spans="1:18">
      <c r="A29" s="10">
        <v>16</v>
      </c>
      <c r="B29" s="270">
        <v>1911016</v>
      </c>
      <c r="C29" s="271" t="s">
        <v>308</v>
      </c>
      <c r="D29" s="1">
        <v>79</v>
      </c>
      <c r="E29" s="1">
        <v>72</v>
      </c>
      <c r="F29" s="1">
        <v>71</v>
      </c>
      <c r="G29" s="1">
        <v>74</v>
      </c>
      <c r="H29" s="1">
        <v>63</v>
      </c>
      <c r="I29" s="1">
        <v>81</v>
      </c>
      <c r="J29" s="1">
        <v>88</v>
      </c>
      <c r="K29" s="2">
        <v>69</v>
      </c>
      <c r="L29" s="2">
        <v>81</v>
      </c>
      <c r="M29" s="2">
        <v>94</v>
      </c>
      <c r="N29" s="1">
        <f t="shared" si="1"/>
        <v>80</v>
      </c>
      <c r="O29" s="1">
        <f t="shared" si="0"/>
        <v>80</v>
      </c>
      <c r="P29" s="1">
        <f t="shared" si="0"/>
        <v>70</v>
      </c>
      <c r="Q29" s="1">
        <f t="shared" si="0"/>
        <v>78</v>
      </c>
      <c r="R29" s="1">
        <f t="shared" si="0"/>
        <v>79</v>
      </c>
    </row>
    <row r="30" spans="1:18">
      <c r="A30" s="10">
        <v>17</v>
      </c>
      <c r="B30" s="267">
        <v>1911017</v>
      </c>
      <c r="C30" s="268" t="s">
        <v>92</v>
      </c>
      <c r="D30" s="1">
        <v>55</v>
      </c>
      <c r="E30" s="1">
        <v>49</v>
      </c>
      <c r="F30" s="1">
        <v>73</v>
      </c>
      <c r="G30" s="1">
        <v>89</v>
      </c>
      <c r="H30" s="1">
        <v>83</v>
      </c>
      <c r="I30" s="1">
        <v>81</v>
      </c>
      <c r="J30" s="1">
        <v>88</v>
      </c>
      <c r="K30" s="2">
        <v>81</v>
      </c>
      <c r="L30" s="2">
        <v>69</v>
      </c>
      <c r="M30" s="2">
        <v>94</v>
      </c>
      <c r="N30" s="1">
        <f t="shared" si="1"/>
        <v>68</v>
      </c>
      <c r="O30" s="1">
        <f t="shared" si="0"/>
        <v>69</v>
      </c>
      <c r="P30" s="1">
        <f t="shared" si="0"/>
        <v>77</v>
      </c>
      <c r="Q30" s="1">
        <f t="shared" si="0"/>
        <v>79</v>
      </c>
      <c r="R30" s="1">
        <f t="shared" si="0"/>
        <v>89</v>
      </c>
    </row>
    <row r="31" spans="1:18">
      <c r="A31" s="10">
        <v>18</v>
      </c>
      <c r="B31" s="267">
        <v>1911018</v>
      </c>
      <c r="C31" s="268" t="s">
        <v>42</v>
      </c>
      <c r="D31" s="1">
        <v>88</v>
      </c>
      <c r="E31" s="1">
        <v>73</v>
      </c>
      <c r="F31" s="1">
        <v>91</v>
      </c>
      <c r="G31" s="1">
        <v>95</v>
      </c>
      <c r="H31" s="1">
        <v>94</v>
      </c>
      <c r="I31" s="1">
        <v>88</v>
      </c>
      <c r="J31" s="1">
        <v>88</v>
      </c>
      <c r="K31" s="2">
        <v>88</v>
      </c>
      <c r="L31" s="2">
        <v>94</v>
      </c>
      <c r="M31" s="2">
        <v>88</v>
      </c>
      <c r="N31" s="1">
        <f t="shared" si="1"/>
        <v>88</v>
      </c>
      <c r="O31" s="1">
        <f t="shared" si="0"/>
        <v>81</v>
      </c>
      <c r="P31" s="1">
        <f t="shared" si="0"/>
        <v>90</v>
      </c>
      <c r="Q31" s="1">
        <f t="shared" si="0"/>
        <v>95</v>
      </c>
      <c r="R31" s="1">
        <f t="shared" si="0"/>
        <v>91</v>
      </c>
    </row>
    <row r="32" spans="1:18">
      <c r="A32" s="10">
        <v>19</v>
      </c>
      <c r="B32" s="267">
        <v>1911019</v>
      </c>
      <c r="C32" s="268" t="s">
        <v>309</v>
      </c>
      <c r="D32" s="1">
        <v>89</v>
      </c>
      <c r="E32" s="1">
        <v>91</v>
      </c>
      <c r="F32" s="1">
        <v>92</v>
      </c>
      <c r="G32" s="1">
        <v>88</v>
      </c>
      <c r="H32" s="1">
        <v>90</v>
      </c>
      <c r="I32" s="1">
        <v>75</v>
      </c>
      <c r="J32" s="1">
        <v>88</v>
      </c>
      <c r="K32" s="2">
        <v>75</v>
      </c>
      <c r="L32" s="2">
        <v>100</v>
      </c>
      <c r="M32" s="2">
        <v>88</v>
      </c>
      <c r="N32" s="1">
        <f t="shared" si="1"/>
        <v>82</v>
      </c>
      <c r="O32" s="1">
        <f t="shared" si="0"/>
        <v>90</v>
      </c>
      <c r="P32" s="1">
        <f t="shared" si="0"/>
        <v>84</v>
      </c>
      <c r="Q32" s="1">
        <f t="shared" si="0"/>
        <v>94</v>
      </c>
      <c r="R32" s="1">
        <f t="shared" si="0"/>
        <v>89</v>
      </c>
    </row>
    <row r="33" spans="1:18">
      <c r="A33" s="10">
        <v>20</v>
      </c>
      <c r="B33" s="272">
        <v>1911020</v>
      </c>
      <c r="C33" s="273" t="s">
        <v>310</v>
      </c>
      <c r="D33" s="1">
        <v>58</v>
      </c>
      <c r="E33" s="1">
        <v>80</v>
      </c>
      <c r="F33" s="1">
        <v>89</v>
      </c>
      <c r="G33" s="1">
        <v>78</v>
      </c>
      <c r="H33" s="1">
        <v>41</v>
      </c>
      <c r="I33" s="1">
        <v>88</v>
      </c>
      <c r="J33" s="1">
        <v>88</v>
      </c>
      <c r="K33" s="2">
        <v>81</v>
      </c>
      <c r="L33" s="2">
        <v>81</v>
      </c>
      <c r="M33" s="2">
        <v>88</v>
      </c>
      <c r="N33" s="1">
        <f t="shared" si="1"/>
        <v>73</v>
      </c>
      <c r="O33" s="1">
        <f t="shared" si="0"/>
        <v>84</v>
      </c>
      <c r="P33" s="1">
        <f t="shared" si="0"/>
        <v>85</v>
      </c>
      <c r="Q33" s="1">
        <f t="shared" si="0"/>
        <v>80</v>
      </c>
      <c r="R33" s="1">
        <f t="shared" si="0"/>
        <v>65</v>
      </c>
    </row>
    <row r="34" spans="1:18">
      <c r="A34" s="10">
        <v>21</v>
      </c>
      <c r="B34" s="267">
        <v>1911021</v>
      </c>
      <c r="C34" s="268" t="s">
        <v>311</v>
      </c>
      <c r="D34" s="1">
        <v>74</v>
      </c>
      <c r="E34" s="1">
        <v>83</v>
      </c>
      <c r="F34" s="1">
        <v>83</v>
      </c>
      <c r="G34" s="1">
        <v>70</v>
      </c>
      <c r="H34" s="1">
        <v>94</v>
      </c>
      <c r="I34" s="1">
        <v>94</v>
      </c>
      <c r="J34" s="1">
        <v>100</v>
      </c>
      <c r="K34" s="2">
        <v>88</v>
      </c>
      <c r="L34" s="2">
        <v>94</v>
      </c>
      <c r="M34" s="2">
        <v>44</v>
      </c>
      <c r="N34" s="1">
        <f t="shared" si="1"/>
        <v>84</v>
      </c>
      <c r="O34" s="1">
        <f t="shared" si="0"/>
        <v>92</v>
      </c>
      <c r="P34" s="1">
        <f t="shared" si="0"/>
        <v>86</v>
      </c>
      <c r="Q34" s="1">
        <f t="shared" si="0"/>
        <v>82</v>
      </c>
      <c r="R34" s="1">
        <f t="shared" si="0"/>
        <v>69</v>
      </c>
    </row>
    <row r="35" spans="1:18">
      <c r="A35" s="10">
        <v>22</v>
      </c>
      <c r="B35" s="272">
        <v>1911022</v>
      </c>
      <c r="C35" s="273" t="s">
        <v>95</v>
      </c>
      <c r="D35" s="1">
        <v>63</v>
      </c>
      <c r="E35" s="1">
        <v>59</v>
      </c>
      <c r="F35" s="1">
        <v>92</v>
      </c>
      <c r="G35" s="1">
        <v>85</v>
      </c>
      <c r="H35" s="1">
        <v>82</v>
      </c>
      <c r="I35" s="1">
        <v>94</v>
      </c>
      <c r="J35" s="1">
        <v>88</v>
      </c>
      <c r="K35" s="2">
        <v>81</v>
      </c>
      <c r="L35" s="2">
        <v>100</v>
      </c>
      <c r="M35" s="2">
        <v>75</v>
      </c>
      <c r="N35" s="1">
        <f t="shared" si="1"/>
        <v>79</v>
      </c>
      <c r="O35" s="1">
        <f t="shared" si="0"/>
        <v>74</v>
      </c>
      <c r="P35" s="1">
        <f t="shared" si="0"/>
        <v>87</v>
      </c>
      <c r="Q35" s="1">
        <f t="shared" si="0"/>
        <v>93</v>
      </c>
      <c r="R35" s="1">
        <f t="shared" si="0"/>
        <v>79</v>
      </c>
    </row>
    <row r="36" spans="1:18">
      <c r="A36" s="10">
        <v>23</v>
      </c>
      <c r="B36" s="267">
        <v>1911023</v>
      </c>
      <c r="C36" s="268" t="s">
        <v>312</v>
      </c>
      <c r="D36" s="1">
        <v>71</v>
      </c>
      <c r="E36" s="1">
        <v>78</v>
      </c>
      <c r="F36" s="1">
        <v>78</v>
      </c>
      <c r="G36" s="1">
        <v>73</v>
      </c>
      <c r="H36" s="1">
        <v>61</v>
      </c>
      <c r="I36" s="1">
        <v>75</v>
      </c>
      <c r="J36" s="1">
        <v>88</v>
      </c>
      <c r="K36" s="2">
        <v>75</v>
      </c>
      <c r="L36" s="2">
        <v>69</v>
      </c>
      <c r="M36" s="2">
        <v>94</v>
      </c>
      <c r="N36" s="1">
        <f t="shared" si="1"/>
        <v>73</v>
      </c>
      <c r="O36" s="1">
        <f t="shared" si="0"/>
        <v>83</v>
      </c>
      <c r="P36" s="1">
        <f t="shared" si="0"/>
        <v>77</v>
      </c>
      <c r="Q36" s="1">
        <f t="shared" si="0"/>
        <v>71</v>
      </c>
      <c r="R36" s="1">
        <f t="shared" si="0"/>
        <v>78</v>
      </c>
    </row>
    <row r="37" spans="1:18">
      <c r="A37" s="10">
        <v>24</v>
      </c>
      <c r="B37" s="267">
        <v>1911024</v>
      </c>
      <c r="C37" s="268" t="s">
        <v>45</v>
      </c>
      <c r="D37" s="1">
        <v>70</v>
      </c>
      <c r="E37" s="1">
        <v>83</v>
      </c>
      <c r="F37" s="1">
        <v>81</v>
      </c>
      <c r="G37" s="1">
        <v>67</v>
      </c>
      <c r="H37" s="1">
        <v>60</v>
      </c>
      <c r="I37" s="1">
        <v>94</v>
      </c>
      <c r="J37" s="1">
        <v>88</v>
      </c>
      <c r="K37" s="2">
        <v>88</v>
      </c>
      <c r="L37" s="2">
        <v>88</v>
      </c>
      <c r="M37" s="2">
        <v>88</v>
      </c>
      <c r="N37" s="1">
        <f t="shared" si="1"/>
        <v>82</v>
      </c>
      <c r="O37" s="1">
        <f t="shared" si="0"/>
        <v>86</v>
      </c>
      <c r="P37" s="1">
        <f t="shared" si="0"/>
        <v>85</v>
      </c>
      <c r="Q37" s="1">
        <f t="shared" si="0"/>
        <v>78</v>
      </c>
      <c r="R37" s="1">
        <f t="shared" si="0"/>
        <v>74</v>
      </c>
    </row>
    <row r="38" spans="1:18">
      <c r="A38" s="10">
        <v>25</v>
      </c>
      <c r="B38" s="272">
        <v>1911025</v>
      </c>
      <c r="C38" s="273" t="s">
        <v>96</v>
      </c>
      <c r="D38" s="1">
        <v>58</v>
      </c>
      <c r="E38" s="1">
        <v>83</v>
      </c>
      <c r="F38" s="1">
        <v>95</v>
      </c>
      <c r="G38" s="1">
        <v>79</v>
      </c>
      <c r="H38" s="1">
        <v>66</v>
      </c>
      <c r="I38" s="1">
        <v>100</v>
      </c>
      <c r="J38" s="1">
        <v>69</v>
      </c>
      <c r="K38" s="2">
        <v>88</v>
      </c>
      <c r="L38" s="2">
        <v>81</v>
      </c>
      <c r="M38" s="2">
        <v>88</v>
      </c>
      <c r="N38" s="1">
        <f t="shared" si="1"/>
        <v>79</v>
      </c>
      <c r="O38" s="1">
        <f t="shared" si="0"/>
        <v>76</v>
      </c>
      <c r="P38" s="1">
        <f t="shared" si="0"/>
        <v>92</v>
      </c>
      <c r="Q38" s="1">
        <f t="shared" si="0"/>
        <v>80</v>
      </c>
      <c r="R38" s="1">
        <f t="shared" si="0"/>
        <v>77</v>
      </c>
    </row>
    <row r="39" spans="1:18">
      <c r="A39" s="10">
        <v>26</v>
      </c>
      <c r="B39" s="272">
        <v>1911026</v>
      </c>
      <c r="C39" s="273" t="s">
        <v>313</v>
      </c>
      <c r="D39" s="1">
        <v>80</v>
      </c>
      <c r="E39" s="1">
        <v>90</v>
      </c>
      <c r="F39" s="1">
        <v>94</v>
      </c>
      <c r="G39" s="1">
        <v>97</v>
      </c>
      <c r="H39" s="1">
        <v>66</v>
      </c>
      <c r="I39" s="1">
        <v>94</v>
      </c>
      <c r="J39" s="1">
        <v>94</v>
      </c>
      <c r="K39" s="2">
        <v>81</v>
      </c>
      <c r="L39" s="2">
        <v>81</v>
      </c>
      <c r="M39" s="2">
        <v>88</v>
      </c>
      <c r="N39" s="1">
        <f t="shared" si="1"/>
        <v>87</v>
      </c>
      <c r="O39" s="1">
        <f t="shared" si="0"/>
        <v>92</v>
      </c>
      <c r="P39" s="1">
        <f t="shared" si="0"/>
        <v>88</v>
      </c>
      <c r="Q39" s="1">
        <f t="shared" si="0"/>
        <v>89</v>
      </c>
      <c r="R39" s="1">
        <f t="shared" si="0"/>
        <v>77</v>
      </c>
    </row>
    <row r="40" spans="1:18">
      <c r="A40" s="10">
        <v>27</v>
      </c>
      <c r="B40" s="272">
        <v>1911027</v>
      </c>
      <c r="C40" s="273" t="s">
        <v>314</v>
      </c>
      <c r="D40" s="1">
        <v>71</v>
      </c>
      <c r="E40" s="1">
        <v>75</v>
      </c>
      <c r="F40" s="1">
        <v>77</v>
      </c>
      <c r="G40" s="1">
        <v>67</v>
      </c>
      <c r="H40" s="1">
        <v>69</v>
      </c>
      <c r="I40" s="1">
        <v>75</v>
      </c>
      <c r="J40" s="1">
        <v>81</v>
      </c>
      <c r="K40" s="2">
        <v>94</v>
      </c>
      <c r="L40" s="2">
        <v>44</v>
      </c>
      <c r="M40" s="2">
        <v>63</v>
      </c>
      <c r="N40" s="1">
        <f t="shared" si="1"/>
        <v>73</v>
      </c>
      <c r="O40" s="1">
        <f t="shared" si="0"/>
        <v>78</v>
      </c>
      <c r="P40" s="1">
        <f t="shared" si="0"/>
        <v>86</v>
      </c>
      <c r="Q40" s="1">
        <f t="shared" si="0"/>
        <v>56</v>
      </c>
      <c r="R40" s="1">
        <f t="shared" si="0"/>
        <v>66</v>
      </c>
    </row>
    <row r="41" spans="1:18">
      <c r="A41" s="10">
        <v>28</v>
      </c>
      <c r="B41" s="270">
        <v>1911028</v>
      </c>
      <c r="C41" s="271" t="s">
        <v>315</v>
      </c>
      <c r="D41" s="1">
        <v>70</v>
      </c>
      <c r="E41" s="1">
        <v>88</v>
      </c>
      <c r="F41" s="1">
        <v>86</v>
      </c>
      <c r="G41" s="1">
        <v>68</v>
      </c>
      <c r="H41" s="1">
        <v>92</v>
      </c>
      <c r="I41" s="1">
        <v>75</v>
      </c>
      <c r="J41" s="1">
        <v>81</v>
      </c>
      <c r="K41" s="2">
        <v>38</v>
      </c>
      <c r="L41" s="2">
        <v>75</v>
      </c>
      <c r="M41" s="2">
        <v>44</v>
      </c>
      <c r="N41" s="1">
        <f t="shared" si="1"/>
        <v>73</v>
      </c>
      <c r="O41" s="1">
        <f t="shared" si="0"/>
        <v>85</v>
      </c>
      <c r="P41" s="1">
        <f t="shared" si="0"/>
        <v>62</v>
      </c>
      <c r="Q41" s="1">
        <f t="shared" si="0"/>
        <v>72</v>
      </c>
      <c r="R41" s="1">
        <f t="shared" si="0"/>
        <v>68</v>
      </c>
    </row>
    <row r="42" spans="1:18">
      <c r="A42" s="10">
        <v>29</v>
      </c>
      <c r="B42" s="272">
        <v>1911029</v>
      </c>
      <c r="C42" s="273" t="s">
        <v>316</v>
      </c>
      <c r="D42" s="1">
        <v>89</v>
      </c>
      <c r="E42" s="1">
        <v>88</v>
      </c>
      <c r="F42" s="1">
        <v>93</v>
      </c>
      <c r="G42" s="1">
        <v>81</v>
      </c>
      <c r="H42" s="1">
        <v>96</v>
      </c>
      <c r="I42" s="1">
        <v>63</v>
      </c>
      <c r="J42" s="1">
        <v>81</v>
      </c>
      <c r="K42" s="2">
        <v>75</v>
      </c>
      <c r="L42" s="2">
        <v>69</v>
      </c>
      <c r="M42" s="2">
        <v>75</v>
      </c>
      <c r="N42" s="1">
        <f t="shared" si="1"/>
        <v>76</v>
      </c>
      <c r="O42" s="1">
        <f t="shared" si="0"/>
        <v>85</v>
      </c>
      <c r="P42" s="1">
        <f t="shared" si="0"/>
        <v>84</v>
      </c>
      <c r="Q42" s="1">
        <f t="shared" si="0"/>
        <v>75</v>
      </c>
      <c r="R42" s="1">
        <f t="shared" si="0"/>
        <v>86</v>
      </c>
    </row>
    <row r="43" spans="1:18">
      <c r="A43" s="10">
        <v>30</v>
      </c>
      <c r="B43" s="270">
        <v>1911030</v>
      </c>
      <c r="C43" s="271" t="s">
        <v>100</v>
      </c>
      <c r="D43" s="1">
        <v>72</v>
      </c>
      <c r="E43" s="1">
        <v>70</v>
      </c>
      <c r="F43" s="1">
        <v>96</v>
      </c>
      <c r="G43" s="1">
        <v>43</v>
      </c>
      <c r="H43" s="1">
        <v>43</v>
      </c>
      <c r="I43" s="1">
        <v>69</v>
      </c>
      <c r="J43" s="1">
        <v>81</v>
      </c>
      <c r="K43" s="2">
        <v>75</v>
      </c>
      <c r="L43" s="2">
        <v>94</v>
      </c>
      <c r="M43" s="2">
        <v>88</v>
      </c>
      <c r="N43" s="1">
        <f t="shared" si="1"/>
        <v>71</v>
      </c>
      <c r="O43" s="1">
        <f t="shared" si="0"/>
        <v>76</v>
      </c>
      <c r="P43" s="1">
        <f t="shared" si="0"/>
        <v>86</v>
      </c>
      <c r="Q43" s="1">
        <f t="shared" si="0"/>
        <v>69</v>
      </c>
      <c r="R43" s="1">
        <f t="shared" si="0"/>
        <v>66</v>
      </c>
    </row>
    <row r="44" spans="1:18">
      <c r="A44" s="10">
        <v>31</v>
      </c>
      <c r="B44" s="267">
        <v>1911031</v>
      </c>
      <c r="C44" s="268" t="s">
        <v>317</v>
      </c>
      <c r="D44" s="1">
        <v>85</v>
      </c>
      <c r="E44" s="1">
        <v>78</v>
      </c>
      <c r="F44" s="1">
        <v>86</v>
      </c>
      <c r="G44" s="1">
        <v>96</v>
      </c>
      <c r="H44" s="1">
        <v>81</v>
      </c>
      <c r="I44" s="1">
        <v>88</v>
      </c>
      <c r="J44" s="1">
        <v>88</v>
      </c>
      <c r="K44" s="2">
        <v>88</v>
      </c>
      <c r="L44" s="2">
        <v>88</v>
      </c>
      <c r="M44" s="2">
        <v>81</v>
      </c>
      <c r="N44" s="1">
        <f t="shared" si="1"/>
        <v>87</v>
      </c>
      <c r="O44" s="1">
        <f t="shared" si="0"/>
        <v>83</v>
      </c>
      <c r="P44" s="1">
        <f t="shared" si="0"/>
        <v>87</v>
      </c>
      <c r="Q44" s="1">
        <f t="shared" si="0"/>
        <v>92</v>
      </c>
      <c r="R44" s="1">
        <f t="shared" si="0"/>
        <v>81</v>
      </c>
    </row>
    <row r="45" spans="1:18">
      <c r="A45" s="10">
        <v>32</v>
      </c>
      <c r="B45" s="272">
        <v>1911032</v>
      </c>
      <c r="C45" s="273" t="s">
        <v>102</v>
      </c>
      <c r="D45" s="1">
        <v>90</v>
      </c>
      <c r="E45" s="1">
        <v>80</v>
      </c>
      <c r="F45" s="1">
        <v>96</v>
      </c>
      <c r="G45" s="1">
        <v>88</v>
      </c>
      <c r="H45" s="1">
        <v>95</v>
      </c>
      <c r="I45" s="1">
        <v>81</v>
      </c>
      <c r="J45" s="1">
        <v>94</v>
      </c>
      <c r="K45" s="2">
        <v>81</v>
      </c>
      <c r="L45" s="2">
        <v>31</v>
      </c>
      <c r="M45" s="2">
        <v>81</v>
      </c>
      <c r="N45" s="1">
        <f t="shared" si="1"/>
        <v>86</v>
      </c>
      <c r="O45" s="1">
        <f t="shared" si="0"/>
        <v>87</v>
      </c>
      <c r="P45" s="1">
        <f t="shared" si="0"/>
        <v>89</v>
      </c>
      <c r="Q45" s="1">
        <f t="shared" si="0"/>
        <v>60</v>
      </c>
      <c r="R45" s="1">
        <f t="shared" si="0"/>
        <v>88</v>
      </c>
    </row>
    <row r="46" spans="1:18">
      <c r="A46" s="10">
        <v>33</v>
      </c>
      <c r="B46" s="272">
        <v>1911033</v>
      </c>
      <c r="C46" s="273" t="s">
        <v>61</v>
      </c>
      <c r="D46" s="1">
        <v>71</v>
      </c>
      <c r="E46" s="1">
        <v>73</v>
      </c>
      <c r="F46" s="1">
        <v>65</v>
      </c>
      <c r="G46" s="1">
        <v>67</v>
      </c>
      <c r="H46" s="1">
        <v>62</v>
      </c>
      <c r="I46" s="1">
        <v>88</v>
      </c>
      <c r="J46" s="1">
        <v>88</v>
      </c>
      <c r="K46" s="2">
        <v>56</v>
      </c>
      <c r="L46" s="2">
        <v>88</v>
      </c>
      <c r="M46" s="2">
        <v>94</v>
      </c>
      <c r="N46" s="1">
        <f t="shared" si="1"/>
        <v>80</v>
      </c>
      <c r="O46" s="1">
        <f t="shared" si="0"/>
        <v>81</v>
      </c>
      <c r="P46" s="1">
        <f t="shared" si="0"/>
        <v>61</v>
      </c>
      <c r="Q46" s="1">
        <f t="shared" si="0"/>
        <v>78</v>
      </c>
      <c r="R46" s="1">
        <f t="shared" si="0"/>
        <v>78</v>
      </c>
    </row>
    <row r="47" spans="1:18">
      <c r="A47" s="10">
        <v>34</v>
      </c>
      <c r="B47" s="270">
        <v>1911034</v>
      </c>
      <c r="C47" s="271" t="s">
        <v>318</v>
      </c>
      <c r="D47" s="1">
        <v>90</v>
      </c>
      <c r="E47" s="1">
        <v>69</v>
      </c>
      <c r="F47" s="1">
        <v>95</v>
      </c>
      <c r="G47" s="1">
        <v>95</v>
      </c>
      <c r="H47" s="1">
        <v>96</v>
      </c>
      <c r="I47" s="1">
        <v>75</v>
      </c>
      <c r="J47" s="1">
        <v>88</v>
      </c>
      <c r="K47" s="2">
        <v>94</v>
      </c>
      <c r="L47" s="2">
        <v>88</v>
      </c>
      <c r="M47" s="2">
        <v>75</v>
      </c>
      <c r="N47" s="1">
        <f t="shared" si="1"/>
        <v>83</v>
      </c>
      <c r="O47" s="1">
        <f t="shared" si="0"/>
        <v>79</v>
      </c>
      <c r="P47" s="1">
        <f t="shared" si="0"/>
        <v>95</v>
      </c>
      <c r="Q47" s="1">
        <f t="shared" si="0"/>
        <v>92</v>
      </c>
      <c r="R47" s="1">
        <f t="shared" si="0"/>
        <v>86</v>
      </c>
    </row>
    <row r="48" spans="1:18">
      <c r="A48" s="10">
        <v>35</v>
      </c>
      <c r="B48" s="267">
        <v>1911035</v>
      </c>
      <c r="C48" s="268" t="s">
        <v>47</v>
      </c>
      <c r="D48" s="1">
        <v>70</v>
      </c>
      <c r="E48" s="1">
        <v>76</v>
      </c>
      <c r="F48" s="1">
        <v>67</v>
      </c>
      <c r="G48" s="1">
        <v>66</v>
      </c>
      <c r="H48" s="1">
        <v>72</v>
      </c>
      <c r="I48" s="1">
        <v>88</v>
      </c>
      <c r="J48" s="1">
        <v>88</v>
      </c>
      <c r="K48" s="2">
        <v>81</v>
      </c>
      <c r="L48" s="2">
        <v>88</v>
      </c>
      <c r="M48" s="2">
        <v>94</v>
      </c>
      <c r="N48" s="1">
        <f t="shared" si="1"/>
        <v>79</v>
      </c>
      <c r="O48" s="1">
        <f t="shared" si="0"/>
        <v>82</v>
      </c>
      <c r="P48" s="1">
        <f t="shared" si="0"/>
        <v>74</v>
      </c>
      <c r="Q48" s="1">
        <f t="shared" si="0"/>
        <v>77</v>
      </c>
      <c r="R48" s="1">
        <f t="shared" si="0"/>
        <v>83</v>
      </c>
    </row>
    <row r="49" spans="1:18">
      <c r="A49" s="10">
        <v>36</v>
      </c>
      <c r="B49" s="272">
        <v>1911036</v>
      </c>
      <c r="C49" s="273" t="s">
        <v>319</v>
      </c>
      <c r="D49" s="1">
        <v>83</v>
      </c>
      <c r="E49" s="1">
        <v>83</v>
      </c>
      <c r="F49" s="1">
        <v>87</v>
      </c>
      <c r="G49" s="1">
        <v>81</v>
      </c>
      <c r="H49" s="1">
        <v>61</v>
      </c>
      <c r="I49" s="1">
        <v>75</v>
      </c>
      <c r="J49" s="1">
        <v>88</v>
      </c>
      <c r="K49" s="2">
        <v>63</v>
      </c>
      <c r="L49" s="2">
        <v>88</v>
      </c>
      <c r="M49" s="2">
        <v>88</v>
      </c>
      <c r="N49" s="1">
        <f t="shared" si="1"/>
        <v>79</v>
      </c>
      <c r="O49" s="1">
        <f t="shared" si="0"/>
        <v>86</v>
      </c>
      <c r="P49" s="1">
        <f t="shared" si="0"/>
        <v>75</v>
      </c>
      <c r="Q49" s="1">
        <f t="shared" si="0"/>
        <v>85</v>
      </c>
      <c r="R49" s="1">
        <f t="shared" si="0"/>
        <v>75</v>
      </c>
    </row>
    <row r="50" spans="1:18">
      <c r="A50" s="10">
        <v>37</v>
      </c>
      <c r="B50" s="270">
        <v>1911037</v>
      </c>
      <c r="C50" s="271" t="s">
        <v>320</v>
      </c>
      <c r="D50" s="1">
        <v>82</v>
      </c>
      <c r="E50" s="1">
        <v>86</v>
      </c>
      <c r="F50" s="1">
        <v>94</v>
      </c>
      <c r="G50" s="1">
        <v>87</v>
      </c>
      <c r="H50" s="1">
        <v>93</v>
      </c>
      <c r="I50" s="1">
        <v>75</v>
      </c>
      <c r="J50" s="1">
        <v>88</v>
      </c>
      <c r="K50" s="2">
        <v>88</v>
      </c>
      <c r="L50" s="2">
        <v>75</v>
      </c>
      <c r="M50" s="2">
        <v>100</v>
      </c>
      <c r="N50" s="1">
        <f t="shared" si="1"/>
        <v>79</v>
      </c>
      <c r="O50" s="1">
        <f t="shared" si="0"/>
        <v>87</v>
      </c>
      <c r="P50" s="1">
        <f t="shared" si="0"/>
        <v>91</v>
      </c>
      <c r="Q50" s="1">
        <f t="shared" si="0"/>
        <v>81</v>
      </c>
      <c r="R50" s="1">
        <f t="shared" si="0"/>
        <v>97</v>
      </c>
    </row>
    <row r="51" spans="1:18">
      <c r="A51" s="10">
        <v>38</v>
      </c>
      <c r="B51" s="270">
        <v>1911038</v>
      </c>
      <c r="C51" s="271" t="s">
        <v>48</v>
      </c>
      <c r="D51" s="1">
        <v>81</v>
      </c>
      <c r="E51" s="1">
        <v>85</v>
      </c>
      <c r="F51" s="1">
        <v>65</v>
      </c>
      <c r="G51" s="1">
        <v>80</v>
      </c>
      <c r="H51" s="1">
        <v>81</v>
      </c>
      <c r="I51" s="1">
        <v>81</v>
      </c>
      <c r="J51" s="1">
        <v>81</v>
      </c>
      <c r="K51" s="2">
        <v>88</v>
      </c>
      <c r="L51" s="2">
        <v>94</v>
      </c>
      <c r="M51" s="2">
        <v>38</v>
      </c>
      <c r="N51" s="1">
        <f t="shared" si="1"/>
        <v>81</v>
      </c>
      <c r="O51" s="1">
        <f t="shared" si="0"/>
        <v>83</v>
      </c>
      <c r="P51" s="1">
        <f t="shared" si="0"/>
        <v>77</v>
      </c>
      <c r="Q51" s="1">
        <f t="shared" si="0"/>
        <v>87</v>
      </c>
      <c r="R51" s="1">
        <f t="shared" si="0"/>
        <v>60</v>
      </c>
    </row>
    <row r="52" spans="1:18">
      <c r="A52" s="10">
        <v>39</v>
      </c>
      <c r="B52" s="267">
        <v>1911039</v>
      </c>
      <c r="C52" s="268" t="s">
        <v>321</v>
      </c>
      <c r="D52" s="1">
        <v>84</v>
      </c>
      <c r="E52" s="1">
        <v>86</v>
      </c>
      <c r="F52" s="1">
        <v>86</v>
      </c>
      <c r="G52" s="1">
        <v>71</v>
      </c>
      <c r="H52" s="1">
        <v>85</v>
      </c>
      <c r="I52" s="1">
        <v>69</v>
      </c>
      <c r="J52" s="1">
        <v>75</v>
      </c>
      <c r="K52" s="2">
        <v>75</v>
      </c>
      <c r="L52" s="2">
        <v>44</v>
      </c>
      <c r="M52" s="2">
        <v>81</v>
      </c>
      <c r="N52" s="1">
        <f t="shared" si="1"/>
        <v>77</v>
      </c>
      <c r="O52" s="1">
        <f t="shared" si="0"/>
        <v>81</v>
      </c>
      <c r="P52" s="1">
        <f t="shared" si="0"/>
        <v>81</v>
      </c>
      <c r="Q52" s="1">
        <f t="shared" si="0"/>
        <v>58</v>
      </c>
      <c r="R52" s="1">
        <f t="shared" si="0"/>
        <v>83</v>
      </c>
    </row>
    <row r="53" spans="1:18">
      <c r="A53" s="10">
        <v>40</v>
      </c>
      <c r="B53" s="272">
        <v>1911040</v>
      </c>
      <c r="C53" s="273" t="s">
        <v>106</v>
      </c>
      <c r="D53" s="1">
        <v>82</v>
      </c>
      <c r="E53" s="1">
        <v>75</v>
      </c>
      <c r="F53" s="1">
        <v>88</v>
      </c>
      <c r="G53" s="1">
        <v>94</v>
      </c>
      <c r="H53" s="1">
        <v>79</v>
      </c>
      <c r="I53" s="1">
        <v>88</v>
      </c>
      <c r="J53" s="1">
        <v>88</v>
      </c>
      <c r="K53" s="2">
        <v>44</v>
      </c>
      <c r="L53" s="2">
        <v>100</v>
      </c>
      <c r="M53" s="2">
        <v>94</v>
      </c>
      <c r="N53" s="1">
        <f t="shared" si="1"/>
        <v>85</v>
      </c>
      <c r="O53" s="1">
        <f t="shared" si="0"/>
        <v>82</v>
      </c>
      <c r="P53" s="1">
        <f t="shared" si="0"/>
        <v>66</v>
      </c>
      <c r="Q53" s="1">
        <f t="shared" si="0"/>
        <v>97</v>
      </c>
      <c r="R53" s="1">
        <f t="shared" si="0"/>
        <v>87</v>
      </c>
    </row>
    <row r="54" spans="1:18">
      <c r="A54" s="10">
        <v>41</v>
      </c>
      <c r="B54" s="272">
        <v>1911041</v>
      </c>
      <c r="C54" s="273" t="s">
        <v>63</v>
      </c>
      <c r="D54" s="1">
        <v>70</v>
      </c>
      <c r="E54" s="1">
        <v>90</v>
      </c>
      <c r="F54" s="1">
        <v>79</v>
      </c>
      <c r="G54" s="1">
        <v>68</v>
      </c>
      <c r="H54" s="1">
        <v>81</v>
      </c>
      <c r="I54" s="1">
        <v>81</v>
      </c>
      <c r="J54" s="1">
        <v>88</v>
      </c>
      <c r="K54" s="2">
        <v>88</v>
      </c>
      <c r="L54" s="2">
        <v>88</v>
      </c>
      <c r="M54" s="2">
        <v>81</v>
      </c>
      <c r="N54" s="1">
        <f t="shared" si="1"/>
        <v>76</v>
      </c>
      <c r="O54" s="1">
        <f t="shared" si="0"/>
        <v>89</v>
      </c>
      <c r="P54" s="1">
        <f t="shared" si="0"/>
        <v>84</v>
      </c>
      <c r="Q54" s="1">
        <f t="shared" si="0"/>
        <v>78</v>
      </c>
      <c r="R54" s="1">
        <f t="shared" si="0"/>
        <v>81</v>
      </c>
    </row>
    <row r="55" spans="1:18">
      <c r="A55" s="10">
        <v>42</v>
      </c>
      <c r="B55" s="272">
        <v>1911042</v>
      </c>
      <c r="C55" s="273" t="s">
        <v>322</v>
      </c>
      <c r="D55" s="1">
        <v>83</v>
      </c>
      <c r="E55" s="1">
        <v>78</v>
      </c>
      <c r="F55" s="1">
        <v>89</v>
      </c>
      <c r="G55" s="1">
        <v>88</v>
      </c>
      <c r="H55" s="1">
        <v>86</v>
      </c>
      <c r="I55" s="1">
        <v>81</v>
      </c>
      <c r="J55" s="1">
        <v>75</v>
      </c>
      <c r="K55" s="2">
        <v>81</v>
      </c>
      <c r="L55" s="2">
        <v>94</v>
      </c>
      <c r="M55" s="2">
        <v>94</v>
      </c>
      <c r="N55" s="1">
        <f t="shared" si="1"/>
        <v>82</v>
      </c>
      <c r="O55" s="1">
        <f t="shared" si="0"/>
        <v>77</v>
      </c>
      <c r="P55" s="1">
        <f t="shared" si="0"/>
        <v>85</v>
      </c>
      <c r="Q55" s="1">
        <f t="shared" si="0"/>
        <v>91</v>
      </c>
      <c r="R55" s="1">
        <f t="shared" si="0"/>
        <v>90</v>
      </c>
    </row>
    <row r="56" spans="1:18">
      <c r="A56" s="10">
        <v>43</v>
      </c>
      <c r="B56" s="272">
        <v>1911043</v>
      </c>
      <c r="C56" s="273" t="s">
        <v>323</v>
      </c>
      <c r="D56" s="1">
        <v>90</v>
      </c>
      <c r="E56" s="1">
        <v>90</v>
      </c>
      <c r="F56" s="1">
        <v>77</v>
      </c>
      <c r="G56" s="1">
        <v>68</v>
      </c>
      <c r="H56" s="1">
        <v>80</v>
      </c>
      <c r="I56" s="1">
        <v>88</v>
      </c>
      <c r="J56" s="1">
        <v>94</v>
      </c>
      <c r="K56" s="2">
        <v>94</v>
      </c>
      <c r="L56" s="2">
        <v>88</v>
      </c>
      <c r="M56" s="2">
        <v>19</v>
      </c>
      <c r="N56" s="1">
        <f t="shared" si="1"/>
        <v>89</v>
      </c>
      <c r="O56" s="1">
        <f t="shared" si="0"/>
        <v>92</v>
      </c>
      <c r="P56" s="1">
        <f t="shared" si="0"/>
        <v>86</v>
      </c>
      <c r="Q56" s="1">
        <f t="shared" si="0"/>
        <v>78</v>
      </c>
      <c r="R56" s="1">
        <f t="shared" si="0"/>
        <v>50</v>
      </c>
    </row>
    <row r="57" spans="1:18">
      <c r="A57" s="10">
        <v>44</v>
      </c>
      <c r="B57" s="270">
        <v>1911044</v>
      </c>
      <c r="C57" s="271" t="s">
        <v>324</v>
      </c>
      <c r="D57" s="1">
        <v>74</v>
      </c>
      <c r="E57" s="1">
        <v>76</v>
      </c>
      <c r="F57" s="1">
        <v>92</v>
      </c>
      <c r="G57" s="1">
        <v>70</v>
      </c>
      <c r="H57" s="1">
        <v>82</v>
      </c>
      <c r="I57" s="1">
        <v>94</v>
      </c>
      <c r="J57" s="1">
        <v>88</v>
      </c>
      <c r="K57" s="2">
        <v>75</v>
      </c>
      <c r="L57" s="2">
        <v>94</v>
      </c>
      <c r="M57" s="2">
        <v>81</v>
      </c>
      <c r="N57" s="1">
        <f t="shared" si="1"/>
        <v>84</v>
      </c>
      <c r="O57" s="1">
        <f t="shared" si="0"/>
        <v>82</v>
      </c>
      <c r="P57" s="1">
        <f t="shared" si="0"/>
        <v>84</v>
      </c>
      <c r="Q57" s="1">
        <f t="shared" si="0"/>
        <v>82</v>
      </c>
      <c r="R57" s="1">
        <f t="shared" si="0"/>
        <v>82</v>
      </c>
    </row>
    <row r="58" spans="1:18">
      <c r="A58" s="10">
        <v>45</v>
      </c>
      <c r="B58" s="272">
        <v>1911045</v>
      </c>
      <c r="C58" s="273" t="s">
        <v>109</v>
      </c>
      <c r="D58" s="1">
        <v>82</v>
      </c>
      <c r="E58" s="1">
        <v>81</v>
      </c>
      <c r="F58" s="1">
        <v>73</v>
      </c>
      <c r="G58" s="1">
        <v>35</v>
      </c>
      <c r="H58" s="1">
        <v>65</v>
      </c>
      <c r="I58" s="1">
        <v>94</v>
      </c>
      <c r="J58" s="1">
        <v>75</v>
      </c>
      <c r="K58" s="2">
        <v>56</v>
      </c>
      <c r="L58" s="2">
        <v>94</v>
      </c>
      <c r="M58" s="2">
        <v>69</v>
      </c>
      <c r="N58" s="1">
        <f t="shared" si="1"/>
        <v>88</v>
      </c>
      <c r="O58" s="1">
        <f t="shared" si="0"/>
        <v>78</v>
      </c>
      <c r="P58" s="1">
        <f t="shared" si="0"/>
        <v>65</v>
      </c>
      <c r="Q58" s="1">
        <f t="shared" si="0"/>
        <v>65</v>
      </c>
      <c r="R58" s="1">
        <f t="shared" si="0"/>
        <v>67</v>
      </c>
    </row>
    <row r="59" spans="1:18">
      <c r="A59" s="10">
        <v>46</v>
      </c>
      <c r="B59" s="272">
        <v>1911046</v>
      </c>
      <c r="C59" s="273" t="s">
        <v>325</v>
      </c>
      <c r="D59" s="1">
        <v>90</v>
      </c>
      <c r="E59" s="1">
        <v>91</v>
      </c>
      <c r="F59" s="1">
        <v>92</v>
      </c>
      <c r="G59" s="1">
        <v>84</v>
      </c>
      <c r="H59" s="1">
        <v>87</v>
      </c>
      <c r="I59" s="1">
        <v>88</v>
      </c>
      <c r="J59" s="1">
        <v>94</v>
      </c>
      <c r="K59" s="2">
        <v>88</v>
      </c>
      <c r="L59" s="2">
        <v>88</v>
      </c>
      <c r="M59" s="2">
        <v>81</v>
      </c>
      <c r="N59" s="1">
        <f t="shared" si="1"/>
        <v>89</v>
      </c>
      <c r="O59" s="1">
        <f t="shared" si="0"/>
        <v>93</v>
      </c>
      <c r="P59" s="1">
        <f t="shared" si="0"/>
        <v>90</v>
      </c>
      <c r="Q59" s="1">
        <f t="shared" si="0"/>
        <v>86</v>
      </c>
      <c r="R59" s="1">
        <f t="shared" si="0"/>
        <v>84</v>
      </c>
    </row>
    <row r="60" spans="1:18">
      <c r="A60" s="10">
        <v>47</v>
      </c>
      <c r="B60" s="267">
        <v>1911047</v>
      </c>
      <c r="C60" s="268" t="s">
        <v>111</v>
      </c>
      <c r="D60" s="1">
        <v>96</v>
      </c>
      <c r="E60" s="1">
        <v>89</v>
      </c>
      <c r="F60" s="1">
        <v>94</v>
      </c>
      <c r="G60" s="1">
        <v>88</v>
      </c>
      <c r="H60" s="1">
        <v>72</v>
      </c>
      <c r="I60" s="1">
        <v>81</v>
      </c>
      <c r="J60" s="1">
        <v>69</v>
      </c>
      <c r="K60" s="2">
        <v>75</v>
      </c>
      <c r="L60" s="2">
        <v>56</v>
      </c>
      <c r="M60" s="2">
        <v>69</v>
      </c>
      <c r="N60" s="1">
        <f t="shared" si="1"/>
        <v>89</v>
      </c>
      <c r="O60" s="1">
        <f t="shared" si="0"/>
        <v>79</v>
      </c>
      <c r="P60" s="1">
        <f t="shared" si="0"/>
        <v>85</v>
      </c>
      <c r="Q60" s="1">
        <f t="shared" si="0"/>
        <v>72</v>
      </c>
      <c r="R60" s="1">
        <f t="shared" si="0"/>
        <v>71</v>
      </c>
    </row>
    <row r="61" spans="1:18">
      <c r="A61" s="10">
        <v>48</v>
      </c>
      <c r="B61" s="272">
        <v>1911048</v>
      </c>
      <c r="C61" s="273" t="s">
        <v>64</v>
      </c>
      <c r="D61" s="1">
        <v>64</v>
      </c>
      <c r="E61" s="1">
        <v>75</v>
      </c>
      <c r="F61" s="1">
        <v>80</v>
      </c>
      <c r="G61" s="1">
        <v>62</v>
      </c>
      <c r="H61" s="1">
        <v>66</v>
      </c>
      <c r="I61" s="1">
        <v>94</v>
      </c>
      <c r="J61" s="1">
        <v>81</v>
      </c>
      <c r="K61" s="2">
        <v>88</v>
      </c>
      <c r="L61" s="2">
        <v>94</v>
      </c>
      <c r="M61" s="2">
        <v>88</v>
      </c>
      <c r="N61" s="1">
        <f t="shared" si="1"/>
        <v>79</v>
      </c>
      <c r="O61" s="1">
        <f t="shared" si="0"/>
        <v>78</v>
      </c>
      <c r="P61" s="1">
        <f t="shared" si="0"/>
        <v>84</v>
      </c>
      <c r="Q61" s="1">
        <f t="shared" si="0"/>
        <v>78</v>
      </c>
      <c r="R61" s="1">
        <f t="shared" si="0"/>
        <v>77</v>
      </c>
    </row>
    <row r="62" spans="1:18">
      <c r="A62" s="10">
        <v>49</v>
      </c>
      <c r="B62" s="272">
        <v>1911049</v>
      </c>
      <c r="C62" s="273" t="s">
        <v>326</v>
      </c>
      <c r="D62" s="1">
        <v>88</v>
      </c>
      <c r="E62" s="1">
        <v>96</v>
      </c>
      <c r="F62" s="1">
        <v>95</v>
      </c>
      <c r="G62" s="1">
        <v>89</v>
      </c>
      <c r="H62" s="1">
        <v>73</v>
      </c>
      <c r="I62" s="1">
        <v>81</v>
      </c>
      <c r="J62" s="1">
        <v>81</v>
      </c>
      <c r="K62" s="2">
        <v>88</v>
      </c>
      <c r="L62" s="2">
        <v>94</v>
      </c>
      <c r="M62" s="2">
        <v>88</v>
      </c>
      <c r="N62" s="1">
        <f t="shared" si="1"/>
        <v>85</v>
      </c>
      <c r="O62" s="1">
        <f t="shared" si="0"/>
        <v>89</v>
      </c>
      <c r="P62" s="1">
        <f t="shared" si="0"/>
        <v>92</v>
      </c>
      <c r="Q62" s="1">
        <f t="shared" si="0"/>
        <v>92</v>
      </c>
      <c r="R62" s="1">
        <f t="shared" si="0"/>
        <v>81</v>
      </c>
    </row>
    <row r="63" spans="1:18">
      <c r="A63" s="10">
        <v>50</v>
      </c>
      <c r="B63" s="272">
        <v>1911050</v>
      </c>
      <c r="C63" s="273" t="s">
        <v>327</v>
      </c>
      <c r="D63" s="1">
        <v>76</v>
      </c>
      <c r="E63" s="1">
        <v>85</v>
      </c>
      <c r="F63" s="1">
        <v>94</v>
      </c>
      <c r="G63" s="1">
        <v>81</v>
      </c>
      <c r="H63" s="1">
        <v>65</v>
      </c>
      <c r="I63" s="1">
        <v>81</v>
      </c>
      <c r="J63" s="1">
        <v>81</v>
      </c>
      <c r="K63" s="2">
        <v>69</v>
      </c>
      <c r="L63" s="2">
        <v>94</v>
      </c>
      <c r="M63" s="2">
        <v>94</v>
      </c>
      <c r="N63" s="1">
        <f t="shared" si="1"/>
        <v>79</v>
      </c>
      <c r="O63" s="1">
        <f t="shared" si="0"/>
        <v>83</v>
      </c>
      <c r="P63" s="1">
        <f t="shared" si="0"/>
        <v>82</v>
      </c>
      <c r="Q63" s="1">
        <f t="shared" si="0"/>
        <v>88</v>
      </c>
      <c r="R63" s="1">
        <f t="shared" si="0"/>
        <v>80</v>
      </c>
    </row>
    <row r="64" spans="1:18">
      <c r="A64" s="10">
        <v>51</v>
      </c>
      <c r="B64" s="272">
        <v>1911051</v>
      </c>
      <c r="C64" s="273" t="s">
        <v>328</v>
      </c>
      <c r="D64" s="1">
        <v>62</v>
      </c>
      <c r="E64" s="1">
        <v>65</v>
      </c>
      <c r="F64" s="1">
        <v>92</v>
      </c>
      <c r="G64" s="1">
        <v>85</v>
      </c>
      <c r="H64" s="1">
        <v>84</v>
      </c>
      <c r="I64" s="1">
        <v>69</v>
      </c>
      <c r="J64" s="1">
        <v>94</v>
      </c>
      <c r="K64" s="2">
        <v>63</v>
      </c>
      <c r="L64" s="2">
        <v>81</v>
      </c>
      <c r="M64" s="2">
        <v>94</v>
      </c>
      <c r="N64" s="1">
        <f t="shared" si="1"/>
        <v>66</v>
      </c>
      <c r="O64" s="1">
        <f t="shared" si="0"/>
        <v>80</v>
      </c>
      <c r="P64" s="1">
        <f t="shared" si="0"/>
        <v>78</v>
      </c>
      <c r="Q64" s="1">
        <f t="shared" si="0"/>
        <v>83</v>
      </c>
      <c r="R64" s="1">
        <f t="shared" si="0"/>
        <v>89</v>
      </c>
    </row>
    <row r="65" spans="1:18">
      <c r="A65" s="10">
        <v>52</v>
      </c>
      <c r="B65" s="267">
        <v>1911052</v>
      </c>
      <c r="C65" s="268" t="s">
        <v>115</v>
      </c>
      <c r="D65" s="1">
        <v>85</v>
      </c>
      <c r="E65" s="1">
        <v>90</v>
      </c>
      <c r="F65" s="1">
        <v>70</v>
      </c>
      <c r="G65" s="1">
        <v>86</v>
      </c>
      <c r="H65" s="1">
        <v>76</v>
      </c>
      <c r="I65" s="1">
        <v>94</v>
      </c>
      <c r="J65" s="1">
        <v>94</v>
      </c>
      <c r="K65" s="2">
        <v>50</v>
      </c>
      <c r="L65" s="2">
        <v>94</v>
      </c>
      <c r="M65" s="2">
        <v>75</v>
      </c>
      <c r="N65" s="1">
        <f t="shared" si="1"/>
        <v>90</v>
      </c>
      <c r="O65" s="1">
        <f t="shared" si="0"/>
        <v>92</v>
      </c>
      <c r="P65" s="1">
        <f t="shared" si="0"/>
        <v>60</v>
      </c>
      <c r="Q65" s="1">
        <f t="shared" si="0"/>
        <v>90</v>
      </c>
      <c r="R65" s="1">
        <f t="shared" si="0"/>
        <v>76</v>
      </c>
    </row>
    <row r="66" spans="1:18">
      <c r="A66" s="10">
        <v>53</v>
      </c>
      <c r="B66" s="267">
        <v>1911053</v>
      </c>
      <c r="C66" s="268" t="s">
        <v>50</v>
      </c>
      <c r="D66" s="1">
        <v>91</v>
      </c>
      <c r="E66" s="1">
        <v>90</v>
      </c>
      <c r="F66" s="1">
        <v>90</v>
      </c>
      <c r="G66" s="1">
        <v>95</v>
      </c>
      <c r="H66" s="1">
        <v>64</v>
      </c>
      <c r="I66" s="1">
        <v>75</v>
      </c>
      <c r="J66" s="1">
        <v>81</v>
      </c>
      <c r="K66" s="2">
        <v>44</v>
      </c>
      <c r="L66" s="2">
        <v>81</v>
      </c>
      <c r="M66" s="2">
        <v>94</v>
      </c>
      <c r="N66" s="1">
        <f t="shared" si="1"/>
        <v>83</v>
      </c>
      <c r="O66" s="1">
        <f t="shared" si="0"/>
        <v>86</v>
      </c>
      <c r="P66" s="1">
        <f t="shared" si="0"/>
        <v>67</v>
      </c>
      <c r="Q66" s="1">
        <f t="shared" si="0"/>
        <v>88</v>
      </c>
      <c r="R66" s="1">
        <f t="shared" si="0"/>
        <v>79</v>
      </c>
    </row>
    <row r="67" spans="1:18">
      <c r="A67" s="10">
        <v>54</v>
      </c>
      <c r="B67" s="270">
        <v>1911054</v>
      </c>
      <c r="C67" s="271" t="s">
        <v>329</v>
      </c>
      <c r="D67" s="1">
        <v>66</v>
      </c>
      <c r="E67" s="1">
        <v>78</v>
      </c>
      <c r="F67" s="1">
        <v>78</v>
      </c>
      <c r="G67" s="1">
        <v>79</v>
      </c>
      <c r="H67" s="1">
        <v>82</v>
      </c>
      <c r="I67" s="1">
        <v>88</v>
      </c>
      <c r="J67" s="1">
        <v>81</v>
      </c>
      <c r="K67" s="2">
        <v>81</v>
      </c>
      <c r="L67" s="2">
        <v>94</v>
      </c>
      <c r="M67" s="2">
        <v>88</v>
      </c>
      <c r="N67" s="1">
        <f t="shared" si="1"/>
        <v>77</v>
      </c>
      <c r="O67" s="1">
        <f t="shared" si="0"/>
        <v>80</v>
      </c>
      <c r="P67" s="1">
        <f t="shared" si="0"/>
        <v>80</v>
      </c>
      <c r="Q67" s="1">
        <f t="shared" si="0"/>
        <v>87</v>
      </c>
      <c r="R67" s="1">
        <f t="shared" si="0"/>
        <v>85</v>
      </c>
    </row>
    <row r="68" spans="1:18">
      <c r="A68" s="10">
        <v>55</v>
      </c>
      <c r="B68" s="270">
        <v>1911055</v>
      </c>
      <c r="C68" s="271" t="s">
        <v>117</v>
      </c>
      <c r="D68" s="1">
        <v>80</v>
      </c>
      <c r="E68" s="1">
        <v>85</v>
      </c>
      <c r="F68" s="1">
        <v>78</v>
      </c>
      <c r="G68" s="1">
        <v>80</v>
      </c>
      <c r="H68" s="1">
        <v>83</v>
      </c>
      <c r="I68" s="1">
        <v>75</v>
      </c>
      <c r="J68" s="1">
        <v>75</v>
      </c>
      <c r="K68" s="2">
        <v>81</v>
      </c>
      <c r="L68" s="2">
        <v>44</v>
      </c>
      <c r="M68" s="2">
        <v>88</v>
      </c>
      <c r="N68" s="1">
        <f t="shared" si="1"/>
        <v>78</v>
      </c>
      <c r="O68" s="1">
        <f t="shared" si="0"/>
        <v>80</v>
      </c>
      <c r="P68" s="1">
        <f t="shared" si="0"/>
        <v>80</v>
      </c>
      <c r="Q68" s="1">
        <f t="shared" si="0"/>
        <v>62</v>
      </c>
      <c r="R68" s="1">
        <f t="shared" si="0"/>
        <v>86</v>
      </c>
    </row>
    <row r="69" spans="1:18">
      <c r="A69" s="10">
        <v>56</v>
      </c>
      <c r="B69" s="272">
        <v>1911056</v>
      </c>
      <c r="C69" s="273" t="s">
        <v>330</v>
      </c>
      <c r="D69" s="1">
        <v>89</v>
      </c>
      <c r="E69" s="1">
        <v>93</v>
      </c>
      <c r="F69" s="1">
        <v>92</v>
      </c>
      <c r="G69" s="1">
        <v>86</v>
      </c>
      <c r="H69" s="1">
        <v>87</v>
      </c>
      <c r="I69" s="1">
        <v>75</v>
      </c>
      <c r="J69" s="1">
        <v>81</v>
      </c>
      <c r="K69" s="2">
        <v>75</v>
      </c>
      <c r="L69" s="2">
        <v>88</v>
      </c>
      <c r="M69" s="2">
        <v>75</v>
      </c>
      <c r="N69" s="1">
        <f t="shared" si="1"/>
        <v>82</v>
      </c>
      <c r="O69" s="1">
        <f t="shared" si="0"/>
        <v>87</v>
      </c>
      <c r="P69" s="1">
        <f t="shared" si="0"/>
        <v>84</v>
      </c>
      <c r="Q69" s="1">
        <f t="shared" si="0"/>
        <v>87</v>
      </c>
      <c r="R69" s="1">
        <f t="shared" si="0"/>
        <v>81</v>
      </c>
    </row>
    <row r="70" spans="1:18">
      <c r="A70" s="10">
        <v>57</v>
      </c>
      <c r="B70" s="267">
        <v>1911057</v>
      </c>
      <c r="C70" s="268" t="s">
        <v>331</v>
      </c>
      <c r="D70" s="1">
        <v>76</v>
      </c>
      <c r="E70" s="1">
        <v>80</v>
      </c>
      <c r="F70" s="1">
        <v>71</v>
      </c>
      <c r="G70" s="1">
        <v>77</v>
      </c>
      <c r="H70" s="1">
        <v>76</v>
      </c>
      <c r="I70" s="1">
        <v>81</v>
      </c>
      <c r="J70" s="1">
        <v>88</v>
      </c>
      <c r="K70" s="2">
        <v>69</v>
      </c>
      <c r="L70" s="2">
        <v>88</v>
      </c>
      <c r="M70" s="2">
        <v>81</v>
      </c>
      <c r="N70" s="1">
        <f t="shared" si="1"/>
        <v>79</v>
      </c>
      <c r="O70" s="1">
        <f t="shared" si="0"/>
        <v>84</v>
      </c>
      <c r="P70" s="1">
        <f t="shared" si="0"/>
        <v>70</v>
      </c>
      <c r="Q70" s="1">
        <f t="shared" si="0"/>
        <v>83</v>
      </c>
      <c r="R70" s="1">
        <f t="shared" si="0"/>
        <v>79</v>
      </c>
    </row>
    <row r="71" spans="1:18">
      <c r="A71" s="10">
        <v>58</v>
      </c>
      <c r="B71" s="267">
        <v>1911058</v>
      </c>
      <c r="C71" s="268" t="s">
        <v>332</v>
      </c>
      <c r="D71" s="1">
        <v>91</v>
      </c>
      <c r="E71" s="1">
        <v>91</v>
      </c>
      <c r="F71" s="1">
        <v>72</v>
      </c>
      <c r="G71" s="1">
        <v>89</v>
      </c>
      <c r="H71" s="1">
        <v>90</v>
      </c>
      <c r="I71" s="1">
        <v>81</v>
      </c>
      <c r="J71" s="1">
        <v>88</v>
      </c>
      <c r="K71" s="2">
        <v>88</v>
      </c>
      <c r="L71" s="2">
        <v>88</v>
      </c>
      <c r="M71" s="2">
        <v>94</v>
      </c>
      <c r="N71" s="1">
        <f t="shared" si="1"/>
        <v>86</v>
      </c>
      <c r="O71" s="1">
        <f t="shared" si="0"/>
        <v>90</v>
      </c>
      <c r="P71" s="1">
        <f t="shared" si="0"/>
        <v>80</v>
      </c>
      <c r="Q71" s="1">
        <f t="shared" si="0"/>
        <v>89</v>
      </c>
      <c r="R71" s="1">
        <f t="shared" si="0"/>
        <v>92</v>
      </c>
    </row>
    <row r="72" spans="1:18">
      <c r="A72" s="10">
        <v>59</v>
      </c>
      <c r="B72" s="272">
        <v>1911059</v>
      </c>
      <c r="C72" s="273" t="s">
        <v>65</v>
      </c>
      <c r="D72" s="1">
        <v>74</v>
      </c>
      <c r="E72" s="1">
        <v>90</v>
      </c>
      <c r="F72" s="1">
        <v>81</v>
      </c>
      <c r="G72" s="1">
        <v>69</v>
      </c>
      <c r="H72" s="1">
        <v>81</v>
      </c>
      <c r="I72" s="1">
        <v>81</v>
      </c>
      <c r="J72" s="1">
        <v>88</v>
      </c>
      <c r="K72" s="2">
        <v>69</v>
      </c>
      <c r="L72" s="2">
        <v>63</v>
      </c>
      <c r="M72" s="2">
        <v>50</v>
      </c>
      <c r="N72" s="1">
        <f t="shared" si="1"/>
        <v>78</v>
      </c>
      <c r="O72" s="1">
        <f t="shared" si="0"/>
        <v>89</v>
      </c>
      <c r="P72" s="1">
        <f t="shared" si="0"/>
        <v>75</v>
      </c>
      <c r="Q72" s="1">
        <f t="shared" si="0"/>
        <v>66</v>
      </c>
      <c r="R72" s="1">
        <f t="shared" si="0"/>
        <v>66</v>
      </c>
    </row>
    <row r="73" spans="1:18">
      <c r="A73" s="10">
        <v>60</v>
      </c>
      <c r="B73" s="272">
        <v>1911060</v>
      </c>
      <c r="C73" s="273" t="s">
        <v>121</v>
      </c>
      <c r="D73" s="1">
        <v>84</v>
      </c>
      <c r="E73" s="1">
        <v>84</v>
      </c>
      <c r="F73" s="1">
        <v>64</v>
      </c>
      <c r="G73" s="1">
        <v>81</v>
      </c>
      <c r="H73" s="1">
        <v>83</v>
      </c>
      <c r="I73" s="1">
        <v>94</v>
      </c>
      <c r="J73" s="1">
        <v>25</v>
      </c>
      <c r="K73" s="2">
        <v>63</v>
      </c>
      <c r="L73" s="2">
        <v>38</v>
      </c>
      <c r="M73" s="2">
        <v>63</v>
      </c>
      <c r="N73" s="1">
        <f t="shared" si="1"/>
        <v>89</v>
      </c>
      <c r="O73" s="1">
        <f t="shared" si="0"/>
        <v>55</v>
      </c>
      <c r="P73" s="1">
        <f t="shared" si="0"/>
        <v>64</v>
      </c>
      <c r="Q73" s="1">
        <f t="shared" si="0"/>
        <v>60</v>
      </c>
      <c r="R73" s="1">
        <f t="shared" si="0"/>
        <v>73</v>
      </c>
    </row>
    <row r="74" spans="1:18">
      <c r="A74" s="10">
        <v>61</v>
      </c>
      <c r="B74" s="275">
        <v>1911061</v>
      </c>
      <c r="C74" s="271" t="s">
        <v>122</v>
      </c>
      <c r="D74" s="1">
        <v>91</v>
      </c>
      <c r="E74" s="1">
        <v>77</v>
      </c>
      <c r="F74" s="1">
        <v>88</v>
      </c>
      <c r="G74" s="1">
        <v>88</v>
      </c>
      <c r="H74" s="1">
        <v>88</v>
      </c>
      <c r="I74" s="1">
        <v>88</v>
      </c>
      <c r="J74" s="1">
        <v>75</v>
      </c>
      <c r="K74" s="2">
        <v>81</v>
      </c>
      <c r="L74" s="2">
        <v>50</v>
      </c>
      <c r="M74" s="2">
        <v>63</v>
      </c>
      <c r="N74" s="1">
        <f t="shared" si="1"/>
        <v>90</v>
      </c>
      <c r="O74" s="1">
        <f t="shared" si="0"/>
        <v>76</v>
      </c>
      <c r="P74" s="1">
        <f t="shared" si="0"/>
        <v>85</v>
      </c>
      <c r="Q74" s="1">
        <f t="shared" si="0"/>
        <v>69</v>
      </c>
      <c r="R74" s="1">
        <f t="shared" si="0"/>
        <v>76</v>
      </c>
    </row>
    <row r="75" spans="1:18">
      <c r="A75" s="10">
        <v>62</v>
      </c>
      <c r="B75" s="275">
        <v>1911062</v>
      </c>
      <c r="C75" s="271" t="s">
        <v>333</v>
      </c>
      <c r="D75" s="1">
        <v>86</v>
      </c>
      <c r="E75" s="1">
        <v>79</v>
      </c>
      <c r="F75" s="1">
        <v>96</v>
      </c>
      <c r="G75" s="1">
        <v>95</v>
      </c>
      <c r="H75" s="1">
        <v>95</v>
      </c>
      <c r="I75" s="1">
        <v>94</v>
      </c>
      <c r="J75" s="1">
        <v>94</v>
      </c>
      <c r="K75" s="2">
        <v>44</v>
      </c>
      <c r="L75" s="2">
        <v>94</v>
      </c>
      <c r="M75" s="2">
        <v>69</v>
      </c>
      <c r="N75" s="1">
        <f t="shared" si="1"/>
        <v>90</v>
      </c>
      <c r="O75" s="1">
        <f t="shared" si="0"/>
        <v>87</v>
      </c>
      <c r="P75" s="1">
        <f t="shared" si="0"/>
        <v>70</v>
      </c>
      <c r="Q75" s="1">
        <f t="shared" si="0"/>
        <v>95</v>
      </c>
      <c r="R75" s="1">
        <f t="shared" si="0"/>
        <v>82</v>
      </c>
    </row>
    <row r="76" spans="1:18">
      <c r="A76" s="10">
        <v>63</v>
      </c>
      <c r="B76" s="275">
        <v>1911063</v>
      </c>
      <c r="C76" s="271" t="s">
        <v>51</v>
      </c>
      <c r="D76" s="1">
        <v>74</v>
      </c>
      <c r="E76" s="1">
        <v>81</v>
      </c>
      <c r="F76" s="1">
        <v>86</v>
      </c>
      <c r="G76" s="1">
        <v>63</v>
      </c>
      <c r="H76" s="1">
        <v>94</v>
      </c>
      <c r="I76" s="1">
        <v>81</v>
      </c>
      <c r="J76" s="1">
        <v>56</v>
      </c>
      <c r="K76" s="2">
        <v>44</v>
      </c>
      <c r="L76" s="2">
        <v>88</v>
      </c>
      <c r="M76" s="2">
        <v>69</v>
      </c>
      <c r="N76" s="1">
        <f t="shared" si="1"/>
        <v>78</v>
      </c>
      <c r="O76" s="1">
        <f t="shared" si="0"/>
        <v>69</v>
      </c>
      <c r="P76" s="1">
        <f t="shared" si="0"/>
        <v>65</v>
      </c>
      <c r="Q76" s="1">
        <f t="shared" si="0"/>
        <v>76</v>
      </c>
      <c r="R76" s="1">
        <f t="shared" si="0"/>
        <v>82</v>
      </c>
    </row>
    <row r="77" spans="1:18">
      <c r="A77" s="10">
        <v>64</v>
      </c>
      <c r="B77" s="276">
        <v>1911064</v>
      </c>
      <c r="C77" s="273" t="s">
        <v>124</v>
      </c>
      <c r="D77" s="1">
        <v>95</v>
      </c>
      <c r="E77" s="1">
        <v>95</v>
      </c>
      <c r="F77" s="1">
        <v>95</v>
      </c>
      <c r="G77" s="1">
        <v>87</v>
      </c>
      <c r="H77" s="1">
        <v>80</v>
      </c>
      <c r="I77" s="1">
        <v>88</v>
      </c>
      <c r="J77" s="1">
        <v>44</v>
      </c>
      <c r="K77" s="2">
        <v>50</v>
      </c>
      <c r="L77" s="2">
        <v>38</v>
      </c>
      <c r="M77" s="2">
        <v>75</v>
      </c>
      <c r="N77" s="1">
        <f t="shared" si="1"/>
        <v>92</v>
      </c>
      <c r="O77" s="1">
        <f t="shared" si="0"/>
        <v>70</v>
      </c>
      <c r="P77" s="1">
        <f t="shared" si="0"/>
        <v>73</v>
      </c>
      <c r="Q77" s="1">
        <f t="shared" si="0"/>
        <v>63</v>
      </c>
      <c r="R77" s="1">
        <f t="shared" ref="R77:R140" si="2">ROUND(H77*$H$12+M77*$M$12,0)</f>
        <v>78</v>
      </c>
    </row>
    <row r="78" spans="1:18">
      <c r="A78" s="10">
        <v>65</v>
      </c>
      <c r="B78" s="275">
        <v>1911065</v>
      </c>
      <c r="C78" s="271" t="s">
        <v>334</v>
      </c>
      <c r="D78" s="1">
        <v>64</v>
      </c>
      <c r="E78" s="1">
        <v>85</v>
      </c>
      <c r="F78" s="1">
        <v>71</v>
      </c>
      <c r="G78" s="1">
        <v>64</v>
      </c>
      <c r="H78" s="1">
        <v>76</v>
      </c>
      <c r="I78" s="1">
        <v>81</v>
      </c>
      <c r="J78" s="1">
        <v>81</v>
      </c>
      <c r="K78" s="2">
        <v>88</v>
      </c>
      <c r="L78" s="2">
        <v>94</v>
      </c>
      <c r="M78" s="2">
        <v>94</v>
      </c>
      <c r="N78" s="1">
        <f t="shared" si="1"/>
        <v>73</v>
      </c>
      <c r="O78" s="1">
        <f t="shared" si="1"/>
        <v>83</v>
      </c>
      <c r="P78" s="1">
        <f t="shared" si="1"/>
        <v>80</v>
      </c>
      <c r="Q78" s="1">
        <f t="shared" si="1"/>
        <v>79</v>
      </c>
      <c r="R78" s="1">
        <f t="shared" si="2"/>
        <v>85</v>
      </c>
    </row>
    <row r="79" spans="1:18">
      <c r="A79" s="10">
        <v>66</v>
      </c>
      <c r="B79" s="272">
        <v>1911066</v>
      </c>
      <c r="C79" s="273" t="s">
        <v>66</v>
      </c>
      <c r="D79" s="1">
        <v>87</v>
      </c>
      <c r="E79" s="1">
        <v>90</v>
      </c>
      <c r="F79" s="1">
        <v>87</v>
      </c>
      <c r="G79" s="1">
        <v>86</v>
      </c>
      <c r="H79" s="1">
        <v>91</v>
      </c>
      <c r="I79" s="1">
        <v>88</v>
      </c>
      <c r="J79" s="1">
        <v>88</v>
      </c>
      <c r="K79" s="2">
        <v>88</v>
      </c>
      <c r="L79" s="2">
        <v>88</v>
      </c>
      <c r="M79" s="2">
        <v>81</v>
      </c>
      <c r="N79" s="1">
        <f t="shared" ref="N79:Q122" si="3">ROUND(D79*$H$12+I79*$M$12,0)</f>
        <v>88</v>
      </c>
      <c r="O79" s="1">
        <f t="shared" si="3"/>
        <v>89</v>
      </c>
      <c r="P79" s="1">
        <f t="shared" si="3"/>
        <v>88</v>
      </c>
      <c r="Q79" s="1">
        <f t="shared" si="3"/>
        <v>87</v>
      </c>
      <c r="R79" s="1">
        <f t="shared" si="2"/>
        <v>86</v>
      </c>
    </row>
    <row r="80" spans="1:18">
      <c r="A80" s="10">
        <v>67</v>
      </c>
      <c r="B80" s="270">
        <v>1911067</v>
      </c>
      <c r="C80" s="271" t="s">
        <v>335</v>
      </c>
      <c r="D80" s="1">
        <v>87</v>
      </c>
      <c r="E80" s="1">
        <v>81</v>
      </c>
      <c r="F80" s="1">
        <v>95</v>
      </c>
      <c r="G80" s="1">
        <v>88</v>
      </c>
      <c r="H80" s="1">
        <v>95</v>
      </c>
      <c r="I80" s="1">
        <v>88</v>
      </c>
      <c r="J80" s="1">
        <v>88</v>
      </c>
      <c r="K80" s="2">
        <v>81</v>
      </c>
      <c r="L80" s="2">
        <v>94</v>
      </c>
      <c r="M80" s="2">
        <v>88</v>
      </c>
      <c r="N80" s="1">
        <f t="shared" si="3"/>
        <v>88</v>
      </c>
      <c r="O80" s="1">
        <f t="shared" si="3"/>
        <v>85</v>
      </c>
      <c r="P80" s="1">
        <f t="shared" si="3"/>
        <v>88</v>
      </c>
      <c r="Q80" s="1">
        <f t="shared" si="3"/>
        <v>91</v>
      </c>
      <c r="R80" s="1">
        <f t="shared" si="2"/>
        <v>92</v>
      </c>
    </row>
    <row r="81" spans="1:18">
      <c r="A81" s="10">
        <v>68</v>
      </c>
      <c r="B81" s="272">
        <v>1911068</v>
      </c>
      <c r="C81" s="273" t="s">
        <v>336</v>
      </c>
      <c r="D81" s="1">
        <v>84</v>
      </c>
      <c r="E81" s="1">
        <v>86</v>
      </c>
      <c r="F81" s="1">
        <v>71</v>
      </c>
      <c r="G81" s="1">
        <v>68</v>
      </c>
      <c r="H81" s="1">
        <v>77</v>
      </c>
      <c r="I81" s="1">
        <v>44</v>
      </c>
      <c r="J81" s="1">
        <v>75</v>
      </c>
      <c r="K81" s="2">
        <v>38</v>
      </c>
      <c r="L81" s="2">
        <v>94</v>
      </c>
      <c r="M81" s="2">
        <v>88</v>
      </c>
      <c r="N81" s="1">
        <f t="shared" si="3"/>
        <v>64</v>
      </c>
      <c r="O81" s="1">
        <f t="shared" si="3"/>
        <v>81</v>
      </c>
      <c r="P81" s="1">
        <f t="shared" si="3"/>
        <v>55</v>
      </c>
      <c r="Q81" s="1">
        <f t="shared" si="3"/>
        <v>81</v>
      </c>
      <c r="R81" s="1">
        <f t="shared" si="2"/>
        <v>83</v>
      </c>
    </row>
    <row r="82" spans="1:18">
      <c r="A82" s="10">
        <v>69</v>
      </c>
      <c r="B82" s="272">
        <v>1911069</v>
      </c>
      <c r="C82" s="273" t="s">
        <v>337</v>
      </c>
      <c r="D82" s="1">
        <v>64</v>
      </c>
      <c r="E82" s="1">
        <v>72</v>
      </c>
      <c r="F82" s="1">
        <v>94</v>
      </c>
      <c r="G82" s="1">
        <v>62</v>
      </c>
      <c r="H82" s="1">
        <v>67</v>
      </c>
      <c r="I82" s="1">
        <v>63</v>
      </c>
      <c r="J82" s="1">
        <v>56</v>
      </c>
      <c r="K82" s="2">
        <v>75</v>
      </c>
      <c r="L82" s="2">
        <v>94</v>
      </c>
      <c r="M82" s="2">
        <v>88</v>
      </c>
      <c r="N82" s="1">
        <f t="shared" si="3"/>
        <v>64</v>
      </c>
      <c r="O82" s="1">
        <f t="shared" si="3"/>
        <v>64</v>
      </c>
      <c r="P82" s="1">
        <f t="shared" si="3"/>
        <v>85</v>
      </c>
      <c r="Q82" s="1">
        <f t="shared" si="3"/>
        <v>78</v>
      </c>
      <c r="R82" s="1">
        <f t="shared" si="2"/>
        <v>78</v>
      </c>
    </row>
    <row r="83" spans="1:18">
      <c r="A83" s="10">
        <v>70</v>
      </c>
      <c r="B83" s="267">
        <v>1911070</v>
      </c>
      <c r="C83" s="268" t="s">
        <v>127</v>
      </c>
      <c r="D83" s="1">
        <v>70</v>
      </c>
      <c r="E83" s="1">
        <v>86</v>
      </c>
      <c r="F83" s="1">
        <v>67</v>
      </c>
      <c r="G83" s="1">
        <v>63</v>
      </c>
      <c r="H83" s="1">
        <v>63</v>
      </c>
      <c r="I83" s="1">
        <v>81</v>
      </c>
      <c r="J83" s="1">
        <v>88</v>
      </c>
      <c r="K83" s="2">
        <v>81</v>
      </c>
      <c r="L83" s="2">
        <v>94</v>
      </c>
      <c r="M83" s="2">
        <v>81</v>
      </c>
      <c r="N83" s="1">
        <f t="shared" si="3"/>
        <v>76</v>
      </c>
      <c r="O83" s="1">
        <f t="shared" si="3"/>
        <v>87</v>
      </c>
      <c r="P83" s="1">
        <f t="shared" si="3"/>
        <v>74</v>
      </c>
      <c r="Q83" s="1">
        <f t="shared" si="3"/>
        <v>79</v>
      </c>
      <c r="R83" s="1">
        <f t="shared" si="2"/>
        <v>72</v>
      </c>
    </row>
    <row r="84" spans="1:18">
      <c r="A84" s="10">
        <v>71</v>
      </c>
      <c r="B84" s="272">
        <v>1911071</v>
      </c>
      <c r="C84" s="273" t="s">
        <v>128</v>
      </c>
      <c r="D84" s="1">
        <v>93</v>
      </c>
      <c r="E84" s="1">
        <v>90</v>
      </c>
      <c r="F84" s="1">
        <v>80</v>
      </c>
      <c r="G84" s="1">
        <v>82</v>
      </c>
      <c r="H84" s="1">
        <v>86</v>
      </c>
      <c r="I84" s="1">
        <v>88</v>
      </c>
      <c r="J84" s="1">
        <v>81</v>
      </c>
      <c r="K84" s="2">
        <v>88</v>
      </c>
      <c r="L84" s="2">
        <v>0</v>
      </c>
      <c r="M84" s="2">
        <v>56</v>
      </c>
      <c r="N84" s="1">
        <f t="shared" si="3"/>
        <v>91</v>
      </c>
      <c r="O84" s="1">
        <f t="shared" si="3"/>
        <v>86</v>
      </c>
      <c r="P84" s="1">
        <f t="shared" si="3"/>
        <v>84</v>
      </c>
      <c r="Q84" s="1">
        <f t="shared" si="3"/>
        <v>41</v>
      </c>
      <c r="R84" s="1">
        <f t="shared" si="2"/>
        <v>71</v>
      </c>
    </row>
    <row r="85" spans="1:18">
      <c r="A85" s="10">
        <v>72</v>
      </c>
      <c r="B85" s="270">
        <v>1911072</v>
      </c>
      <c r="C85" s="271" t="s">
        <v>338</v>
      </c>
      <c r="D85" s="1">
        <v>72</v>
      </c>
      <c r="E85" s="1">
        <v>74</v>
      </c>
      <c r="F85" s="1">
        <v>71</v>
      </c>
      <c r="G85" s="1">
        <v>69</v>
      </c>
      <c r="H85" s="1">
        <v>64</v>
      </c>
      <c r="I85" s="1">
        <v>75</v>
      </c>
      <c r="J85" s="1">
        <v>81</v>
      </c>
      <c r="K85" s="2">
        <v>75</v>
      </c>
      <c r="L85" s="2">
        <v>31</v>
      </c>
      <c r="M85" s="2">
        <v>81</v>
      </c>
      <c r="N85" s="1">
        <f t="shared" si="3"/>
        <v>74</v>
      </c>
      <c r="O85" s="1">
        <f t="shared" si="3"/>
        <v>78</v>
      </c>
      <c r="P85" s="1">
        <f t="shared" si="3"/>
        <v>73</v>
      </c>
      <c r="Q85" s="1">
        <f t="shared" si="3"/>
        <v>50</v>
      </c>
      <c r="R85" s="1">
        <f t="shared" si="2"/>
        <v>73</v>
      </c>
    </row>
    <row r="86" spans="1:18">
      <c r="A86" s="10">
        <v>73</v>
      </c>
      <c r="B86" s="267">
        <v>1911073</v>
      </c>
      <c r="C86" s="268" t="s">
        <v>339</v>
      </c>
      <c r="D86" s="1">
        <v>90</v>
      </c>
      <c r="E86" s="1">
        <v>95</v>
      </c>
      <c r="F86" s="1">
        <v>94</v>
      </c>
      <c r="G86" s="1">
        <v>92</v>
      </c>
      <c r="H86" s="1">
        <v>91</v>
      </c>
      <c r="I86" s="1">
        <v>81</v>
      </c>
      <c r="J86" s="1">
        <v>81</v>
      </c>
      <c r="K86" s="2">
        <v>81</v>
      </c>
      <c r="L86" s="2">
        <v>94</v>
      </c>
      <c r="M86" s="2">
        <v>88</v>
      </c>
      <c r="N86" s="1">
        <f t="shared" si="3"/>
        <v>86</v>
      </c>
      <c r="O86" s="1">
        <f t="shared" si="3"/>
        <v>88</v>
      </c>
      <c r="P86" s="1">
        <f t="shared" si="3"/>
        <v>88</v>
      </c>
      <c r="Q86" s="1">
        <f t="shared" si="3"/>
        <v>93</v>
      </c>
      <c r="R86" s="1">
        <f t="shared" si="2"/>
        <v>90</v>
      </c>
    </row>
    <row r="87" spans="1:18">
      <c r="A87" s="10">
        <v>74</v>
      </c>
      <c r="B87" s="272">
        <v>1911074</v>
      </c>
      <c r="C87" s="273" t="s">
        <v>68</v>
      </c>
      <c r="D87" s="1">
        <v>81</v>
      </c>
      <c r="E87" s="1">
        <v>85</v>
      </c>
      <c r="F87" s="1">
        <v>87</v>
      </c>
      <c r="G87" s="1">
        <v>82</v>
      </c>
      <c r="H87" s="1">
        <v>74</v>
      </c>
      <c r="I87" s="1">
        <v>81</v>
      </c>
      <c r="J87" s="1">
        <v>94</v>
      </c>
      <c r="K87" s="2">
        <v>63</v>
      </c>
      <c r="L87" s="2">
        <v>94</v>
      </c>
      <c r="M87" s="2">
        <v>81</v>
      </c>
      <c r="N87" s="1">
        <f t="shared" si="3"/>
        <v>81</v>
      </c>
      <c r="O87" s="1">
        <f t="shared" si="3"/>
        <v>90</v>
      </c>
      <c r="P87" s="1">
        <f t="shared" si="3"/>
        <v>75</v>
      </c>
      <c r="Q87" s="1">
        <f t="shared" si="3"/>
        <v>88</v>
      </c>
      <c r="R87" s="1">
        <f t="shared" si="2"/>
        <v>78</v>
      </c>
    </row>
    <row r="88" spans="1:18">
      <c r="A88" s="10">
        <v>75</v>
      </c>
      <c r="B88" s="270">
        <v>1911075</v>
      </c>
      <c r="C88" s="271" t="s">
        <v>340</v>
      </c>
      <c r="D88" s="1">
        <v>80</v>
      </c>
      <c r="E88" s="1">
        <v>72</v>
      </c>
      <c r="F88" s="1">
        <v>72</v>
      </c>
      <c r="G88" s="1">
        <v>80</v>
      </c>
      <c r="H88" s="1">
        <v>80</v>
      </c>
      <c r="I88" s="1">
        <v>69</v>
      </c>
      <c r="J88" s="1">
        <v>88</v>
      </c>
      <c r="K88" s="2">
        <v>75</v>
      </c>
      <c r="L88" s="2">
        <v>94</v>
      </c>
      <c r="M88" s="2">
        <v>88</v>
      </c>
      <c r="N88" s="1">
        <f t="shared" si="3"/>
        <v>75</v>
      </c>
      <c r="O88" s="1">
        <f t="shared" si="3"/>
        <v>80</v>
      </c>
      <c r="P88" s="1">
        <f t="shared" si="3"/>
        <v>74</v>
      </c>
      <c r="Q88" s="1">
        <f t="shared" si="3"/>
        <v>87</v>
      </c>
      <c r="R88" s="1">
        <f t="shared" si="2"/>
        <v>84</v>
      </c>
    </row>
    <row r="89" spans="1:18">
      <c r="A89" s="10">
        <v>76</v>
      </c>
      <c r="B89" s="267">
        <v>1911076</v>
      </c>
      <c r="C89" s="268" t="s">
        <v>341</v>
      </c>
      <c r="D89" s="1">
        <v>75</v>
      </c>
      <c r="E89" s="1">
        <v>83</v>
      </c>
      <c r="F89" s="1">
        <v>71</v>
      </c>
      <c r="G89" s="1">
        <v>82</v>
      </c>
      <c r="H89" s="1">
        <v>82</v>
      </c>
      <c r="I89" s="1">
        <v>88</v>
      </c>
      <c r="J89" s="1">
        <v>94</v>
      </c>
      <c r="K89" s="2">
        <v>75</v>
      </c>
      <c r="L89" s="2">
        <v>94</v>
      </c>
      <c r="M89" s="2">
        <v>94</v>
      </c>
      <c r="N89" s="1">
        <f t="shared" si="3"/>
        <v>82</v>
      </c>
      <c r="O89" s="1">
        <f t="shared" si="3"/>
        <v>89</v>
      </c>
      <c r="P89" s="1">
        <f t="shared" si="3"/>
        <v>73</v>
      </c>
      <c r="Q89" s="1">
        <f t="shared" si="3"/>
        <v>88</v>
      </c>
      <c r="R89" s="1">
        <f t="shared" si="2"/>
        <v>88</v>
      </c>
    </row>
    <row r="90" spans="1:18">
      <c r="A90" s="10">
        <v>77</v>
      </c>
      <c r="B90" s="267">
        <v>1911077</v>
      </c>
      <c r="C90" s="268" t="s">
        <v>56</v>
      </c>
      <c r="D90" s="1">
        <v>87</v>
      </c>
      <c r="E90" s="1">
        <v>86</v>
      </c>
      <c r="F90" s="1">
        <v>82</v>
      </c>
      <c r="G90" s="1">
        <v>93</v>
      </c>
      <c r="H90" s="1">
        <v>79</v>
      </c>
      <c r="I90" s="1">
        <v>81</v>
      </c>
      <c r="J90" s="1">
        <v>88</v>
      </c>
      <c r="K90" s="2">
        <v>44</v>
      </c>
      <c r="L90" s="2">
        <v>94</v>
      </c>
      <c r="M90" s="2">
        <v>81</v>
      </c>
      <c r="N90" s="1">
        <f t="shared" si="3"/>
        <v>84</v>
      </c>
      <c r="O90" s="1">
        <f t="shared" si="3"/>
        <v>87</v>
      </c>
      <c r="P90" s="1">
        <f t="shared" si="3"/>
        <v>63</v>
      </c>
      <c r="Q90" s="1">
        <f t="shared" si="3"/>
        <v>94</v>
      </c>
      <c r="R90" s="1">
        <f t="shared" si="2"/>
        <v>80</v>
      </c>
    </row>
    <row r="91" spans="1:18">
      <c r="A91" s="10">
        <v>78</v>
      </c>
      <c r="B91" s="272">
        <v>1911078</v>
      </c>
      <c r="C91" s="273" t="s">
        <v>69</v>
      </c>
      <c r="D91" s="1">
        <v>74</v>
      </c>
      <c r="E91" s="1">
        <v>81</v>
      </c>
      <c r="F91" s="1">
        <v>72</v>
      </c>
      <c r="G91" s="1">
        <v>70</v>
      </c>
      <c r="H91" s="1">
        <v>95</v>
      </c>
      <c r="I91" s="1">
        <v>75</v>
      </c>
      <c r="J91" s="1">
        <v>88</v>
      </c>
      <c r="K91" s="2">
        <v>81</v>
      </c>
      <c r="L91" s="2">
        <v>88</v>
      </c>
      <c r="M91" s="2">
        <v>88</v>
      </c>
      <c r="N91" s="1">
        <f t="shared" si="3"/>
        <v>75</v>
      </c>
      <c r="O91" s="1">
        <f t="shared" si="3"/>
        <v>85</v>
      </c>
      <c r="P91" s="1">
        <f t="shared" si="3"/>
        <v>77</v>
      </c>
      <c r="Q91" s="1">
        <f t="shared" si="3"/>
        <v>79</v>
      </c>
      <c r="R91" s="1">
        <f t="shared" si="2"/>
        <v>92</v>
      </c>
    </row>
    <row r="92" spans="1:18">
      <c r="A92" s="10">
        <v>79</v>
      </c>
      <c r="B92" s="267">
        <v>1911079</v>
      </c>
      <c r="C92" s="268" t="s">
        <v>130</v>
      </c>
      <c r="D92" s="1">
        <v>74</v>
      </c>
      <c r="E92" s="1">
        <v>74</v>
      </c>
      <c r="F92" s="1">
        <v>70</v>
      </c>
      <c r="G92" s="1">
        <v>73</v>
      </c>
      <c r="H92" s="1">
        <v>89</v>
      </c>
      <c r="I92" s="1">
        <v>50</v>
      </c>
      <c r="J92" s="1">
        <v>63</v>
      </c>
      <c r="K92" s="2">
        <v>81</v>
      </c>
      <c r="L92" s="2">
        <v>88</v>
      </c>
      <c r="M92" s="2">
        <v>38</v>
      </c>
      <c r="N92" s="1">
        <f t="shared" si="3"/>
        <v>62</v>
      </c>
      <c r="O92" s="1">
        <f t="shared" si="3"/>
        <v>69</v>
      </c>
      <c r="P92" s="1">
        <f t="shared" si="3"/>
        <v>76</v>
      </c>
      <c r="Q92" s="1">
        <f t="shared" si="3"/>
        <v>81</v>
      </c>
      <c r="R92" s="1">
        <f t="shared" si="2"/>
        <v>64</v>
      </c>
    </row>
    <row r="93" spans="1:18">
      <c r="A93" s="10">
        <v>80</v>
      </c>
      <c r="B93" s="272">
        <v>1911080</v>
      </c>
      <c r="C93" s="273" t="s">
        <v>342</v>
      </c>
      <c r="D93" s="1">
        <v>80</v>
      </c>
      <c r="E93" s="1">
        <v>88</v>
      </c>
      <c r="F93" s="1">
        <v>70</v>
      </c>
      <c r="G93" s="1">
        <v>67</v>
      </c>
      <c r="H93" s="1">
        <v>71</v>
      </c>
      <c r="I93" s="1">
        <v>88</v>
      </c>
      <c r="J93" s="1">
        <v>88</v>
      </c>
      <c r="K93" s="2">
        <v>81</v>
      </c>
      <c r="L93" s="2">
        <v>44</v>
      </c>
      <c r="M93" s="2">
        <v>88</v>
      </c>
      <c r="N93" s="1">
        <f t="shared" si="3"/>
        <v>84</v>
      </c>
      <c r="O93" s="1">
        <f t="shared" si="3"/>
        <v>88</v>
      </c>
      <c r="P93" s="1">
        <f t="shared" si="3"/>
        <v>76</v>
      </c>
      <c r="Q93" s="1">
        <f t="shared" si="3"/>
        <v>56</v>
      </c>
      <c r="R93" s="1">
        <f t="shared" si="2"/>
        <v>80</v>
      </c>
    </row>
    <row r="94" spans="1:18">
      <c r="A94" s="10">
        <v>81</v>
      </c>
      <c r="B94" s="272">
        <v>1911081</v>
      </c>
      <c r="C94" s="273" t="s">
        <v>70</v>
      </c>
      <c r="D94" s="1">
        <v>66</v>
      </c>
      <c r="E94" s="1">
        <v>80</v>
      </c>
      <c r="F94" s="1">
        <v>84</v>
      </c>
      <c r="G94" s="1">
        <v>62</v>
      </c>
      <c r="H94" s="1">
        <v>68</v>
      </c>
      <c r="I94" s="1">
        <v>88</v>
      </c>
      <c r="J94" s="1">
        <v>81</v>
      </c>
      <c r="K94" s="2">
        <v>75</v>
      </c>
      <c r="L94" s="2">
        <v>63</v>
      </c>
      <c r="M94" s="2">
        <v>19</v>
      </c>
      <c r="N94" s="1">
        <f t="shared" si="3"/>
        <v>77</v>
      </c>
      <c r="O94" s="1">
        <f t="shared" si="3"/>
        <v>81</v>
      </c>
      <c r="P94" s="1">
        <f t="shared" si="3"/>
        <v>80</v>
      </c>
      <c r="Q94" s="1">
        <f t="shared" si="3"/>
        <v>63</v>
      </c>
      <c r="R94" s="1">
        <f t="shared" si="2"/>
        <v>44</v>
      </c>
    </row>
    <row r="95" spans="1:18">
      <c r="A95" s="10">
        <v>82</v>
      </c>
      <c r="B95" s="272">
        <v>1911082</v>
      </c>
      <c r="C95" s="273" t="s">
        <v>71</v>
      </c>
      <c r="D95" s="1">
        <v>68</v>
      </c>
      <c r="E95" s="1">
        <v>88</v>
      </c>
      <c r="F95" s="1">
        <v>90</v>
      </c>
      <c r="G95" s="1">
        <v>63</v>
      </c>
      <c r="H95" s="1">
        <v>93</v>
      </c>
      <c r="I95" s="1">
        <v>81</v>
      </c>
      <c r="J95" s="1">
        <v>94</v>
      </c>
      <c r="K95" s="2">
        <v>69</v>
      </c>
      <c r="L95" s="2">
        <v>94</v>
      </c>
      <c r="M95" s="2">
        <v>81</v>
      </c>
      <c r="N95" s="1">
        <f t="shared" si="3"/>
        <v>75</v>
      </c>
      <c r="O95" s="1">
        <f t="shared" si="3"/>
        <v>91</v>
      </c>
      <c r="P95" s="1">
        <f t="shared" si="3"/>
        <v>80</v>
      </c>
      <c r="Q95" s="1">
        <f t="shared" si="3"/>
        <v>79</v>
      </c>
      <c r="R95" s="1">
        <f t="shared" si="2"/>
        <v>87</v>
      </c>
    </row>
    <row r="96" spans="1:18">
      <c r="A96" s="10">
        <v>83</v>
      </c>
      <c r="B96" s="272">
        <v>1911083</v>
      </c>
      <c r="C96" s="273" t="s">
        <v>132</v>
      </c>
      <c r="D96" s="1">
        <v>87</v>
      </c>
      <c r="E96" s="1">
        <v>84</v>
      </c>
      <c r="F96" s="1">
        <v>96</v>
      </c>
      <c r="G96" s="1">
        <v>80</v>
      </c>
      <c r="H96" s="1">
        <v>34</v>
      </c>
      <c r="I96" s="1">
        <v>88</v>
      </c>
      <c r="J96" s="1">
        <v>81</v>
      </c>
      <c r="K96" s="2">
        <v>69</v>
      </c>
      <c r="L96" s="2">
        <v>94</v>
      </c>
      <c r="M96" s="2">
        <v>88</v>
      </c>
      <c r="N96" s="1">
        <f t="shared" si="3"/>
        <v>88</v>
      </c>
      <c r="O96" s="1">
        <f t="shared" si="3"/>
        <v>83</v>
      </c>
      <c r="P96" s="1">
        <f t="shared" si="3"/>
        <v>83</v>
      </c>
      <c r="Q96" s="1">
        <f t="shared" si="3"/>
        <v>87</v>
      </c>
      <c r="R96" s="1">
        <f t="shared" si="2"/>
        <v>61</v>
      </c>
    </row>
    <row r="97" spans="1:18">
      <c r="A97" s="10">
        <v>84</v>
      </c>
      <c r="B97" s="270">
        <v>1911084</v>
      </c>
      <c r="C97" s="271" t="s">
        <v>343</v>
      </c>
      <c r="D97" s="1">
        <v>67</v>
      </c>
      <c r="E97" s="1">
        <v>67</v>
      </c>
      <c r="F97" s="1">
        <v>66</v>
      </c>
      <c r="G97" s="1">
        <v>82</v>
      </c>
      <c r="H97" s="1">
        <v>87</v>
      </c>
      <c r="I97" s="1">
        <v>81</v>
      </c>
      <c r="J97" s="1">
        <v>75</v>
      </c>
      <c r="K97" s="2">
        <v>81</v>
      </c>
      <c r="L97" s="2">
        <v>44</v>
      </c>
      <c r="M97" s="2">
        <v>75</v>
      </c>
      <c r="N97" s="1">
        <f t="shared" si="3"/>
        <v>74</v>
      </c>
      <c r="O97" s="1">
        <f t="shared" si="3"/>
        <v>71</v>
      </c>
      <c r="P97" s="1">
        <f t="shared" si="3"/>
        <v>74</v>
      </c>
      <c r="Q97" s="1">
        <f t="shared" si="3"/>
        <v>63</v>
      </c>
      <c r="R97" s="1">
        <f t="shared" si="2"/>
        <v>81</v>
      </c>
    </row>
    <row r="98" spans="1:18">
      <c r="A98" s="10">
        <v>85</v>
      </c>
      <c r="B98" s="267">
        <v>1911085</v>
      </c>
      <c r="C98" s="268" t="s">
        <v>344</v>
      </c>
      <c r="D98" s="1">
        <v>80</v>
      </c>
      <c r="E98" s="1">
        <v>85</v>
      </c>
      <c r="F98" s="1">
        <v>63</v>
      </c>
      <c r="G98" s="1">
        <v>85</v>
      </c>
      <c r="H98" s="1">
        <v>73</v>
      </c>
      <c r="I98" s="1">
        <v>88</v>
      </c>
      <c r="J98" s="1">
        <v>75</v>
      </c>
      <c r="K98" s="2">
        <v>75</v>
      </c>
      <c r="L98" s="2">
        <v>88</v>
      </c>
      <c r="M98" s="2">
        <v>75</v>
      </c>
      <c r="N98" s="1">
        <f t="shared" si="3"/>
        <v>84</v>
      </c>
      <c r="O98" s="1">
        <f t="shared" si="3"/>
        <v>80</v>
      </c>
      <c r="P98" s="1">
        <f t="shared" si="3"/>
        <v>69</v>
      </c>
      <c r="Q98" s="1">
        <f t="shared" si="3"/>
        <v>87</v>
      </c>
      <c r="R98" s="1">
        <f t="shared" si="2"/>
        <v>74</v>
      </c>
    </row>
    <row r="99" spans="1:18">
      <c r="A99" s="10">
        <v>86</v>
      </c>
      <c r="B99" s="270">
        <v>1911086</v>
      </c>
      <c r="C99" s="31" t="s">
        <v>345</v>
      </c>
      <c r="D99" s="1">
        <v>53</v>
      </c>
      <c r="E99" s="1">
        <v>55</v>
      </c>
      <c r="F99" s="1">
        <v>61</v>
      </c>
      <c r="G99" s="1">
        <v>73</v>
      </c>
      <c r="H99" s="1">
        <v>92</v>
      </c>
      <c r="I99" s="1">
        <v>44</v>
      </c>
      <c r="J99" s="1">
        <v>69</v>
      </c>
      <c r="K99" s="2">
        <v>100</v>
      </c>
      <c r="L99" s="2">
        <v>19</v>
      </c>
      <c r="M99" s="2">
        <v>56</v>
      </c>
      <c r="N99" s="1">
        <f t="shared" si="3"/>
        <v>49</v>
      </c>
      <c r="O99" s="1">
        <f t="shared" si="3"/>
        <v>62</v>
      </c>
      <c r="P99" s="1">
        <f t="shared" si="3"/>
        <v>81</v>
      </c>
      <c r="Q99" s="1">
        <f t="shared" si="3"/>
        <v>46</v>
      </c>
      <c r="R99" s="1">
        <f t="shared" si="2"/>
        <v>74</v>
      </c>
    </row>
    <row r="100" spans="1:18">
      <c r="A100" s="10">
        <v>87</v>
      </c>
      <c r="B100" s="270">
        <v>1911087</v>
      </c>
      <c r="C100" s="271" t="s">
        <v>136</v>
      </c>
      <c r="D100" s="1">
        <v>75</v>
      </c>
      <c r="E100" s="1">
        <v>78</v>
      </c>
      <c r="F100" s="1">
        <v>92</v>
      </c>
      <c r="G100" s="1">
        <v>83</v>
      </c>
      <c r="H100" s="1">
        <v>90</v>
      </c>
      <c r="I100" s="1">
        <v>81</v>
      </c>
      <c r="J100" s="1">
        <v>88</v>
      </c>
      <c r="K100" s="2">
        <v>81</v>
      </c>
      <c r="L100" s="2">
        <v>88</v>
      </c>
      <c r="M100" s="2">
        <v>81</v>
      </c>
      <c r="N100" s="1">
        <f t="shared" si="3"/>
        <v>78</v>
      </c>
      <c r="O100" s="1">
        <f t="shared" si="3"/>
        <v>83</v>
      </c>
      <c r="P100" s="1">
        <f t="shared" si="3"/>
        <v>87</v>
      </c>
      <c r="Q100" s="1">
        <f t="shared" si="3"/>
        <v>86</v>
      </c>
      <c r="R100" s="1">
        <f t="shared" si="2"/>
        <v>86</v>
      </c>
    </row>
    <row r="101" spans="1:18">
      <c r="A101" s="10">
        <v>88</v>
      </c>
      <c r="B101" s="76">
        <v>1911088</v>
      </c>
      <c r="C101" s="271" t="s">
        <v>346</v>
      </c>
      <c r="D101" s="1">
        <v>91</v>
      </c>
      <c r="E101" s="1">
        <v>94</v>
      </c>
      <c r="F101" s="1">
        <v>66</v>
      </c>
      <c r="G101" s="1">
        <v>94</v>
      </c>
      <c r="H101" s="1">
        <v>75</v>
      </c>
      <c r="I101" s="1">
        <v>88</v>
      </c>
      <c r="J101" s="1">
        <v>50</v>
      </c>
      <c r="K101" s="2">
        <v>75</v>
      </c>
      <c r="L101" s="2">
        <v>81</v>
      </c>
      <c r="M101" s="2">
        <v>88</v>
      </c>
      <c r="N101" s="1">
        <f t="shared" si="3"/>
        <v>90</v>
      </c>
      <c r="O101" s="1">
        <f t="shared" si="3"/>
        <v>72</v>
      </c>
      <c r="P101" s="1">
        <f t="shared" si="3"/>
        <v>71</v>
      </c>
      <c r="Q101" s="1">
        <f t="shared" si="3"/>
        <v>88</v>
      </c>
      <c r="R101" s="1">
        <f t="shared" si="2"/>
        <v>82</v>
      </c>
    </row>
    <row r="102" spans="1:18">
      <c r="A102" s="10">
        <v>89</v>
      </c>
      <c r="B102" s="272">
        <v>1911089</v>
      </c>
      <c r="C102" s="273" t="s">
        <v>137</v>
      </c>
      <c r="D102" s="1">
        <v>89</v>
      </c>
      <c r="E102" s="1">
        <v>84</v>
      </c>
      <c r="F102" s="1">
        <v>87</v>
      </c>
      <c r="G102" s="1">
        <v>92</v>
      </c>
      <c r="H102" s="1">
        <v>91</v>
      </c>
      <c r="I102" s="1">
        <v>75</v>
      </c>
      <c r="J102" s="1">
        <v>63</v>
      </c>
      <c r="K102" s="2">
        <v>44</v>
      </c>
      <c r="L102" s="2">
        <v>13</v>
      </c>
      <c r="M102" s="2">
        <v>19</v>
      </c>
      <c r="N102" s="1">
        <f t="shared" si="3"/>
        <v>82</v>
      </c>
      <c r="O102" s="1">
        <f t="shared" si="3"/>
        <v>74</v>
      </c>
      <c r="P102" s="1">
        <f t="shared" si="3"/>
        <v>66</v>
      </c>
      <c r="Q102" s="1">
        <f t="shared" si="3"/>
        <v>53</v>
      </c>
      <c r="R102" s="1">
        <f t="shared" si="2"/>
        <v>55</v>
      </c>
    </row>
    <row r="103" spans="1:18">
      <c r="A103" s="10">
        <v>90</v>
      </c>
      <c r="B103" s="76">
        <v>1911090</v>
      </c>
      <c r="C103" s="271" t="s">
        <v>138</v>
      </c>
      <c r="D103" s="1">
        <v>95</v>
      </c>
      <c r="E103" s="1">
        <v>100</v>
      </c>
      <c r="F103" s="1">
        <v>88</v>
      </c>
      <c r="G103" s="1">
        <v>88</v>
      </c>
      <c r="H103" s="1">
        <v>88</v>
      </c>
      <c r="I103" s="1">
        <v>88</v>
      </c>
      <c r="J103" s="1">
        <v>75</v>
      </c>
      <c r="K103" s="2">
        <v>88</v>
      </c>
      <c r="L103" s="2">
        <v>88</v>
      </c>
      <c r="M103" s="2">
        <v>81</v>
      </c>
      <c r="N103" s="1">
        <f t="shared" si="3"/>
        <v>92</v>
      </c>
      <c r="O103" s="1">
        <f t="shared" si="3"/>
        <v>88</v>
      </c>
      <c r="P103" s="1">
        <f t="shared" si="3"/>
        <v>88</v>
      </c>
      <c r="Q103" s="1">
        <f t="shared" si="3"/>
        <v>88</v>
      </c>
      <c r="R103" s="1">
        <f t="shared" si="2"/>
        <v>85</v>
      </c>
    </row>
    <row r="104" spans="1:18">
      <c r="A104" s="10">
        <v>91</v>
      </c>
      <c r="B104" s="272">
        <v>1911091</v>
      </c>
      <c r="C104" s="273" t="s">
        <v>139</v>
      </c>
      <c r="D104" s="1">
        <v>70</v>
      </c>
      <c r="E104" s="1">
        <v>67</v>
      </c>
      <c r="F104" s="1">
        <v>83</v>
      </c>
      <c r="G104" s="1">
        <v>64</v>
      </c>
      <c r="H104" s="1">
        <v>89</v>
      </c>
      <c r="I104" s="1">
        <v>88</v>
      </c>
      <c r="J104" s="1">
        <v>75</v>
      </c>
      <c r="K104" s="2">
        <v>38</v>
      </c>
      <c r="L104" s="2">
        <v>69</v>
      </c>
      <c r="M104" s="2">
        <v>75</v>
      </c>
      <c r="N104" s="1">
        <f t="shared" si="3"/>
        <v>79</v>
      </c>
      <c r="O104" s="1">
        <f t="shared" si="3"/>
        <v>71</v>
      </c>
      <c r="P104" s="1">
        <f t="shared" si="3"/>
        <v>61</v>
      </c>
      <c r="Q104" s="1">
        <f t="shared" si="3"/>
        <v>67</v>
      </c>
      <c r="R104" s="1">
        <f t="shared" si="2"/>
        <v>82</v>
      </c>
    </row>
    <row r="105" spans="1:18">
      <c r="A105" s="10">
        <v>92</v>
      </c>
      <c r="B105" s="272">
        <v>1911092</v>
      </c>
      <c r="C105" s="273" t="s">
        <v>140</v>
      </c>
      <c r="D105" s="1">
        <v>92</v>
      </c>
      <c r="E105" s="1">
        <v>82</v>
      </c>
      <c r="F105" s="1">
        <v>88</v>
      </c>
      <c r="G105" s="1">
        <v>73</v>
      </c>
      <c r="H105" s="1">
        <v>71</v>
      </c>
      <c r="I105" s="1">
        <v>81</v>
      </c>
      <c r="J105" s="1">
        <v>81</v>
      </c>
      <c r="K105" s="2">
        <v>81</v>
      </c>
      <c r="L105" s="2">
        <v>88</v>
      </c>
      <c r="M105" s="2">
        <v>94</v>
      </c>
      <c r="N105" s="1">
        <f t="shared" si="3"/>
        <v>87</v>
      </c>
      <c r="O105" s="1">
        <f t="shared" si="3"/>
        <v>82</v>
      </c>
      <c r="P105" s="1">
        <f t="shared" si="3"/>
        <v>85</v>
      </c>
      <c r="Q105" s="1">
        <f t="shared" si="3"/>
        <v>81</v>
      </c>
      <c r="R105" s="1">
        <f t="shared" si="2"/>
        <v>83</v>
      </c>
    </row>
    <row r="106" spans="1:18">
      <c r="A106" s="10">
        <v>93</v>
      </c>
      <c r="B106" s="272">
        <v>1911093</v>
      </c>
      <c r="C106" s="273" t="s">
        <v>141</v>
      </c>
      <c r="D106" s="1">
        <v>68</v>
      </c>
      <c r="E106" s="1">
        <v>81</v>
      </c>
      <c r="F106" s="1">
        <v>96</v>
      </c>
      <c r="G106" s="1">
        <v>80</v>
      </c>
      <c r="H106" s="1">
        <v>77</v>
      </c>
      <c r="I106" s="1">
        <v>50</v>
      </c>
      <c r="J106" s="1">
        <v>88</v>
      </c>
      <c r="K106" s="2">
        <v>50</v>
      </c>
      <c r="L106" s="2">
        <v>50</v>
      </c>
      <c r="M106" s="2">
        <v>50</v>
      </c>
      <c r="N106" s="1">
        <f t="shared" si="3"/>
        <v>59</v>
      </c>
      <c r="O106" s="1">
        <f t="shared" si="3"/>
        <v>85</v>
      </c>
      <c r="P106" s="1">
        <f t="shared" si="3"/>
        <v>73</v>
      </c>
      <c r="Q106" s="1">
        <f t="shared" si="3"/>
        <v>65</v>
      </c>
      <c r="R106" s="1">
        <f t="shared" si="2"/>
        <v>64</v>
      </c>
    </row>
    <row r="107" spans="1:18">
      <c r="A107" s="10">
        <v>94</v>
      </c>
      <c r="B107" s="267">
        <v>1911094</v>
      </c>
      <c r="C107" s="268" t="s">
        <v>58</v>
      </c>
      <c r="D107" s="1">
        <v>80</v>
      </c>
      <c r="E107" s="1">
        <v>78</v>
      </c>
      <c r="F107" s="1">
        <v>88</v>
      </c>
      <c r="G107" s="1">
        <v>81</v>
      </c>
      <c r="H107" s="1">
        <v>92</v>
      </c>
      <c r="I107" s="1">
        <v>94</v>
      </c>
      <c r="J107" s="1">
        <v>88</v>
      </c>
      <c r="K107" s="2">
        <v>88</v>
      </c>
      <c r="L107" s="2">
        <v>94</v>
      </c>
      <c r="M107" s="2">
        <v>94</v>
      </c>
      <c r="N107" s="1">
        <f t="shared" si="3"/>
        <v>87</v>
      </c>
      <c r="O107" s="1">
        <f t="shared" si="3"/>
        <v>83</v>
      </c>
      <c r="P107" s="1">
        <f t="shared" si="3"/>
        <v>88</v>
      </c>
      <c r="Q107" s="1">
        <f t="shared" si="3"/>
        <v>88</v>
      </c>
      <c r="R107" s="1">
        <f t="shared" si="2"/>
        <v>93</v>
      </c>
    </row>
    <row r="108" spans="1:18">
      <c r="A108" s="10">
        <v>95</v>
      </c>
      <c r="B108" s="76">
        <v>1911095</v>
      </c>
      <c r="C108" s="271" t="s">
        <v>142</v>
      </c>
      <c r="D108" s="1">
        <v>65</v>
      </c>
      <c r="E108" s="1">
        <v>66</v>
      </c>
      <c r="F108" s="1">
        <v>69</v>
      </c>
      <c r="G108" s="1">
        <v>82</v>
      </c>
      <c r="H108" s="1">
        <v>92</v>
      </c>
      <c r="I108" s="1">
        <v>81</v>
      </c>
      <c r="J108" s="1">
        <v>81</v>
      </c>
      <c r="K108" s="2">
        <v>63</v>
      </c>
      <c r="L108" s="2">
        <v>81</v>
      </c>
      <c r="M108" s="2">
        <v>44</v>
      </c>
      <c r="N108" s="1">
        <f t="shared" si="3"/>
        <v>73</v>
      </c>
      <c r="O108" s="1">
        <f t="shared" si="3"/>
        <v>74</v>
      </c>
      <c r="P108" s="1">
        <f t="shared" si="3"/>
        <v>66</v>
      </c>
      <c r="Q108" s="1">
        <f t="shared" si="3"/>
        <v>82</v>
      </c>
      <c r="R108" s="1">
        <f t="shared" si="2"/>
        <v>68</v>
      </c>
    </row>
    <row r="109" spans="1:18">
      <c r="A109" s="10">
        <v>96</v>
      </c>
      <c r="B109" s="272">
        <v>1911096</v>
      </c>
      <c r="C109" s="273" t="s">
        <v>143</v>
      </c>
      <c r="D109" s="1">
        <v>91</v>
      </c>
      <c r="E109" s="1">
        <v>93</v>
      </c>
      <c r="F109" s="1">
        <v>96</v>
      </c>
      <c r="G109" s="1">
        <v>79</v>
      </c>
      <c r="H109" s="1">
        <v>86</v>
      </c>
      <c r="I109" s="1">
        <v>88</v>
      </c>
      <c r="J109" s="1">
        <v>50</v>
      </c>
      <c r="K109" s="2">
        <v>63</v>
      </c>
      <c r="L109" s="2">
        <v>69</v>
      </c>
      <c r="M109" s="2">
        <v>31</v>
      </c>
      <c r="N109" s="1">
        <f t="shared" si="3"/>
        <v>90</v>
      </c>
      <c r="O109" s="1">
        <f t="shared" si="3"/>
        <v>72</v>
      </c>
      <c r="P109" s="1">
        <f t="shared" si="3"/>
        <v>80</v>
      </c>
      <c r="Q109" s="1">
        <f t="shared" si="3"/>
        <v>74</v>
      </c>
      <c r="R109" s="1">
        <f t="shared" si="2"/>
        <v>59</v>
      </c>
    </row>
    <row r="110" spans="1:18">
      <c r="A110" s="10">
        <v>97</v>
      </c>
      <c r="B110" s="272">
        <v>1911097</v>
      </c>
      <c r="C110" s="273" t="s">
        <v>347</v>
      </c>
      <c r="D110" s="1">
        <v>71</v>
      </c>
      <c r="E110" s="1">
        <v>75</v>
      </c>
      <c r="F110" s="1">
        <v>69</v>
      </c>
      <c r="G110" s="1">
        <v>82</v>
      </c>
      <c r="H110" s="1">
        <v>86</v>
      </c>
      <c r="I110" s="1">
        <v>88</v>
      </c>
      <c r="J110" s="1">
        <v>88</v>
      </c>
      <c r="K110" s="2">
        <v>88</v>
      </c>
      <c r="L110" s="2">
        <v>50</v>
      </c>
      <c r="M110" s="2">
        <v>88</v>
      </c>
      <c r="N110" s="1">
        <f t="shared" si="3"/>
        <v>80</v>
      </c>
      <c r="O110" s="1">
        <f t="shared" si="3"/>
        <v>82</v>
      </c>
      <c r="P110" s="1">
        <f t="shared" si="3"/>
        <v>79</v>
      </c>
      <c r="Q110" s="1">
        <f t="shared" si="3"/>
        <v>66</v>
      </c>
      <c r="R110" s="1">
        <f t="shared" si="2"/>
        <v>87</v>
      </c>
    </row>
    <row r="111" spans="1:18">
      <c r="A111" s="10">
        <v>98</v>
      </c>
      <c r="B111" s="272">
        <v>1911098</v>
      </c>
      <c r="C111" s="273" t="s">
        <v>145</v>
      </c>
      <c r="D111" s="1">
        <v>88</v>
      </c>
      <c r="E111" s="1">
        <v>85</v>
      </c>
      <c r="F111" s="1">
        <v>89</v>
      </c>
      <c r="G111" s="1">
        <v>58</v>
      </c>
      <c r="H111" s="1">
        <v>72</v>
      </c>
      <c r="I111" s="1">
        <v>88</v>
      </c>
      <c r="J111" s="1">
        <v>88</v>
      </c>
      <c r="K111" s="2">
        <v>81</v>
      </c>
      <c r="L111" s="2">
        <v>94</v>
      </c>
      <c r="M111" s="2">
        <v>88</v>
      </c>
      <c r="N111" s="1">
        <f t="shared" si="3"/>
        <v>88</v>
      </c>
      <c r="O111" s="1">
        <f t="shared" si="3"/>
        <v>87</v>
      </c>
      <c r="P111" s="1">
        <f t="shared" si="3"/>
        <v>85</v>
      </c>
      <c r="Q111" s="1">
        <f t="shared" si="3"/>
        <v>76</v>
      </c>
      <c r="R111" s="1">
        <f t="shared" si="2"/>
        <v>80</v>
      </c>
    </row>
    <row r="112" spans="1:18">
      <c r="A112" s="10">
        <v>99</v>
      </c>
      <c r="B112" s="76">
        <v>1911099</v>
      </c>
      <c r="C112" s="271" t="s">
        <v>146</v>
      </c>
      <c r="D112" s="1">
        <v>49</v>
      </c>
      <c r="E112" s="1">
        <v>86</v>
      </c>
      <c r="F112" s="1">
        <v>87</v>
      </c>
      <c r="G112" s="1">
        <v>59</v>
      </c>
      <c r="H112" s="1">
        <v>50</v>
      </c>
      <c r="I112" s="1">
        <v>88</v>
      </c>
      <c r="J112" s="1">
        <v>81</v>
      </c>
      <c r="K112" s="2">
        <v>50</v>
      </c>
      <c r="L112" s="2">
        <v>94</v>
      </c>
      <c r="M112" s="2">
        <v>44</v>
      </c>
      <c r="N112" s="1">
        <f t="shared" si="3"/>
        <v>69</v>
      </c>
      <c r="O112" s="1">
        <f t="shared" si="3"/>
        <v>84</v>
      </c>
      <c r="P112" s="1">
        <f t="shared" si="3"/>
        <v>69</v>
      </c>
      <c r="Q112" s="1">
        <f t="shared" si="3"/>
        <v>77</v>
      </c>
      <c r="R112" s="1">
        <f t="shared" si="2"/>
        <v>47</v>
      </c>
    </row>
    <row r="113" spans="1:18">
      <c r="A113" s="10">
        <v>100</v>
      </c>
      <c r="B113" s="272">
        <v>1911100</v>
      </c>
      <c r="C113" s="273" t="s">
        <v>147</v>
      </c>
      <c r="D113" s="1">
        <v>74</v>
      </c>
      <c r="E113" s="1">
        <v>90</v>
      </c>
      <c r="F113" s="1">
        <v>77</v>
      </c>
      <c r="G113" s="1">
        <v>90</v>
      </c>
      <c r="H113" s="1">
        <v>89</v>
      </c>
      <c r="I113" s="1">
        <v>88</v>
      </c>
      <c r="J113" s="1">
        <v>75</v>
      </c>
      <c r="K113" s="2">
        <v>56</v>
      </c>
      <c r="L113" s="2">
        <v>88</v>
      </c>
      <c r="M113" s="2">
        <v>63</v>
      </c>
      <c r="N113" s="1">
        <f t="shared" si="3"/>
        <v>81</v>
      </c>
      <c r="O113" s="1">
        <f t="shared" si="3"/>
        <v>83</v>
      </c>
      <c r="P113" s="1">
        <f t="shared" si="3"/>
        <v>67</v>
      </c>
      <c r="Q113" s="1">
        <f t="shared" si="3"/>
        <v>89</v>
      </c>
      <c r="R113" s="1">
        <f t="shared" si="2"/>
        <v>76</v>
      </c>
    </row>
    <row r="114" spans="1:18">
      <c r="A114" s="10">
        <v>101</v>
      </c>
      <c r="B114" s="272">
        <v>1911101</v>
      </c>
      <c r="C114" s="273" t="s">
        <v>348</v>
      </c>
      <c r="D114" s="1">
        <v>94</v>
      </c>
      <c r="E114" s="1">
        <v>85</v>
      </c>
      <c r="F114" s="1">
        <v>93</v>
      </c>
      <c r="G114" s="1">
        <v>80</v>
      </c>
      <c r="H114" s="1">
        <v>88</v>
      </c>
      <c r="I114" s="1">
        <v>94</v>
      </c>
      <c r="J114" s="1">
        <v>88</v>
      </c>
      <c r="K114" s="2">
        <v>88</v>
      </c>
      <c r="L114" s="2">
        <v>94</v>
      </c>
      <c r="M114" s="2">
        <v>94</v>
      </c>
      <c r="N114" s="1">
        <f t="shared" si="3"/>
        <v>94</v>
      </c>
      <c r="O114" s="1">
        <f t="shared" si="3"/>
        <v>87</v>
      </c>
      <c r="P114" s="1">
        <f t="shared" si="3"/>
        <v>91</v>
      </c>
      <c r="Q114" s="1">
        <f t="shared" si="3"/>
        <v>87</v>
      </c>
      <c r="R114" s="1">
        <f t="shared" si="2"/>
        <v>91</v>
      </c>
    </row>
    <row r="115" spans="1:18">
      <c r="A115" s="10">
        <v>102</v>
      </c>
      <c r="B115" s="272">
        <v>1911102</v>
      </c>
      <c r="C115" s="273" t="s">
        <v>349</v>
      </c>
      <c r="D115" s="1">
        <v>75</v>
      </c>
      <c r="E115" s="1">
        <v>76</v>
      </c>
      <c r="F115" s="1">
        <v>77</v>
      </c>
      <c r="G115" s="1">
        <v>67</v>
      </c>
      <c r="H115" s="1">
        <v>82</v>
      </c>
      <c r="I115" s="1">
        <v>81</v>
      </c>
      <c r="J115" s="1">
        <v>75</v>
      </c>
      <c r="K115" s="2">
        <v>88</v>
      </c>
      <c r="L115" s="2">
        <v>88</v>
      </c>
      <c r="M115" s="2">
        <v>75</v>
      </c>
      <c r="N115" s="1">
        <f t="shared" si="3"/>
        <v>78</v>
      </c>
      <c r="O115" s="1">
        <f t="shared" si="3"/>
        <v>76</v>
      </c>
      <c r="P115" s="1">
        <f t="shared" si="3"/>
        <v>83</v>
      </c>
      <c r="Q115" s="1">
        <f t="shared" si="3"/>
        <v>78</v>
      </c>
      <c r="R115" s="1">
        <f t="shared" si="2"/>
        <v>79</v>
      </c>
    </row>
    <row r="116" spans="1:18">
      <c r="A116" s="10">
        <v>103</v>
      </c>
      <c r="B116" s="272">
        <v>1911103</v>
      </c>
      <c r="C116" s="273" t="s">
        <v>350</v>
      </c>
      <c r="D116" s="1">
        <v>90</v>
      </c>
      <c r="E116" s="1">
        <v>78</v>
      </c>
      <c r="F116" s="1">
        <v>88</v>
      </c>
      <c r="G116" s="1">
        <v>93</v>
      </c>
      <c r="H116" s="1">
        <v>91</v>
      </c>
      <c r="I116" s="1">
        <v>56</v>
      </c>
      <c r="J116" s="1">
        <v>44</v>
      </c>
      <c r="K116" s="2">
        <v>25</v>
      </c>
      <c r="L116" s="2">
        <v>44</v>
      </c>
      <c r="M116" s="2">
        <v>69</v>
      </c>
      <c r="N116" s="1">
        <f t="shared" si="3"/>
        <v>73</v>
      </c>
      <c r="O116" s="1">
        <f t="shared" si="3"/>
        <v>61</v>
      </c>
      <c r="P116" s="1">
        <f t="shared" si="3"/>
        <v>57</v>
      </c>
      <c r="Q116" s="1">
        <f t="shared" si="3"/>
        <v>69</v>
      </c>
      <c r="R116" s="1">
        <f t="shared" si="2"/>
        <v>80</v>
      </c>
    </row>
    <row r="117" spans="1:18">
      <c r="A117" s="10">
        <v>104</v>
      </c>
      <c r="B117" s="267">
        <v>1911104</v>
      </c>
      <c r="C117" s="268" t="s">
        <v>351</v>
      </c>
      <c r="D117" s="1">
        <v>93</v>
      </c>
      <c r="E117" s="1">
        <v>73</v>
      </c>
      <c r="F117" s="1">
        <v>86</v>
      </c>
      <c r="G117" s="1">
        <v>94</v>
      </c>
      <c r="H117" s="1">
        <v>93</v>
      </c>
      <c r="I117" s="1">
        <v>94</v>
      </c>
      <c r="J117" s="1">
        <v>81</v>
      </c>
      <c r="K117" s="2">
        <v>94</v>
      </c>
      <c r="L117" s="2">
        <v>94</v>
      </c>
      <c r="M117" s="2">
        <v>88</v>
      </c>
      <c r="N117" s="1">
        <f t="shared" si="3"/>
        <v>94</v>
      </c>
      <c r="O117" s="1">
        <f t="shared" si="3"/>
        <v>77</v>
      </c>
      <c r="P117" s="1">
        <f t="shared" si="3"/>
        <v>90</v>
      </c>
      <c r="Q117" s="1">
        <f t="shared" si="3"/>
        <v>94</v>
      </c>
      <c r="R117" s="1">
        <f t="shared" si="2"/>
        <v>91</v>
      </c>
    </row>
    <row r="118" spans="1:18">
      <c r="A118" s="10">
        <v>105</v>
      </c>
      <c r="B118" s="267">
        <v>1911105</v>
      </c>
      <c r="C118" s="268" t="s">
        <v>60</v>
      </c>
      <c r="D118" s="1">
        <v>71</v>
      </c>
      <c r="E118" s="1">
        <v>76</v>
      </c>
      <c r="F118" s="1">
        <v>80</v>
      </c>
      <c r="G118" s="1">
        <v>70</v>
      </c>
      <c r="H118" s="1">
        <v>63</v>
      </c>
      <c r="I118" s="1">
        <v>69</v>
      </c>
      <c r="J118" s="1">
        <v>88</v>
      </c>
      <c r="K118" s="2">
        <v>81</v>
      </c>
      <c r="L118" s="2">
        <v>88</v>
      </c>
      <c r="M118" s="2">
        <v>88</v>
      </c>
      <c r="N118" s="1">
        <f t="shared" si="3"/>
        <v>70</v>
      </c>
      <c r="O118" s="1">
        <f t="shared" si="3"/>
        <v>82</v>
      </c>
      <c r="P118" s="1">
        <f t="shared" si="3"/>
        <v>81</v>
      </c>
      <c r="Q118" s="1">
        <f t="shared" si="3"/>
        <v>79</v>
      </c>
      <c r="R118" s="1">
        <f t="shared" si="2"/>
        <v>76</v>
      </c>
    </row>
    <row r="119" spans="1:18">
      <c r="A119" s="10">
        <v>106</v>
      </c>
      <c r="B119" s="76">
        <v>1911106</v>
      </c>
      <c r="C119" s="271" t="s">
        <v>352</v>
      </c>
      <c r="D119" s="1">
        <v>88</v>
      </c>
      <c r="E119" s="1">
        <v>89</v>
      </c>
      <c r="F119" s="1">
        <v>91</v>
      </c>
      <c r="G119" s="1">
        <v>89</v>
      </c>
      <c r="H119" s="1">
        <v>88</v>
      </c>
      <c r="I119" s="1">
        <v>88</v>
      </c>
      <c r="J119" s="1">
        <v>88</v>
      </c>
      <c r="K119" s="2">
        <v>81</v>
      </c>
      <c r="L119" s="2">
        <v>88</v>
      </c>
      <c r="M119" s="2">
        <v>81</v>
      </c>
      <c r="N119" s="1">
        <f t="shared" si="3"/>
        <v>88</v>
      </c>
      <c r="O119" s="1">
        <f t="shared" si="3"/>
        <v>89</v>
      </c>
      <c r="P119" s="1">
        <f t="shared" si="3"/>
        <v>86</v>
      </c>
      <c r="Q119" s="1">
        <f t="shared" si="3"/>
        <v>89</v>
      </c>
      <c r="R119" s="1">
        <f t="shared" si="2"/>
        <v>85</v>
      </c>
    </row>
    <row r="120" spans="1:18">
      <c r="A120" s="10">
        <v>107</v>
      </c>
      <c r="B120" s="272">
        <v>1911107</v>
      </c>
      <c r="C120" s="273" t="s">
        <v>353</v>
      </c>
      <c r="D120" s="1">
        <v>59</v>
      </c>
      <c r="E120" s="1">
        <v>59</v>
      </c>
      <c r="F120" s="1">
        <v>70</v>
      </c>
      <c r="G120" s="1">
        <v>85</v>
      </c>
      <c r="H120" s="1">
        <v>90</v>
      </c>
      <c r="I120" s="1">
        <v>75</v>
      </c>
      <c r="J120" s="1">
        <v>81</v>
      </c>
      <c r="K120" s="2">
        <v>69</v>
      </c>
      <c r="L120" s="2">
        <v>88</v>
      </c>
      <c r="M120" s="2">
        <v>88</v>
      </c>
      <c r="N120" s="1">
        <f t="shared" si="3"/>
        <v>67</v>
      </c>
      <c r="O120" s="1">
        <f t="shared" si="3"/>
        <v>70</v>
      </c>
      <c r="P120" s="1">
        <f t="shared" si="3"/>
        <v>70</v>
      </c>
      <c r="Q120" s="1">
        <f t="shared" si="3"/>
        <v>87</v>
      </c>
      <c r="R120" s="1">
        <f t="shared" si="2"/>
        <v>89</v>
      </c>
    </row>
    <row r="121" spans="1:18">
      <c r="A121" s="10">
        <v>108</v>
      </c>
      <c r="B121" s="272">
        <v>1911108</v>
      </c>
      <c r="C121" s="273" t="s">
        <v>152</v>
      </c>
      <c r="D121" s="1">
        <v>78</v>
      </c>
      <c r="E121" s="1">
        <v>90</v>
      </c>
      <c r="F121" s="1">
        <v>83</v>
      </c>
      <c r="G121" s="1">
        <v>72</v>
      </c>
      <c r="H121" s="1">
        <v>41</v>
      </c>
      <c r="I121" s="1">
        <v>81</v>
      </c>
      <c r="J121" s="1">
        <v>88</v>
      </c>
      <c r="K121" s="2">
        <v>81</v>
      </c>
      <c r="L121" s="2">
        <v>88</v>
      </c>
      <c r="M121" s="2">
        <v>38</v>
      </c>
      <c r="N121" s="1">
        <f t="shared" si="3"/>
        <v>80</v>
      </c>
      <c r="O121" s="1">
        <f t="shared" si="3"/>
        <v>89</v>
      </c>
      <c r="P121" s="1">
        <f t="shared" si="3"/>
        <v>82</v>
      </c>
      <c r="Q121" s="1">
        <f t="shared" si="3"/>
        <v>80</v>
      </c>
      <c r="R121" s="1">
        <f t="shared" si="2"/>
        <v>40</v>
      </c>
    </row>
    <row r="122" spans="1:18">
      <c r="A122" s="10">
        <v>109</v>
      </c>
      <c r="B122" s="267">
        <v>1911109</v>
      </c>
      <c r="C122" s="268" t="s">
        <v>153</v>
      </c>
      <c r="D122" s="1">
        <v>82</v>
      </c>
      <c r="E122" s="1">
        <v>82</v>
      </c>
      <c r="F122" s="1">
        <v>80</v>
      </c>
      <c r="G122" s="1">
        <v>57</v>
      </c>
      <c r="H122" s="1">
        <v>79</v>
      </c>
      <c r="I122" s="1">
        <v>81</v>
      </c>
      <c r="J122" s="1">
        <v>88</v>
      </c>
      <c r="K122" s="2">
        <v>88</v>
      </c>
      <c r="L122" s="2">
        <v>88</v>
      </c>
      <c r="M122" s="2">
        <v>88</v>
      </c>
      <c r="N122" s="1">
        <f t="shared" si="3"/>
        <v>82</v>
      </c>
      <c r="O122" s="1">
        <f t="shared" si="3"/>
        <v>85</v>
      </c>
      <c r="P122" s="1">
        <f t="shared" si="3"/>
        <v>84</v>
      </c>
      <c r="Q122" s="1">
        <f t="shared" si="3"/>
        <v>73</v>
      </c>
      <c r="R122" s="1">
        <f t="shared" si="2"/>
        <v>84</v>
      </c>
    </row>
    <row r="123" spans="1:18">
      <c r="A123" s="10">
        <v>110</v>
      </c>
      <c r="B123" s="272">
        <v>1911110</v>
      </c>
      <c r="C123" s="273" t="s">
        <v>154</v>
      </c>
      <c r="D123" s="1">
        <v>93</v>
      </c>
      <c r="E123" s="1">
        <v>96</v>
      </c>
      <c r="F123" s="1">
        <v>90</v>
      </c>
      <c r="G123" s="1">
        <v>95</v>
      </c>
      <c r="H123" s="1">
        <v>93</v>
      </c>
      <c r="I123" s="1">
        <v>69</v>
      </c>
      <c r="J123" s="1">
        <v>88</v>
      </c>
      <c r="K123" s="2">
        <v>88</v>
      </c>
      <c r="L123" s="2">
        <v>44</v>
      </c>
      <c r="M123" s="2">
        <v>25</v>
      </c>
      <c r="N123" s="1">
        <f t="shared" ref="N123:Q138" si="4">ROUND(D123*$H$12+I123*$M$12,0)</f>
        <v>81</v>
      </c>
      <c r="O123" s="1">
        <f t="shared" si="4"/>
        <v>92</v>
      </c>
      <c r="P123" s="1">
        <f t="shared" si="4"/>
        <v>89</v>
      </c>
      <c r="Q123" s="1">
        <f t="shared" si="4"/>
        <v>70</v>
      </c>
      <c r="R123" s="1">
        <f t="shared" si="2"/>
        <v>59</v>
      </c>
    </row>
    <row r="124" spans="1:18">
      <c r="A124" s="10">
        <v>111</v>
      </c>
      <c r="B124" s="272">
        <v>1911111</v>
      </c>
      <c r="C124" s="273" t="s">
        <v>354</v>
      </c>
      <c r="D124" s="1">
        <v>90</v>
      </c>
      <c r="E124" s="1">
        <v>76</v>
      </c>
      <c r="F124" s="1">
        <v>79</v>
      </c>
      <c r="G124" s="1">
        <v>92</v>
      </c>
      <c r="H124" s="1">
        <v>84</v>
      </c>
      <c r="I124" s="1">
        <v>44</v>
      </c>
      <c r="J124" s="1">
        <v>88</v>
      </c>
      <c r="K124" s="2">
        <v>44</v>
      </c>
      <c r="L124" s="2">
        <v>44</v>
      </c>
      <c r="M124" s="2">
        <v>25</v>
      </c>
      <c r="N124" s="1">
        <f t="shared" si="4"/>
        <v>67</v>
      </c>
      <c r="O124" s="1">
        <f t="shared" si="4"/>
        <v>82</v>
      </c>
      <c r="P124" s="1">
        <f t="shared" si="4"/>
        <v>62</v>
      </c>
      <c r="Q124" s="1">
        <f t="shared" si="4"/>
        <v>68</v>
      </c>
      <c r="R124" s="1">
        <f t="shared" si="2"/>
        <v>55</v>
      </c>
    </row>
    <row r="125" spans="1:18">
      <c r="A125" s="10">
        <v>112</v>
      </c>
      <c r="B125" s="272">
        <v>1911112</v>
      </c>
      <c r="C125" s="273" t="s">
        <v>155</v>
      </c>
      <c r="D125" s="1">
        <v>60</v>
      </c>
      <c r="E125" s="1">
        <v>80</v>
      </c>
      <c r="F125" s="1">
        <v>93</v>
      </c>
      <c r="G125" s="1">
        <v>49</v>
      </c>
      <c r="H125" s="1">
        <v>70</v>
      </c>
      <c r="I125" s="1">
        <v>81</v>
      </c>
      <c r="J125" s="1">
        <v>88</v>
      </c>
      <c r="K125" s="2">
        <v>88</v>
      </c>
      <c r="L125" s="2">
        <v>81</v>
      </c>
      <c r="M125" s="2">
        <v>88</v>
      </c>
      <c r="N125" s="1">
        <f t="shared" si="4"/>
        <v>71</v>
      </c>
      <c r="O125" s="1">
        <f t="shared" si="4"/>
        <v>84</v>
      </c>
      <c r="P125" s="1">
        <f t="shared" si="4"/>
        <v>91</v>
      </c>
      <c r="Q125" s="1">
        <f t="shared" si="4"/>
        <v>65</v>
      </c>
      <c r="R125" s="1">
        <f t="shared" si="2"/>
        <v>79</v>
      </c>
    </row>
    <row r="126" spans="1:18">
      <c r="A126" s="10">
        <v>113</v>
      </c>
      <c r="B126" s="272">
        <v>1911113</v>
      </c>
      <c r="C126" s="273" t="s">
        <v>156</v>
      </c>
      <c r="D126" s="1">
        <v>74</v>
      </c>
      <c r="E126" s="1">
        <v>85</v>
      </c>
      <c r="F126" s="1">
        <v>83</v>
      </c>
      <c r="G126" s="1">
        <v>73</v>
      </c>
      <c r="H126" s="1">
        <v>65</v>
      </c>
      <c r="I126" s="1">
        <v>88</v>
      </c>
      <c r="J126" s="1">
        <v>88</v>
      </c>
      <c r="K126" s="2">
        <v>44</v>
      </c>
      <c r="L126" s="2">
        <v>88</v>
      </c>
      <c r="M126" s="2">
        <v>81</v>
      </c>
      <c r="N126" s="1">
        <f t="shared" si="4"/>
        <v>81</v>
      </c>
      <c r="O126" s="1">
        <f t="shared" si="4"/>
        <v>87</v>
      </c>
      <c r="P126" s="1">
        <f t="shared" si="4"/>
        <v>64</v>
      </c>
      <c r="Q126" s="1">
        <f t="shared" si="4"/>
        <v>81</v>
      </c>
      <c r="R126" s="1">
        <f t="shared" si="2"/>
        <v>73</v>
      </c>
    </row>
    <row r="127" spans="1:18">
      <c r="A127" s="10">
        <v>114</v>
      </c>
      <c r="B127" s="272">
        <v>1911114</v>
      </c>
      <c r="C127" s="273" t="s">
        <v>157</v>
      </c>
      <c r="D127" s="1">
        <v>71</v>
      </c>
      <c r="E127" s="1">
        <v>76</v>
      </c>
      <c r="F127" s="1">
        <v>68</v>
      </c>
      <c r="G127" s="1">
        <v>69</v>
      </c>
      <c r="H127" s="1">
        <v>75</v>
      </c>
      <c r="I127" s="1">
        <v>44</v>
      </c>
      <c r="J127" s="1">
        <v>44</v>
      </c>
      <c r="K127" s="2">
        <v>44</v>
      </c>
      <c r="L127" s="2">
        <v>44</v>
      </c>
      <c r="M127" s="2">
        <v>88</v>
      </c>
      <c r="N127" s="1">
        <f t="shared" si="4"/>
        <v>58</v>
      </c>
      <c r="O127" s="1">
        <f t="shared" si="4"/>
        <v>60</v>
      </c>
      <c r="P127" s="1">
        <f t="shared" si="4"/>
        <v>56</v>
      </c>
      <c r="Q127" s="1">
        <f t="shared" si="4"/>
        <v>57</v>
      </c>
      <c r="R127" s="1">
        <f t="shared" si="2"/>
        <v>82</v>
      </c>
    </row>
    <row r="128" spans="1:18">
      <c r="A128" s="10">
        <v>115</v>
      </c>
      <c r="B128" s="272">
        <v>1911115</v>
      </c>
      <c r="C128" s="273" t="s">
        <v>74</v>
      </c>
      <c r="D128" s="1">
        <v>70</v>
      </c>
      <c r="E128" s="1">
        <v>71</v>
      </c>
      <c r="F128" s="1">
        <v>89</v>
      </c>
      <c r="G128" s="1">
        <v>67</v>
      </c>
      <c r="H128" s="1">
        <v>73</v>
      </c>
      <c r="I128" s="1">
        <v>88</v>
      </c>
      <c r="J128" s="1">
        <v>88</v>
      </c>
      <c r="K128" s="2">
        <v>88</v>
      </c>
      <c r="L128" s="2">
        <v>94</v>
      </c>
      <c r="M128" s="2">
        <v>88</v>
      </c>
      <c r="N128" s="1">
        <f t="shared" si="4"/>
        <v>79</v>
      </c>
      <c r="O128" s="1">
        <f t="shared" si="4"/>
        <v>80</v>
      </c>
      <c r="P128" s="1">
        <f t="shared" si="4"/>
        <v>89</v>
      </c>
      <c r="Q128" s="1">
        <f t="shared" si="4"/>
        <v>81</v>
      </c>
      <c r="R128" s="1">
        <f t="shared" si="2"/>
        <v>81</v>
      </c>
    </row>
    <row r="129" spans="1:18">
      <c r="A129" s="10">
        <v>116</v>
      </c>
      <c r="B129" s="267">
        <v>1911116</v>
      </c>
      <c r="C129" s="268" t="s">
        <v>355</v>
      </c>
      <c r="D129" s="1">
        <v>67</v>
      </c>
      <c r="E129" s="1">
        <v>70</v>
      </c>
      <c r="F129" s="1">
        <v>70</v>
      </c>
      <c r="G129" s="1">
        <v>81</v>
      </c>
      <c r="H129" s="1">
        <v>80</v>
      </c>
      <c r="I129" s="1">
        <v>88</v>
      </c>
      <c r="J129" s="1">
        <v>88</v>
      </c>
      <c r="K129" s="2">
        <v>81</v>
      </c>
      <c r="L129" s="2">
        <v>88</v>
      </c>
      <c r="M129" s="2">
        <v>94</v>
      </c>
      <c r="N129" s="1">
        <f t="shared" si="4"/>
        <v>78</v>
      </c>
      <c r="O129" s="1">
        <f t="shared" si="4"/>
        <v>79</v>
      </c>
      <c r="P129" s="1">
        <f t="shared" si="4"/>
        <v>76</v>
      </c>
      <c r="Q129" s="1">
        <f t="shared" si="4"/>
        <v>85</v>
      </c>
      <c r="R129" s="1">
        <f t="shared" si="2"/>
        <v>87</v>
      </c>
    </row>
    <row r="130" spans="1:18">
      <c r="A130" s="10">
        <v>117</v>
      </c>
      <c r="B130" s="272">
        <v>1911117</v>
      </c>
      <c r="C130" s="273" t="s">
        <v>356</v>
      </c>
      <c r="D130" s="1">
        <v>95</v>
      </c>
      <c r="E130" s="1">
        <v>92</v>
      </c>
      <c r="F130" s="1">
        <v>72</v>
      </c>
      <c r="G130" s="1">
        <v>84</v>
      </c>
      <c r="H130" s="1">
        <v>89</v>
      </c>
      <c r="I130" s="1">
        <v>88</v>
      </c>
      <c r="J130" s="1">
        <v>88</v>
      </c>
      <c r="K130" s="2">
        <v>81</v>
      </c>
      <c r="L130" s="2">
        <v>88</v>
      </c>
      <c r="M130" s="2">
        <v>88</v>
      </c>
      <c r="N130" s="1">
        <f t="shared" si="4"/>
        <v>92</v>
      </c>
      <c r="O130" s="1">
        <f t="shared" si="4"/>
        <v>90</v>
      </c>
      <c r="P130" s="1">
        <f t="shared" si="4"/>
        <v>77</v>
      </c>
      <c r="Q130" s="1">
        <f t="shared" si="4"/>
        <v>86</v>
      </c>
      <c r="R130" s="1">
        <f t="shared" si="2"/>
        <v>89</v>
      </c>
    </row>
    <row r="131" spans="1:18">
      <c r="A131" s="10">
        <v>118</v>
      </c>
      <c r="B131" s="76">
        <v>1911118</v>
      </c>
      <c r="C131" s="271" t="s">
        <v>357</v>
      </c>
      <c r="D131" s="1">
        <v>71</v>
      </c>
      <c r="E131" s="1">
        <v>75</v>
      </c>
      <c r="F131" s="1">
        <v>70</v>
      </c>
      <c r="G131" s="1">
        <v>85</v>
      </c>
      <c r="H131" s="1">
        <v>81</v>
      </c>
      <c r="I131" s="1">
        <v>88</v>
      </c>
      <c r="J131" s="1">
        <v>81</v>
      </c>
      <c r="K131" s="2">
        <v>88</v>
      </c>
      <c r="L131" s="2">
        <v>88</v>
      </c>
      <c r="M131" s="2">
        <v>56</v>
      </c>
      <c r="N131" s="1">
        <f t="shared" si="4"/>
        <v>80</v>
      </c>
      <c r="O131" s="1">
        <f t="shared" si="4"/>
        <v>78</v>
      </c>
      <c r="P131" s="1">
        <f t="shared" si="4"/>
        <v>79</v>
      </c>
      <c r="Q131" s="1">
        <f t="shared" si="4"/>
        <v>87</v>
      </c>
      <c r="R131" s="1">
        <f t="shared" si="2"/>
        <v>69</v>
      </c>
    </row>
    <row r="132" spans="1:18">
      <c r="A132" s="10">
        <v>119</v>
      </c>
      <c r="B132" s="267">
        <v>1911119</v>
      </c>
      <c r="C132" s="268" t="s">
        <v>358</v>
      </c>
      <c r="D132" s="1">
        <v>55</v>
      </c>
      <c r="E132" s="1">
        <v>84</v>
      </c>
      <c r="F132" s="1">
        <v>91</v>
      </c>
      <c r="G132" s="1">
        <v>79</v>
      </c>
      <c r="H132" s="1">
        <v>34</v>
      </c>
      <c r="I132" s="1">
        <v>88</v>
      </c>
      <c r="J132" s="1">
        <v>88</v>
      </c>
      <c r="K132" s="2">
        <v>88</v>
      </c>
      <c r="L132" s="2">
        <v>88</v>
      </c>
      <c r="M132" s="2">
        <v>88</v>
      </c>
      <c r="N132" s="1">
        <f t="shared" si="4"/>
        <v>72</v>
      </c>
      <c r="O132" s="1">
        <f t="shared" si="4"/>
        <v>86</v>
      </c>
      <c r="P132" s="1">
        <f t="shared" si="4"/>
        <v>90</v>
      </c>
      <c r="Q132" s="1">
        <f t="shared" si="4"/>
        <v>84</v>
      </c>
      <c r="R132" s="1">
        <f t="shared" si="2"/>
        <v>61</v>
      </c>
    </row>
    <row r="133" spans="1:18">
      <c r="A133" s="10">
        <v>120</v>
      </c>
      <c r="B133" s="272">
        <v>1911120</v>
      </c>
      <c r="C133" s="273" t="s">
        <v>359</v>
      </c>
      <c r="D133" s="1">
        <v>68</v>
      </c>
      <c r="E133" s="1">
        <v>84</v>
      </c>
      <c r="F133" s="1">
        <v>76</v>
      </c>
      <c r="G133" s="1">
        <v>79</v>
      </c>
      <c r="H133" s="1">
        <v>80</v>
      </c>
      <c r="I133" s="1">
        <v>81</v>
      </c>
      <c r="J133" s="1">
        <v>88</v>
      </c>
      <c r="K133" s="2">
        <v>75</v>
      </c>
      <c r="L133" s="2">
        <v>88</v>
      </c>
      <c r="M133" s="2">
        <v>88</v>
      </c>
      <c r="N133" s="1">
        <f t="shared" si="4"/>
        <v>75</v>
      </c>
      <c r="O133" s="1">
        <f t="shared" si="4"/>
        <v>86</v>
      </c>
      <c r="P133" s="1">
        <f t="shared" si="4"/>
        <v>76</v>
      </c>
      <c r="Q133" s="1">
        <f t="shared" si="4"/>
        <v>84</v>
      </c>
      <c r="R133" s="1">
        <f t="shared" si="2"/>
        <v>84</v>
      </c>
    </row>
    <row r="134" spans="1:18">
      <c r="A134" s="10">
        <v>121</v>
      </c>
      <c r="B134" s="76">
        <v>1911401</v>
      </c>
      <c r="C134" s="271" t="s">
        <v>360</v>
      </c>
      <c r="D134" s="1">
        <v>80</v>
      </c>
      <c r="E134" s="1">
        <v>85</v>
      </c>
      <c r="F134" s="1">
        <v>71</v>
      </c>
      <c r="G134" s="1">
        <v>80</v>
      </c>
      <c r="H134" s="1">
        <v>83</v>
      </c>
      <c r="I134" s="1">
        <v>44</v>
      </c>
      <c r="J134" s="1">
        <v>44</v>
      </c>
      <c r="K134" s="2">
        <v>44</v>
      </c>
      <c r="L134" s="2">
        <v>44</v>
      </c>
      <c r="M134" s="2">
        <v>44</v>
      </c>
      <c r="N134" s="1">
        <f t="shared" si="4"/>
        <v>62</v>
      </c>
      <c r="O134" s="1">
        <f t="shared" si="4"/>
        <v>65</v>
      </c>
      <c r="P134" s="1">
        <f t="shared" si="4"/>
        <v>58</v>
      </c>
      <c r="Q134" s="1">
        <f t="shared" si="4"/>
        <v>62</v>
      </c>
      <c r="R134" s="1">
        <f t="shared" si="2"/>
        <v>64</v>
      </c>
    </row>
    <row r="135" spans="1:18">
      <c r="A135" s="10">
        <v>122</v>
      </c>
      <c r="B135" s="76">
        <v>1911402</v>
      </c>
      <c r="C135" s="271" t="s">
        <v>361</v>
      </c>
      <c r="D135" s="1">
        <v>76</v>
      </c>
      <c r="E135" s="1">
        <v>65</v>
      </c>
      <c r="F135" s="1">
        <v>78</v>
      </c>
      <c r="G135" s="1">
        <v>80</v>
      </c>
      <c r="H135" s="1">
        <v>45</v>
      </c>
      <c r="I135" s="1">
        <v>88</v>
      </c>
      <c r="J135" s="1">
        <v>81</v>
      </c>
      <c r="K135" s="2">
        <v>44</v>
      </c>
      <c r="L135" s="2">
        <v>50</v>
      </c>
      <c r="M135" s="2">
        <v>88</v>
      </c>
      <c r="N135" s="1">
        <f t="shared" si="4"/>
        <v>82</v>
      </c>
      <c r="O135" s="1">
        <f t="shared" si="4"/>
        <v>73</v>
      </c>
      <c r="P135" s="1">
        <f t="shared" si="4"/>
        <v>61</v>
      </c>
      <c r="Q135" s="1">
        <f t="shared" si="4"/>
        <v>65</v>
      </c>
      <c r="R135" s="1">
        <f t="shared" si="2"/>
        <v>67</v>
      </c>
    </row>
    <row r="136" spans="1:18">
      <c r="A136" s="10">
        <v>123</v>
      </c>
      <c r="B136" s="272">
        <v>1911403</v>
      </c>
      <c r="C136" s="273" t="s">
        <v>362</v>
      </c>
      <c r="D136" s="1">
        <v>68</v>
      </c>
      <c r="E136" s="1">
        <v>66</v>
      </c>
      <c r="F136" s="1">
        <v>63</v>
      </c>
      <c r="G136" s="1">
        <v>62</v>
      </c>
      <c r="H136" s="1">
        <v>63</v>
      </c>
      <c r="I136" s="1">
        <v>100</v>
      </c>
      <c r="J136" s="1">
        <v>88</v>
      </c>
      <c r="K136" s="2">
        <v>44</v>
      </c>
      <c r="L136" s="2">
        <v>94</v>
      </c>
      <c r="M136" s="2">
        <v>94</v>
      </c>
      <c r="N136" s="1">
        <f t="shared" si="4"/>
        <v>84</v>
      </c>
      <c r="O136" s="1">
        <f t="shared" si="4"/>
        <v>77</v>
      </c>
      <c r="P136" s="1">
        <f t="shared" si="4"/>
        <v>54</v>
      </c>
      <c r="Q136" s="1">
        <f t="shared" si="4"/>
        <v>78</v>
      </c>
      <c r="R136" s="1">
        <f t="shared" si="2"/>
        <v>79</v>
      </c>
    </row>
    <row r="137" spans="1:18">
      <c r="A137" s="10">
        <v>124</v>
      </c>
      <c r="B137" s="272">
        <v>1911404</v>
      </c>
      <c r="C137" s="273" t="s">
        <v>363</v>
      </c>
      <c r="D137" s="1">
        <v>86</v>
      </c>
      <c r="E137" s="1">
        <v>84</v>
      </c>
      <c r="F137" s="1">
        <v>71</v>
      </c>
      <c r="G137" s="1">
        <v>75</v>
      </c>
      <c r="H137" s="1">
        <v>85</v>
      </c>
      <c r="I137" s="1">
        <v>75</v>
      </c>
      <c r="J137" s="1">
        <v>75</v>
      </c>
      <c r="K137" s="2">
        <v>31</v>
      </c>
      <c r="L137" s="2">
        <v>31</v>
      </c>
      <c r="M137" s="2">
        <v>38</v>
      </c>
      <c r="N137" s="1">
        <f t="shared" si="4"/>
        <v>81</v>
      </c>
      <c r="O137" s="1">
        <f t="shared" si="4"/>
        <v>80</v>
      </c>
      <c r="P137" s="1">
        <f t="shared" si="4"/>
        <v>51</v>
      </c>
      <c r="Q137" s="1">
        <f t="shared" si="4"/>
        <v>53</v>
      </c>
      <c r="R137" s="1">
        <f t="shared" si="2"/>
        <v>62</v>
      </c>
    </row>
    <row r="138" spans="1:18">
      <c r="A138" s="10">
        <v>125</v>
      </c>
      <c r="B138" s="267">
        <v>1911405</v>
      </c>
      <c r="C138" s="268" t="s">
        <v>364</v>
      </c>
      <c r="D138" s="1">
        <v>84</v>
      </c>
      <c r="E138" s="1">
        <v>75</v>
      </c>
      <c r="F138" s="1">
        <v>72</v>
      </c>
      <c r="G138" s="1">
        <v>81</v>
      </c>
      <c r="H138" s="1">
        <v>68</v>
      </c>
      <c r="I138" s="1">
        <v>88</v>
      </c>
      <c r="J138" s="1">
        <v>44</v>
      </c>
      <c r="K138" s="2">
        <v>31</v>
      </c>
      <c r="L138" s="2">
        <v>88</v>
      </c>
      <c r="M138" s="2">
        <v>75</v>
      </c>
      <c r="N138" s="1">
        <f t="shared" si="4"/>
        <v>86</v>
      </c>
      <c r="O138" s="1">
        <f t="shared" si="4"/>
        <v>60</v>
      </c>
      <c r="P138" s="1">
        <f t="shared" si="4"/>
        <v>52</v>
      </c>
      <c r="Q138" s="1">
        <f t="shared" si="4"/>
        <v>85</v>
      </c>
      <c r="R138" s="1">
        <f t="shared" si="2"/>
        <v>72</v>
      </c>
    </row>
    <row r="139" spans="1:18">
      <c r="A139" s="10">
        <v>126</v>
      </c>
      <c r="B139" s="31">
        <v>1911406</v>
      </c>
      <c r="C139" s="273" t="s">
        <v>365</v>
      </c>
      <c r="D139" s="1">
        <v>92</v>
      </c>
      <c r="E139" s="1">
        <v>80</v>
      </c>
      <c r="F139" s="1">
        <v>71</v>
      </c>
      <c r="G139" s="1">
        <v>94</v>
      </c>
      <c r="H139" s="1">
        <v>63</v>
      </c>
      <c r="I139" s="1">
        <v>88</v>
      </c>
      <c r="J139" s="1">
        <v>88</v>
      </c>
      <c r="K139" s="2">
        <v>0</v>
      </c>
      <c r="L139" s="2">
        <v>44</v>
      </c>
      <c r="M139" s="2">
        <v>44</v>
      </c>
      <c r="N139" s="1">
        <f t="shared" ref="N139:R142" si="5">ROUND(D139*$H$12+I139*$M$12,0)</f>
        <v>90</v>
      </c>
      <c r="O139" s="1">
        <f t="shared" si="5"/>
        <v>84</v>
      </c>
      <c r="P139" s="1">
        <f t="shared" si="5"/>
        <v>36</v>
      </c>
      <c r="Q139" s="1">
        <f t="shared" si="5"/>
        <v>69</v>
      </c>
      <c r="R139" s="1">
        <f t="shared" si="2"/>
        <v>54</v>
      </c>
    </row>
    <row r="140" spans="1:18">
      <c r="A140" s="10">
        <v>127</v>
      </c>
      <c r="B140" s="76">
        <v>1911407</v>
      </c>
      <c r="C140" s="271" t="s">
        <v>366</v>
      </c>
      <c r="D140" s="1">
        <v>91</v>
      </c>
      <c r="E140" s="1">
        <v>89</v>
      </c>
      <c r="F140" s="1">
        <v>80</v>
      </c>
      <c r="G140" s="1">
        <v>86</v>
      </c>
      <c r="H140" s="1">
        <v>91</v>
      </c>
      <c r="I140" s="1">
        <v>94</v>
      </c>
      <c r="J140" s="1">
        <v>88</v>
      </c>
      <c r="K140" s="2">
        <v>44</v>
      </c>
      <c r="L140" s="2">
        <v>88</v>
      </c>
      <c r="M140" s="2">
        <v>88</v>
      </c>
      <c r="N140" s="1">
        <f t="shared" si="5"/>
        <v>93</v>
      </c>
      <c r="O140" s="1">
        <f t="shared" si="5"/>
        <v>89</v>
      </c>
      <c r="P140" s="1">
        <f t="shared" si="5"/>
        <v>62</v>
      </c>
      <c r="Q140" s="1">
        <f t="shared" si="5"/>
        <v>87</v>
      </c>
      <c r="R140" s="1">
        <f t="shared" si="2"/>
        <v>90</v>
      </c>
    </row>
    <row r="141" spans="1:18">
      <c r="A141" s="10">
        <v>128</v>
      </c>
      <c r="B141" s="277">
        <v>1911410</v>
      </c>
      <c r="C141" s="271" t="s">
        <v>367</v>
      </c>
      <c r="D141" s="1">
        <v>61</v>
      </c>
      <c r="E141" s="1">
        <v>70</v>
      </c>
      <c r="F141" s="1">
        <v>61</v>
      </c>
      <c r="G141" s="1">
        <v>63</v>
      </c>
      <c r="H141" s="1">
        <v>63</v>
      </c>
      <c r="I141" s="1">
        <v>50</v>
      </c>
      <c r="J141" s="1">
        <v>81</v>
      </c>
      <c r="K141" s="2">
        <v>75</v>
      </c>
      <c r="L141" s="2">
        <v>81</v>
      </c>
      <c r="M141" s="2">
        <v>81</v>
      </c>
      <c r="N141" s="1">
        <f t="shared" si="5"/>
        <v>56</v>
      </c>
      <c r="O141" s="1">
        <f t="shared" si="5"/>
        <v>76</v>
      </c>
      <c r="P141" s="1">
        <f t="shared" si="5"/>
        <v>68</v>
      </c>
      <c r="Q141" s="1">
        <f t="shared" si="5"/>
        <v>72</v>
      </c>
      <c r="R141" s="1">
        <f t="shared" si="5"/>
        <v>72</v>
      </c>
    </row>
    <row r="142" spans="1:18">
      <c r="A142" s="10">
        <v>129</v>
      </c>
      <c r="B142" s="31">
        <v>1911411</v>
      </c>
      <c r="C142" s="31" t="s">
        <v>368</v>
      </c>
      <c r="D142" s="1">
        <v>67</v>
      </c>
      <c r="E142" s="1">
        <v>70</v>
      </c>
      <c r="F142" s="1">
        <v>61</v>
      </c>
      <c r="G142" s="1">
        <v>58</v>
      </c>
      <c r="H142" s="1">
        <v>57</v>
      </c>
      <c r="I142" s="1">
        <v>69</v>
      </c>
      <c r="J142" s="1">
        <v>88</v>
      </c>
      <c r="K142" s="2">
        <v>75</v>
      </c>
      <c r="L142" s="2">
        <v>44</v>
      </c>
      <c r="M142" s="2">
        <v>44</v>
      </c>
      <c r="N142" s="1">
        <f t="shared" si="5"/>
        <v>68</v>
      </c>
      <c r="O142" s="1">
        <f t="shared" si="5"/>
        <v>79</v>
      </c>
      <c r="P142" s="1">
        <f t="shared" si="5"/>
        <v>68</v>
      </c>
      <c r="Q142" s="1">
        <f t="shared" si="5"/>
        <v>51</v>
      </c>
      <c r="R142" s="1">
        <f t="shared" si="5"/>
        <v>51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75</v>
      </c>
      <c r="E146" s="2">
        <v>75</v>
      </c>
      <c r="F146" s="2">
        <v>70</v>
      </c>
      <c r="G146" s="2">
        <v>75</v>
      </c>
      <c r="H146" s="2">
        <v>70</v>
      </c>
    </row>
    <row r="147" spans="3:19">
      <c r="C147" s="261" t="s">
        <v>28</v>
      </c>
      <c r="D147" s="278">
        <v>0.9</v>
      </c>
      <c r="E147" s="278">
        <v>0.8</v>
      </c>
      <c r="F147" s="278">
        <v>0.8</v>
      </c>
      <c r="G147" s="278">
        <v>0.8</v>
      </c>
      <c r="H147" s="278">
        <v>0.9</v>
      </c>
      <c r="M147" s="279" t="s">
        <v>377</v>
      </c>
      <c r="N147" s="2">
        <v>129</v>
      </c>
    </row>
    <row r="148" spans="3:19">
      <c r="C148" s="261" t="s">
        <v>187</v>
      </c>
      <c r="D148" s="1">
        <f>COUNTIF(N14:N142,"&gt;="&amp;D146)</f>
        <v>101</v>
      </c>
      <c r="E148" s="1">
        <f>COUNTIF(O14:O142,"&gt;="&amp;E146)</f>
        <v>107</v>
      </c>
      <c r="F148" s="1">
        <f>COUNTIF(P14:P142,"&gt;="&amp;F146)</f>
        <v>95</v>
      </c>
      <c r="G148" s="1">
        <f>COUNTIF(Q14:Q142,"&gt;="&amp;G146)</f>
        <v>92</v>
      </c>
      <c r="H148" s="1">
        <f>COUNTIF(R14:R142,"&gt;="&amp;H146)</f>
        <v>100</v>
      </c>
    </row>
    <row r="149" spans="3:19">
      <c r="C149" s="261" t="s">
        <v>29</v>
      </c>
      <c r="D149" s="280">
        <f>D148/$N$147</f>
        <v>0.78294573643410847</v>
      </c>
      <c r="E149" s="280">
        <f>E148/$N$147</f>
        <v>0.8294573643410853</v>
      </c>
      <c r="F149" s="280">
        <f>F148/$N$147</f>
        <v>0.73643410852713176</v>
      </c>
      <c r="G149" s="280">
        <f>G148/$N$147</f>
        <v>0.71317829457364346</v>
      </c>
      <c r="H149" s="280">
        <f>H148/$N$147</f>
        <v>0.77519379844961245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11">
        <v>3</v>
      </c>
      <c r="E158" s="12">
        <v>2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>
        <v>2</v>
      </c>
      <c r="Q158" s="316"/>
      <c r="R158" s="2"/>
      <c r="S158" s="9">
        <f>D149</f>
        <v>0.78294573643410847</v>
      </c>
    </row>
    <row r="159" spans="3:19" ht="15" thickBot="1">
      <c r="C159" s="261" t="s">
        <v>6</v>
      </c>
      <c r="D159" s="13">
        <v>3</v>
      </c>
      <c r="E159" s="14">
        <v>3</v>
      </c>
      <c r="F159" s="14"/>
      <c r="G159" s="14">
        <v>2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2"/>
      <c r="S159" s="9">
        <f>E149</f>
        <v>0.8294573643410853</v>
      </c>
    </row>
    <row r="160" spans="3:19" ht="15" thickBot="1">
      <c r="C160" s="261" t="s">
        <v>7</v>
      </c>
      <c r="D160" s="13">
        <v>3</v>
      </c>
      <c r="E160" s="14">
        <v>2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2"/>
      <c r="S160" s="9">
        <f>F149</f>
        <v>0.73643410852713176</v>
      </c>
    </row>
    <row r="161" spans="3:19" ht="15" thickBot="1">
      <c r="C161" s="261" t="s">
        <v>8</v>
      </c>
      <c r="D161" s="13">
        <v>3</v>
      </c>
      <c r="E161" s="14">
        <v>3</v>
      </c>
      <c r="F161" s="14">
        <v>2</v>
      </c>
      <c r="G161" s="14">
        <v>2</v>
      </c>
      <c r="H161" s="14"/>
      <c r="I161" s="14">
        <v>2</v>
      </c>
      <c r="J161" s="14"/>
      <c r="K161" s="14"/>
      <c r="L161" s="14"/>
      <c r="M161" s="14"/>
      <c r="N161" s="14"/>
      <c r="O161" s="14"/>
      <c r="P161" s="14">
        <v>2</v>
      </c>
      <c r="Q161" s="14"/>
      <c r="R161" s="2"/>
      <c r="S161" s="9">
        <f>G149</f>
        <v>0.71317829457364346</v>
      </c>
    </row>
    <row r="162" spans="3:19" ht="15" thickBot="1">
      <c r="C162" s="261" t="s">
        <v>9</v>
      </c>
      <c r="D162" s="13">
        <v>3</v>
      </c>
      <c r="E162" s="14">
        <v>3</v>
      </c>
      <c r="F162" s="14">
        <v>2</v>
      </c>
      <c r="G162" s="14">
        <v>1</v>
      </c>
      <c r="H162" s="14"/>
      <c r="I162" s="14"/>
      <c r="J162" s="14"/>
      <c r="K162" s="14"/>
      <c r="L162" s="14"/>
      <c r="M162" s="14"/>
      <c r="N162" s="14"/>
      <c r="O162" s="14"/>
      <c r="P162" s="14">
        <v>1</v>
      </c>
      <c r="Q162" s="14"/>
      <c r="R162" s="2"/>
      <c r="S162" s="9">
        <f>H149</f>
        <v>0.77519379844961245</v>
      </c>
    </row>
    <row r="163" spans="3:19">
      <c r="C163" s="261" t="s">
        <v>30</v>
      </c>
      <c r="D163" s="1">
        <f t="shared" ref="D163:R163" si="6">COUNTIF(D158:D162,"=3")</f>
        <v>5</v>
      </c>
      <c r="E163" s="1">
        <f t="shared" si="6"/>
        <v>3</v>
      </c>
      <c r="F163" s="1">
        <f t="shared" si="6"/>
        <v>0</v>
      </c>
      <c r="G163" s="1">
        <f t="shared" si="6"/>
        <v>0</v>
      </c>
      <c r="H163" s="1">
        <f t="shared" si="6"/>
        <v>0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0</v>
      </c>
      <c r="M163" s="1">
        <f t="shared" si="6"/>
        <v>0</v>
      </c>
      <c r="N163" s="1">
        <f t="shared" si="6"/>
        <v>0</v>
      </c>
      <c r="O163" s="1">
        <f t="shared" si="6"/>
        <v>0</v>
      </c>
      <c r="P163" s="1">
        <f t="shared" si="6"/>
        <v>0</v>
      </c>
      <c r="Q163" s="1">
        <f t="shared" si="6"/>
        <v>0</v>
      </c>
      <c r="R163" s="1">
        <f t="shared" si="6"/>
        <v>0</v>
      </c>
    </row>
    <row r="164" spans="3:19">
      <c r="C164" s="261" t="s">
        <v>31</v>
      </c>
      <c r="D164" s="1">
        <f t="shared" ref="D164:R164" si="7">COUNTIF(D158:D162,"=2")</f>
        <v>0</v>
      </c>
      <c r="E164" s="1">
        <f t="shared" si="7"/>
        <v>2</v>
      </c>
      <c r="F164" s="1">
        <f t="shared" si="7"/>
        <v>2</v>
      </c>
      <c r="G164" s="1">
        <f t="shared" si="7"/>
        <v>2</v>
      </c>
      <c r="H164" s="1">
        <f t="shared" si="7"/>
        <v>0</v>
      </c>
      <c r="I164" s="1">
        <f t="shared" si="7"/>
        <v>1</v>
      </c>
      <c r="J164" s="1">
        <f t="shared" si="7"/>
        <v>0</v>
      </c>
      <c r="K164" s="1">
        <f t="shared" si="7"/>
        <v>0</v>
      </c>
      <c r="L164" s="1">
        <f t="shared" si="7"/>
        <v>0</v>
      </c>
      <c r="M164" s="1">
        <f t="shared" si="7"/>
        <v>0</v>
      </c>
      <c r="N164" s="1">
        <f t="shared" si="7"/>
        <v>0</v>
      </c>
      <c r="O164" s="1">
        <f t="shared" si="7"/>
        <v>0</v>
      </c>
      <c r="P164" s="1">
        <f t="shared" si="7"/>
        <v>2</v>
      </c>
      <c r="Q164" s="1">
        <f t="shared" si="7"/>
        <v>0</v>
      </c>
      <c r="R164" s="1">
        <f t="shared" si="7"/>
        <v>0</v>
      </c>
    </row>
    <row r="165" spans="3:19">
      <c r="C165" s="261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0</v>
      </c>
      <c r="G165" s="1">
        <f t="shared" si="8"/>
        <v>1</v>
      </c>
      <c r="H165" s="1">
        <f t="shared" si="8"/>
        <v>0</v>
      </c>
      <c r="I165" s="1">
        <f t="shared" si="8"/>
        <v>0</v>
      </c>
      <c r="J165" s="1">
        <f t="shared" si="8"/>
        <v>0</v>
      </c>
      <c r="K165" s="1">
        <f t="shared" si="8"/>
        <v>0</v>
      </c>
      <c r="L165" s="1">
        <f t="shared" si="8"/>
        <v>0</v>
      </c>
      <c r="M165" s="1">
        <f t="shared" si="8"/>
        <v>0</v>
      </c>
      <c r="N165" s="1">
        <f t="shared" si="8"/>
        <v>0</v>
      </c>
      <c r="O165" s="1">
        <f t="shared" si="8"/>
        <v>0</v>
      </c>
      <c r="P165" s="1">
        <f t="shared" si="8"/>
        <v>1</v>
      </c>
      <c r="Q165" s="1">
        <f t="shared" si="8"/>
        <v>0</v>
      </c>
      <c r="R165" s="1">
        <f t="shared" si="8"/>
        <v>0</v>
      </c>
    </row>
    <row r="166" spans="3:19">
      <c r="C166" s="261" t="s">
        <v>34</v>
      </c>
      <c r="D166" s="6">
        <f t="shared" ref="D166:R166" si="9">3*IF(D163=0,0,(ROUND(SUMIF(D158:D162,"=3",$S$158:$S$162),2)))</f>
        <v>11.52</v>
      </c>
      <c r="E166" s="6">
        <f t="shared" si="9"/>
        <v>6.9599999999999991</v>
      </c>
      <c r="F166" s="6">
        <f t="shared" si="9"/>
        <v>0</v>
      </c>
      <c r="G166" s="6">
        <f t="shared" si="9"/>
        <v>0</v>
      </c>
      <c r="H166" s="6">
        <f t="shared" si="9"/>
        <v>0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0</v>
      </c>
      <c r="M166" s="6">
        <f t="shared" si="9"/>
        <v>0</v>
      </c>
      <c r="N166" s="6">
        <f t="shared" si="9"/>
        <v>0</v>
      </c>
      <c r="O166" s="6">
        <f t="shared" si="9"/>
        <v>0</v>
      </c>
      <c r="P166" s="6">
        <f t="shared" si="9"/>
        <v>0</v>
      </c>
      <c r="Q166" s="6">
        <f t="shared" si="9"/>
        <v>0</v>
      </c>
      <c r="R166" s="6">
        <f t="shared" si="9"/>
        <v>0</v>
      </c>
    </row>
    <row r="167" spans="3:19">
      <c r="C167" s="261" t="s">
        <v>35</v>
      </c>
      <c r="D167" s="6">
        <f t="shared" ref="D167:R167" si="10">2*IF(D164=0,0,(ROUND(SUMIF(D158:D162,"=2",$S$158:$S$162),2)))</f>
        <v>0</v>
      </c>
      <c r="E167" s="6">
        <f t="shared" si="10"/>
        <v>3.04</v>
      </c>
      <c r="F167" s="6">
        <f t="shared" si="10"/>
        <v>2.98</v>
      </c>
      <c r="G167" s="6">
        <f t="shared" si="10"/>
        <v>3.08</v>
      </c>
      <c r="H167" s="6">
        <f t="shared" si="10"/>
        <v>0</v>
      </c>
      <c r="I167" s="6">
        <f t="shared" si="10"/>
        <v>1.42</v>
      </c>
      <c r="J167" s="6">
        <f t="shared" si="10"/>
        <v>0</v>
      </c>
      <c r="K167" s="6">
        <f t="shared" si="10"/>
        <v>0</v>
      </c>
      <c r="L167" s="6">
        <f t="shared" si="10"/>
        <v>0</v>
      </c>
      <c r="M167" s="6">
        <f t="shared" si="10"/>
        <v>0</v>
      </c>
      <c r="N167" s="6">
        <f t="shared" si="10"/>
        <v>0</v>
      </c>
      <c r="O167" s="6">
        <f t="shared" si="10"/>
        <v>0</v>
      </c>
      <c r="P167" s="6">
        <f t="shared" si="10"/>
        <v>3</v>
      </c>
      <c r="Q167" s="6">
        <f t="shared" si="10"/>
        <v>0</v>
      </c>
      <c r="R167" s="6">
        <f t="shared" si="10"/>
        <v>0</v>
      </c>
    </row>
    <row r="168" spans="3:19">
      <c r="C168" s="261" t="s">
        <v>36</v>
      </c>
      <c r="D168" s="6">
        <f t="shared" ref="D168:R168" si="11">1*IF(D165=0,0,(ROUND(SUMIF(D158:D162,"=1",$S$158:$S$162),2)))</f>
        <v>0</v>
      </c>
      <c r="E168" s="6">
        <f t="shared" si="11"/>
        <v>0</v>
      </c>
      <c r="F168" s="6">
        <f t="shared" si="11"/>
        <v>0</v>
      </c>
      <c r="G168" s="6">
        <f t="shared" si="11"/>
        <v>0.78</v>
      </c>
      <c r="H168" s="6">
        <f t="shared" si="11"/>
        <v>0</v>
      </c>
      <c r="I168" s="6">
        <f t="shared" si="11"/>
        <v>0</v>
      </c>
      <c r="J168" s="6">
        <f t="shared" si="11"/>
        <v>0</v>
      </c>
      <c r="K168" s="6">
        <f t="shared" si="11"/>
        <v>0</v>
      </c>
      <c r="L168" s="6">
        <f t="shared" si="11"/>
        <v>0</v>
      </c>
      <c r="M168" s="6">
        <f t="shared" si="11"/>
        <v>0</v>
      </c>
      <c r="N168" s="6">
        <f t="shared" si="11"/>
        <v>0</v>
      </c>
      <c r="O168" s="6">
        <f t="shared" si="11"/>
        <v>0</v>
      </c>
      <c r="P168" s="6">
        <f t="shared" si="11"/>
        <v>0.78</v>
      </c>
      <c r="Q168" s="6">
        <f t="shared" si="11"/>
        <v>0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2.3040000000000003</v>
      </c>
      <c r="E171" s="8">
        <f t="shared" si="12"/>
        <v>2.3076923076923079</v>
      </c>
      <c r="F171" s="8">
        <f t="shared" si="12"/>
        <v>2.2349999999999999</v>
      </c>
      <c r="G171" s="8">
        <f t="shared" si="12"/>
        <v>2.3159999999999998</v>
      </c>
      <c r="H171" s="8">
        <f t="shared" si="12"/>
        <v>0</v>
      </c>
      <c r="I171" s="8">
        <f t="shared" si="12"/>
        <v>2.13</v>
      </c>
      <c r="J171" s="8">
        <f t="shared" si="12"/>
        <v>0</v>
      </c>
      <c r="K171" s="8">
        <f t="shared" si="12"/>
        <v>0</v>
      </c>
      <c r="L171" s="8">
        <f t="shared" si="12"/>
        <v>0</v>
      </c>
      <c r="M171" s="8">
        <f t="shared" si="12"/>
        <v>0</v>
      </c>
      <c r="N171" s="8">
        <f t="shared" si="12"/>
        <v>0</v>
      </c>
      <c r="O171" s="8">
        <f t="shared" si="12"/>
        <v>0</v>
      </c>
      <c r="P171" s="8">
        <f t="shared" si="12"/>
        <v>2.2679999999999998</v>
      </c>
      <c r="Q171" s="8">
        <f t="shared" si="12"/>
        <v>0</v>
      </c>
      <c r="R171" s="8">
        <f t="shared" si="12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workbookViewId="0">
      <selection activeCell="A10" sqref="A10:M10"/>
    </sheetView>
  </sheetViews>
  <sheetFormatPr defaultRowHeight="14.5"/>
  <sheetData>
    <row r="1" spans="1:19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9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9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9">
      <c r="A4" s="509" t="s">
        <v>502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9">
      <c r="A5" s="265" t="s">
        <v>76</v>
      </c>
      <c r="B5" s="266"/>
      <c r="C5" s="266"/>
      <c r="D5" s="266" t="s">
        <v>503</v>
      </c>
      <c r="E5" s="266"/>
      <c r="F5" s="266"/>
      <c r="G5" s="266"/>
      <c r="H5" s="266"/>
      <c r="I5" s="266"/>
      <c r="J5" s="266"/>
      <c r="K5" s="266"/>
      <c r="L5" s="266"/>
      <c r="M5" s="266"/>
    </row>
    <row r="6" spans="1:19">
      <c r="A6" s="265" t="s">
        <v>75</v>
      </c>
      <c r="B6" s="266"/>
      <c r="C6" s="559" t="s">
        <v>504</v>
      </c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</row>
    <row r="7" spans="1:19">
      <c r="A7" s="513" t="s">
        <v>505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9">
      <c r="A8" s="513" t="s">
        <v>506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9">
      <c r="A9" s="513" t="s">
        <v>507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9">
      <c r="A10" s="513" t="s">
        <v>508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9">
      <c r="A11" s="497" t="s">
        <v>509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9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0.4</v>
      </c>
      <c r="I12" s="503" t="s">
        <v>10</v>
      </c>
      <c r="J12" s="503"/>
      <c r="K12" s="503"/>
      <c r="L12" s="503"/>
      <c r="M12" s="5">
        <v>0.6</v>
      </c>
      <c r="N12" s="494" t="s">
        <v>27</v>
      </c>
      <c r="O12" s="495"/>
      <c r="P12" s="495"/>
      <c r="Q12" s="495"/>
      <c r="R12" s="496"/>
    </row>
    <row r="13" spans="1:19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9">
      <c r="A14" s="10">
        <v>1</v>
      </c>
      <c r="B14" s="267">
        <v>1911001</v>
      </c>
      <c r="C14" s="268" t="s">
        <v>301</v>
      </c>
      <c r="D14" s="362">
        <v>76</v>
      </c>
      <c r="E14" s="362">
        <v>77</v>
      </c>
      <c r="F14" s="362">
        <v>78</v>
      </c>
      <c r="G14" s="362">
        <v>77</v>
      </c>
      <c r="H14" s="363">
        <v>75</v>
      </c>
      <c r="I14" s="2">
        <v>69</v>
      </c>
      <c r="J14" s="2">
        <v>71</v>
      </c>
      <c r="K14" s="2">
        <v>72</v>
      </c>
      <c r="L14" s="2">
        <v>70</v>
      </c>
      <c r="M14" s="2">
        <v>74</v>
      </c>
      <c r="N14" s="1">
        <f>ROUND(D14*$H$12+I14*$M$12,0)</f>
        <v>72</v>
      </c>
      <c r="O14" s="1">
        <f t="shared" ref="O14:R77" si="0">ROUND(E14*$H$12+J14*$M$12,0)</f>
        <v>73</v>
      </c>
      <c r="P14" s="1">
        <f t="shared" si="0"/>
        <v>74</v>
      </c>
      <c r="Q14" s="1">
        <f t="shared" si="0"/>
        <v>73</v>
      </c>
      <c r="R14" s="1">
        <f t="shared" si="0"/>
        <v>74</v>
      </c>
    </row>
    <row r="15" spans="1:19">
      <c r="A15" s="10">
        <v>2</v>
      </c>
      <c r="B15" s="270">
        <v>1911002</v>
      </c>
      <c r="C15" s="271" t="s">
        <v>80</v>
      </c>
      <c r="D15" s="362">
        <v>72</v>
      </c>
      <c r="E15" s="362">
        <v>73</v>
      </c>
      <c r="F15" s="362">
        <v>74</v>
      </c>
      <c r="G15" s="362">
        <v>73</v>
      </c>
      <c r="H15" s="363">
        <v>71</v>
      </c>
      <c r="I15" s="2">
        <v>49</v>
      </c>
      <c r="J15" s="2">
        <v>51</v>
      </c>
      <c r="K15" s="2">
        <v>52</v>
      </c>
      <c r="L15" s="2">
        <v>50</v>
      </c>
      <c r="M15" s="2">
        <v>54</v>
      </c>
      <c r="N15" s="1">
        <f t="shared" ref="N15:Q78" si="1">ROUND(D15*$H$12+I15*$M$12,0)</f>
        <v>58</v>
      </c>
      <c r="O15" s="1">
        <f t="shared" si="0"/>
        <v>60</v>
      </c>
      <c r="P15" s="1">
        <f t="shared" si="0"/>
        <v>61</v>
      </c>
      <c r="Q15" s="1">
        <f t="shared" si="0"/>
        <v>59</v>
      </c>
      <c r="R15" s="1">
        <f t="shared" si="0"/>
        <v>61</v>
      </c>
    </row>
    <row r="16" spans="1:19">
      <c r="A16" s="10">
        <v>3</v>
      </c>
      <c r="B16" s="270">
        <v>1911003</v>
      </c>
      <c r="C16" s="271" t="s">
        <v>81</v>
      </c>
      <c r="D16" s="362">
        <v>81</v>
      </c>
      <c r="E16" s="362">
        <v>82</v>
      </c>
      <c r="F16" s="362">
        <v>83</v>
      </c>
      <c r="G16" s="362">
        <v>82</v>
      </c>
      <c r="H16" s="363">
        <v>80</v>
      </c>
      <c r="I16" s="2">
        <v>64</v>
      </c>
      <c r="J16" s="2">
        <v>66</v>
      </c>
      <c r="K16" s="2">
        <v>67</v>
      </c>
      <c r="L16" s="2">
        <v>65</v>
      </c>
      <c r="M16" s="2">
        <v>69</v>
      </c>
      <c r="N16" s="1">
        <f t="shared" si="1"/>
        <v>71</v>
      </c>
      <c r="O16" s="1">
        <f t="shared" si="0"/>
        <v>72</v>
      </c>
      <c r="P16" s="1">
        <f t="shared" si="0"/>
        <v>73</v>
      </c>
      <c r="Q16" s="1">
        <f t="shared" si="0"/>
        <v>72</v>
      </c>
      <c r="R16" s="1">
        <f t="shared" si="0"/>
        <v>73</v>
      </c>
    </row>
    <row r="17" spans="1:18">
      <c r="A17" s="10">
        <v>4</v>
      </c>
      <c r="B17" s="267">
        <v>1911004</v>
      </c>
      <c r="C17" s="268" t="s">
        <v>39</v>
      </c>
      <c r="D17" s="362">
        <v>75</v>
      </c>
      <c r="E17" s="362">
        <v>76</v>
      </c>
      <c r="F17" s="362">
        <v>77</v>
      </c>
      <c r="G17" s="362">
        <v>76</v>
      </c>
      <c r="H17" s="363">
        <v>74</v>
      </c>
      <c r="I17" s="2">
        <v>47</v>
      </c>
      <c r="J17" s="2">
        <v>49</v>
      </c>
      <c r="K17" s="2">
        <v>50</v>
      </c>
      <c r="L17" s="2">
        <v>48</v>
      </c>
      <c r="M17" s="2">
        <v>52</v>
      </c>
      <c r="N17" s="1">
        <f t="shared" si="1"/>
        <v>58</v>
      </c>
      <c r="O17" s="1">
        <f t="shared" si="0"/>
        <v>60</v>
      </c>
      <c r="P17" s="1">
        <f t="shared" si="0"/>
        <v>61</v>
      </c>
      <c r="Q17" s="1">
        <f t="shared" si="0"/>
        <v>59</v>
      </c>
      <c r="R17" s="1">
        <f t="shared" si="0"/>
        <v>61</v>
      </c>
    </row>
    <row r="18" spans="1:18">
      <c r="A18" s="10">
        <v>5</v>
      </c>
      <c r="B18" s="267">
        <v>1911005</v>
      </c>
      <c r="C18" s="268" t="s">
        <v>302</v>
      </c>
      <c r="D18" s="362">
        <v>87</v>
      </c>
      <c r="E18" s="362">
        <v>88</v>
      </c>
      <c r="F18" s="362">
        <v>89</v>
      </c>
      <c r="G18" s="362">
        <v>88</v>
      </c>
      <c r="H18" s="363">
        <v>86</v>
      </c>
      <c r="I18" s="2">
        <v>84</v>
      </c>
      <c r="J18" s="2">
        <v>86</v>
      </c>
      <c r="K18" s="2">
        <v>87</v>
      </c>
      <c r="L18" s="2">
        <v>85</v>
      </c>
      <c r="M18" s="2">
        <v>89</v>
      </c>
      <c r="N18" s="1">
        <f t="shared" si="1"/>
        <v>85</v>
      </c>
      <c r="O18" s="1">
        <f t="shared" si="0"/>
        <v>87</v>
      </c>
      <c r="P18" s="1">
        <f t="shared" si="0"/>
        <v>88</v>
      </c>
      <c r="Q18" s="1">
        <f t="shared" si="0"/>
        <v>86</v>
      </c>
      <c r="R18" s="1">
        <f t="shared" si="0"/>
        <v>88</v>
      </c>
    </row>
    <row r="19" spans="1:18">
      <c r="A19" s="10">
        <v>6</v>
      </c>
      <c r="B19" s="267">
        <v>1911006</v>
      </c>
      <c r="C19" s="268" t="s">
        <v>303</v>
      </c>
      <c r="D19" s="362">
        <v>72</v>
      </c>
      <c r="E19" s="362">
        <v>73</v>
      </c>
      <c r="F19" s="362">
        <v>74</v>
      </c>
      <c r="G19" s="362">
        <v>73</v>
      </c>
      <c r="H19" s="363">
        <v>71</v>
      </c>
      <c r="I19" s="2">
        <v>72</v>
      </c>
      <c r="J19" s="2">
        <v>74</v>
      </c>
      <c r="K19" s="2">
        <v>75</v>
      </c>
      <c r="L19" s="2">
        <v>73</v>
      </c>
      <c r="M19" s="2">
        <v>77</v>
      </c>
      <c r="N19" s="1">
        <f t="shared" si="1"/>
        <v>72</v>
      </c>
      <c r="O19" s="1">
        <f t="shared" si="0"/>
        <v>74</v>
      </c>
      <c r="P19" s="1">
        <f t="shared" si="0"/>
        <v>75</v>
      </c>
      <c r="Q19" s="1">
        <f t="shared" si="0"/>
        <v>73</v>
      </c>
      <c r="R19" s="1">
        <f t="shared" si="0"/>
        <v>75</v>
      </c>
    </row>
    <row r="20" spans="1:18">
      <c r="A20" s="10">
        <v>7</v>
      </c>
      <c r="B20" s="270">
        <v>1911007</v>
      </c>
      <c r="C20" s="271" t="s">
        <v>83</v>
      </c>
      <c r="D20" s="362">
        <v>83</v>
      </c>
      <c r="E20" s="362">
        <v>84</v>
      </c>
      <c r="F20" s="362">
        <v>85</v>
      </c>
      <c r="G20" s="362">
        <v>84</v>
      </c>
      <c r="H20" s="363">
        <v>82</v>
      </c>
      <c r="I20" s="2">
        <v>76</v>
      </c>
      <c r="J20" s="2">
        <v>78</v>
      </c>
      <c r="K20" s="2">
        <v>79</v>
      </c>
      <c r="L20" s="2">
        <v>77</v>
      </c>
      <c r="M20" s="2">
        <v>81</v>
      </c>
      <c r="N20" s="1">
        <f t="shared" si="1"/>
        <v>79</v>
      </c>
      <c r="O20" s="1">
        <f t="shared" si="0"/>
        <v>80</v>
      </c>
      <c r="P20" s="1">
        <f t="shared" si="0"/>
        <v>81</v>
      </c>
      <c r="Q20" s="1">
        <f t="shared" si="0"/>
        <v>80</v>
      </c>
      <c r="R20" s="1">
        <f t="shared" si="0"/>
        <v>81</v>
      </c>
    </row>
    <row r="21" spans="1:18">
      <c r="A21" s="10">
        <v>8</v>
      </c>
      <c r="B21" s="272">
        <v>1911008</v>
      </c>
      <c r="C21" s="324" t="s">
        <v>304</v>
      </c>
      <c r="D21" s="362">
        <v>80</v>
      </c>
      <c r="E21" s="362">
        <v>81</v>
      </c>
      <c r="F21" s="362">
        <v>82</v>
      </c>
      <c r="G21" s="362">
        <v>81</v>
      </c>
      <c r="H21" s="363">
        <v>79</v>
      </c>
      <c r="I21" s="2">
        <v>83</v>
      </c>
      <c r="J21" s="2">
        <v>85</v>
      </c>
      <c r="K21" s="2">
        <v>86</v>
      </c>
      <c r="L21" s="2">
        <v>84</v>
      </c>
      <c r="M21" s="2">
        <v>88</v>
      </c>
      <c r="N21" s="1">
        <f t="shared" si="1"/>
        <v>82</v>
      </c>
      <c r="O21" s="1">
        <f t="shared" si="0"/>
        <v>83</v>
      </c>
      <c r="P21" s="1">
        <f t="shared" si="0"/>
        <v>84</v>
      </c>
      <c r="Q21" s="1">
        <f t="shared" si="0"/>
        <v>83</v>
      </c>
      <c r="R21" s="1">
        <f t="shared" si="0"/>
        <v>84</v>
      </c>
    </row>
    <row r="22" spans="1:18">
      <c r="A22" s="10">
        <v>9</v>
      </c>
      <c r="B22" s="272">
        <v>1911009</v>
      </c>
      <c r="C22" s="324" t="s">
        <v>85</v>
      </c>
      <c r="D22" s="362">
        <v>87</v>
      </c>
      <c r="E22" s="362">
        <v>88</v>
      </c>
      <c r="F22" s="362">
        <v>89</v>
      </c>
      <c r="G22" s="362">
        <v>88</v>
      </c>
      <c r="H22" s="363">
        <v>86</v>
      </c>
      <c r="I22" s="2">
        <v>74</v>
      </c>
      <c r="J22" s="2">
        <v>76</v>
      </c>
      <c r="K22" s="2">
        <v>77</v>
      </c>
      <c r="L22" s="2">
        <v>75</v>
      </c>
      <c r="M22" s="2">
        <v>79</v>
      </c>
      <c r="N22" s="1">
        <f t="shared" si="1"/>
        <v>79</v>
      </c>
      <c r="O22" s="1">
        <f t="shared" si="0"/>
        <v>81</v>
      </c>
      <c r="P22" s="1">
        <f t="shared" si="0"/>
        <v>82</v>
      </c>
      <c r="Q22" s="1">
        <f t="shared" si="0"/>
        <v>80</v>
      </c>
      <c r="R22" s="1">
        <f t="shared" si="0"/>
        <v>82</v>
      </c>
    </row>
    <row r="23" spans="1:18">
      <c r="A23" s="10">
        <v>10</v>
      </c>
      <c r="B23" s="272">
        <v>1911010</v>
      </c>
      <c r="C23" s="324" t="s">
        <v>305</v>
      </c>
      <c r="D23" s="362">
        <v>76</v>
      </c>
      <c r="E23" s="362">
        <v>77</v>
      </c>
      <c r="F23" s="362">
        <v>78</v>
      </c>
      <c r="G23" s="362">
        <v>77</v>
      </c>
      <c r="H23" s="363">
        <v>75</v>
      </c>
      <c r="I23" s="2">
        <v>64</v>
      </c>
      <c r="J23" s="2">
        <v>66</v>
      </c>
      <c r="K23" s="2">
        <v>67</v>
      </c>
      <c r="L23" s="2">
        <v>65</v>
      </c>
      <c r="M23" s="2">
        <v>69</v>
      </c>
      <c r="N23" s="1">
        <f t="shared" si="1"/>
        <v>69</v>
      </c>
      <c r="O23" s="1">
        <f t="shared" si="0"/>
        <v>70</v>
      </c>
      <c r="P23" s="1">
        <f t="shared" si="0"/>
        <v>71</v>
      </c>
      <c r="Q23" s="1">
        <f t="shared" si="0"/>
        <v>70</v>
      </c>
      <c r="R23" s="1">
        <f t="shared" si="0"/>
        <v>71</v>
      </c>
    </row>
    <row r="24" spans="1:18">
      <c r="A24" s="10">
        <v>11</v>
      </c>
      <c r="B24" s="272">
        <v>1911011</v>
      </c>
      <c r="C24" s="324" t="s">
        <v>87</v>
      </c>
      <c r="D24" s="362">
        <v>53</v>
      </c>
      <c r="E24" s="362">
        <v>54</v>
      </c>
      <c r="F24" s="362">
        <v>55</v>
      </c>
      <c r="G24" s="362">
        <v>54</v>
      </c>
      <c r="H24" s="363">
        <v>52</v>
      </c>
      <c r="I24" s="2">
        <v>49</v>
      </c>
      <c r="J24" s="2">
        <v>51</v>
      </c>
      <c r="K24" s="2">
        <v>52</v>
      </c>
      <c r="L24" s="2">
        <v>50</v>
      </c>
      <c r="M24" s="2">
        <v>54</v>
      </c>
      <c r="N24" s="1">
        <f t="shared" si="1"/>
        <v>51</v>
      </c>
      <c r="O24" s="1">
        <f t="shared" si="0"/>
        <v>52</v>
      </c>
      <c r="P24" s="1">
        <f t="shared" si="0"/>
        <v>53</v>
      </c>
      <c r="Q24" s="1">
        <f t="shared" si="0"/>
        <v>52</v>
      </c>
      <c r="R24" s="1">
        <f t="shared" si="0"/>
        <v>53</v>
      </c>
    </row>
    <row r="25" spans="1:18">
      <c r="A25" s="10">
        <v>12</v>
      </c>
      <c r="B25" s="267">
        <v>1911012</v>
      </c>
      <c r="C25" s="268" t="s">
        <v>306</v>
      </c>
      <c r="D25" s="362">
        <v>74</v>
      </c>
      <c r="E25" s="362">
        <v>75</v>
      </c>
      <c r="F25" s="362">
        <v>76</v>
      </c>
      <c r="G25" s="362">
        <v>75</v>
      </c>
      <c r="H25" s="363">
        <v>73</v>
      </c>
      <c r="I25" s="2">
        <v>54</v>
      </c>
      <c r="J25" s="2">
        <v>56</v>
      </c>
      <c r="K25" s="2">
        <v>57</v>
      </c>
      <c r="L25" s="2">
        <v>55</v>
      </c>
      <c r="M25" s="2">
        <v>59</v>
      </c>
      <c r="N25" s="1">
        <f t="shared" si="1"/>
        <v>62</v>
      </c>
      <c r="O25" s="1">
        <f t="shared" si="0"/>
        <v>64</v>
      </c>
      <c r="P25" s="1">
        <f t="shared" si="0"/>
        <v>65</v>
      </c>
      <c r="Q25" s="1">
        <f t="shared" si="0"/>
        <v>63</v>
      </c>
      <c r="R25" s="1">
        <f t="shared" si="0"/>
        <v>65</v>
      </c>
    </row>
    <row r="26" spans="1:18">
      <c r="A26" s="10">
        <v>13</v>
      </c>
      <c r="B26" s="267">
        <v>1911013</v>
      </c>
      <c r="C26" s="268" t="s">
        <v>89</v>
      </c>
      <c r="D26" s="362">
        <v>84</v>
      </c>
      <c r="E26" s="362">
        <v>85</v>
      </c>
      <c r="F26" s="362">
        <v>86</v>
      </c>
      <c r="G26" s="362">
        <v>85</v>
      </c>
      <c r="H26" s="363">
        <v>83</v>
      </c>
      <c r="I26" s="2">
        <v>58</v>
      </c>
      <c r="J26" s="2">
        <v>60</v>
      </c>
      <c r="K26" s="2">
        <v>61</v>
      </c>
      <c r="L26" s="2">
        <v>59</v>
      </c>
      <c r="M26" s="2">
        <v>63</v>
      </c>
      <c r="N26" s="1">
        <f t="shared" si="1"/>
        <v>68</v>
      </c>
      <c r="O26" s="1">
        <f t="shared" si="0"/>
        <v>70</v>
      </c>
      <c r="P26" s="1">
        <f t="shared" si="0"/>
        <v>71</v>
      </c>
      <c r="Q26" s="1">
        <f t="shared" si="0"/>
        <v>69</v>
      </c>
      <c r="R26" s="1">
        <f t="shared" si="0"/>
        <v>71</v>
      </c>
    </row>
    <row r="27" spans="1:18">
      <c r="A27" s="10">
        <v>14</v>
      </c>
      <c r="B27" s="272">
        <v>1911014</v>
      </c>
      <c r="C27" s="324" t="s">
        <v>90</v>
      </c>
      <c r="D27" s="362">
        <v>66</v>
      </c>
      <c r="E27" s="362">
        <v>67</v>
      </c>
      <c r="F27" s="362">
        <v>68</v>
      </c>
      <c r="G27" s="362">
        <v>67</v>
      </c>
      <c r="H27" s="363">
        <v>65</v>
      </c>
      <c r="I27" s="2">
        <v>46</v>
      </c>
      <c r="J27" s="2">
        <v>48</v>
      </c>
      <c r="K27" s="2">
        <v>49</v>
      </c>
      <c r="L27" s="2">
        <v>47</v>
      </c>
      <c r="M27" s="2">
        <v>51</v>
      </c>
      <c r="N27" s="1">
        <f t="shared" si="1"/>
        <v>54</v>
      </c>
      <c r="O27" s="1">
        <f t="shared" si="0"/>
        <v>56</v>
      </c>
      <c r="P27" s="1">
        <f t="shared" si="0"/>
        <v>57</v>
      </c>
      <c r="Q27" s="1">
        <f t="shared" si="0"/>
        <v>55</v>
      </c>
      <c r="R27" s="1">
        <f t="shared" si="0"/>
        <v>57</v>
      </c>
    </row>
    <row r="28" spans="1:18">
      <c r="A28" s="10">
        <v>15</v>
      </c>
      <c r="B28" s="272">
        <v>1911015</v>
      </c>
      <c r="C28" s="324" t="s">
        <v>307</v>
      </c>
      <c r="D28" s="362">
        <v>71</v>
      </c>
      <c r="E28" s="362">
        <v>72</v>
      </c>
      <c r="F28" s="362">
        <v>73</v>
      </c>
      <c r="G28" s="362">
        <v>72</v>
      </c>
      <c r="H28" s="363">
        <v>70</v>
      </c>
      <c r="I28" s="2">
        <v>67</v>
      </c>
      <c r="J28" s="2">
        <v>69</v>
      </c>
      <c r="K28" s="2">
        <v>70</v>
      </c>
      <c r="L28" s="2">
        <v>68</v>
      </c>
      <c r="M28" s="2">
        <v>72</v>
      </c>
      <c r="N28" s="1">
        <f t="shared" si="1"/>
        <v>69</v>
      </c>
      <c r="O28" s="1">
        <f t="shared" si="0"/>
        <v>70</v>
      </c>
      <c r="P28" s="1">
        <f t="shared" si="0"/>
        <v>71</v>
      </c>
      <c r="Q28" s="1">
        <f t="shared" si="0"/>
        <v>70</v>
      </c>
      <c r="R28" s="1">
        <f t="shared" si="0"/>
        <v>71</v>
      </c>
    </row>
    <row r="29" spans="1:18">
      <c r="A29" s="10">
        <v>16</v>
      </c>
      <c r="B29" s="270">
        <v>1911016</v>
      </c>
      <c r="C29" s="271" t="s">
        <v>308</v>
      </c>
      <c r="D29" s="362">
        <v>52</v>
      </c>
      <c r="E29" s="362">
        <v>53</v>
      </c>
      <c r="F29" s="362">
        <v>54</v>
      </c>
      <c r="G29" s="362">
        <v>53</v>
      </c>
      <c r="H29" s="363">
        <v>51</v>
      </c>
      <c r="I29" s="2">
        <v>47</v>
      </c>
      <c r="J29" s="2">
        <v>49</v>
      </c>
      <c r="K29" s="2">
        <v>50</v>
      </c>
      <c r="L29" s="2">
        <v>48</v>
      </c>
      <c r="M29" s="2">
        <v>52</v>
      </c>
      <c r="N29" s="1">
        <f t="shared" si="1"/>
        <v>49</v>
      </c>
      <c r="O29" s="1">
        <f t="shared" si="0"/>
        <v>51</v>
      </c>
      <c r="P29" s="1">
        <f t="shared" si="0"/>
        <v>52</v>
      </c>
      <c r="Q29" s="1">
        <f t="shared" si="0"/>
        <v>50</v>
      </c>
      <c r="R29" s="1">
        <f t="shared" si="0"/>
        <v>52</v>
      </c>
    </row>
    <row r="30" spans="1:18">
      <c r="A30" s="10">
        <v>17</v>
      </c>
      <c r="B30" s="267">
        <v>1911017</v>
      </c>
      <c r="C30" s="268" t="s">
        <v>92</v>
      </c>
      <c r="D30" s="362">
        <v>67</v>
      </c>
      <c r="E30" s="362">
        <v>68</v>
      </c>
      <c r="F30" s="362">
        <v>69</v>
      </c>
      <c r="G30" s="362">
        <v>68</v>
      </c>
      <c r="H30" s="363">
        <v>66</v>
      </c>
      <c r="I30" s="2">
        <v>34</v>
      </c>
      <c r="J30" s="2">
        <v>36</v>
      </c>
      <c r="K30" s="2">
        <v>37</v>
      </c>
      <c r="L30" s="2">
        <v>35</v>
      </c>
      <c r="M30" s="2">
        <v>39</v>
      </c>
      <c r="N30" s="1">
        <f t="shared" si="1"/>
        <v>47</v>
      </c>
      <c r="O30" s="1">
        <f t="shared" si="0"/>
        <v>49</v>
      </c>
      <c r="P30" s="1">
        <f t="shared" si="0"/>
        <v>50</v>
      </c>
      <c r="Q30" s="1">
        <f t="shared" si="0"/>
        <v>48</v>
      </c>
      <c r="R30" s="1">
        <f t="shared" si="0"/>
        <v>50</v>
      </c>
    </row>
    <row r="31" spans="1:18">
      <c r="A31" s="10">
        <v>18</v>
      </c>
      <c r="B31" s="267">
        <v>1911018</v>
      </c>
      <c r="C31" s="268" t="s">
        <v>42</v>
      </c>
      <c r="D31" s="362">
        <v>74</v>
      </c>
      <c r="E31" s="362">
        <v>75</v>
      </c>
      <c r="F31" s="362">
        <v>76</v>
      </c>
      <c r="G31" s="362">
        <v>75</v>
      </c>
      <c r="H31" s="363">
        <v>73</v>
      </c>
      <c r="I31" s="2">
        <v>70</v>
      </c>
      <c r="J31" s="2">
        <v>72</v>
      </c>
      <c r="K31" s="2">
        <v>73</v>
      </c>
      <c r="L31" s="2">
        <v>71</v>
      </c>
      <c r="M31" s="2">
        <v>75</v>
      </c>
      <c r="N31" s="1">
        <f t="shared" si="1"/>
        <v>72</v>
      </c>
      <c r="O31" s="1">
        <f t="shared" si="0"/>
        <v>73</v>
      </c>
      <c r="P31" s="1">
        <f t="shared" si="0"/>
        <v>74</v>
      </c>
      <c r="Q31" s="1">
        <f t="shared" si="0"/>
        <v>73</v>
      </c>
      <c r="R31" s="1">
        <f t="shared" si="0"/>
        <v>74</v>
      </c>
    </row>
    <row r="32" spans="1:18">
      <c r="A32" s="10">
        <v>19</v>
      </c>
      <c r="B32" s="267">
        <v>1911019</v>
      </c>
      <c r="C32" s="268" t="s">
        <v>309</v>
      </c>
      <c r="D32" s="362">
        <v>52</v>
      </c>
      <c r="E32" s="362">
        <v>53</v>
      </c>
      <c r="F32" s="362">
        <v>54</v>
      </c>
      <c r="G32" s="362">
        <v>53</v>
      </c>
      <c r="H32" s="363">
        <v>51</v>
      </c>
      <c r="I32" s="2">
        <v>34</v>
      </c>
      <c r="J32" s="2">
        <v>36</v>
      </c>
      <c r="K32" s="2">
        <v>37</v>
      </c>
      <c r="L32" s="2">
        <v>35</v>
      </c>
      <c r="M32" s="2">
        <v>39</v>
      </c>
      <c r="N32" s="1">
        <f t="shared" si="1"/>
        <v>41</v>
      </c>
      <c r="O32" s="1">
        <f t="shared" si="0"/>
        <v>43</v>
      </c>
      <c r="P32" s="1">
        <f t="shared" si="0"/>
        <v>44</v>
      </c>
      <c r="Q32" s="1">
        <f t="shared" si="0"/>
        <v>42</v>
      </c>
      <c r="R32" s="1">
        <f t="shared" si="0"/>
        <v>44</v>
      </c>
    </row>
    <row r="33" spans="1:18">
      <c r="A33" s="10">
        <v>20</v>
      </c>
      <c r="B33" s="272">
        <v>1911020</v>
      </c>
      <c r="C33" s="324" t="s">
        <v>310</v>
      </c>
      <c r="D33" s="362">
        <v>86</v>
      </c>
      <c r="E33" s="362">
        <v>87</v>
      </c>
      <c r="F33" s="362">
        <v>88</v>
      </c>
      <c r="G33" s="362">
        <v>87</v>
      </c>
      <c r="H33" s="363">
        <v>85</v>
      </c>
      <c r="I33" s="2">
        <v>71</v>
      </c>
      <c r="J33" s="2">
        <v>73</v>
      </c>
      <c r="K33" s="2">
        <v>74</v>
      </c>
      <c r="L33" s="2">
        <v>72</v>
      </c>
      <c r="M33" s="2">
        <v>76</v>
      </c>
      <c r="N33" s="1">
        <f t="shared" si="1"/>
        <v>77</v>
      </c>
      <c r="O33" s="1">
        <f t="shared" si="0"/>
        <v>79</v>
      </c>
      <c r="P33" s="1">
        <f t="shared" si="0"/>
        <v>80</v>
      </c>
      <c r="Q33" s="1">
        <f t="shared" si="0"/>
        <v>78</v>
      </c>
      <c r="R33" s="1">
        <f t="shared" si="0"/>
        <v>80</v>
      </c>
    </row>
    <row r="34" spans="1:18">
      <c r="A34" s="10">
        <v>21</v>
      </c>
      <c r="B34" s="267">
        <v>1911021</v>
      </c>
      <c r="C34" s="268" t="s">
        <v>311</v>
      </c>
      <c r="D34" s="362">
        <v>78</v>
      </c>
      <c r="E34" s="362">
        <v>79</v>
      </c>
      <c r="F34" s="362">
        <v>80</v>
      </c>
      <c r="G34" s="362">
        <v>79</v>
      </c>
      <c r="H34" s="363">
        <v>77</v>
      </c>
      <c r="I34" s="2">
        <v>74</v>
      </c>
      <c r="J34" s="2">
        <v>76</v>
      </c>
      <c r="K34" s="2">
        <v>77</v>
      </c>
      <c r="L34" s="2">
        <v>75</v>
      </c>
      <c r="M34" s="2">
        <v>79</v>
      </c>
      <c r="N34" s="1">
        <f t="shared" si="1"/>
        <v>76</v>
      </c>
      <c r="O34" s="1">
        <f t="shared" si="0"/>
        <v>77</v>
      </c>
      <c r="P34" s="1">
        <f t="shared" si="0"/>
        <v>78</v>
      </c>
      <c r="Q34" s="1">
        <f t="shared" si="0"/>
        <v>77</v>
      </c>
      <c r="R34" s="1">
        <f t="shared" si="0"/>
        <v>78</v>
      </c>
    </row>
    <row r="35" spans="1:18">
      <c r="A35" s="10">
        <v>22</v>
      </c>
      <c r="B35" s="272">
        <v>1911022</v>
      </c>
      <c r="C35" s="324" t="s">
        <v>95</v>
      </c>
      <c r="D35" s="362">
        <v>58</v>
      </c>
      <c r="E35" s="362">
        <v>59</v>
      </c>
      <c r="F35" s="362">
        <v>60</v>
      </c>
      <c r="G35" s="362">
        <v>59</v>
      </c>
      <c r="H35" s="363">
        <v>57</v>
      </c>
      <c r="I35" s="2">
        <v>45</v>
      </c>
      <c r="J35" s="2">
        <v>47</v>
      </c>
      <c r="K35" s="2">
        <v>48</v>
      </c>
      <c r="L35" s="2">
        <v>46</v>
      </c>
      <c r="M35" s="2">
        <v>50</v>
      </c>
      <c r="N35" s="1">
        <f t="shared" si="1"/>
        <v>50</v>
      </c>
      <c r="O35" s="1">
        <f t="shared" si="0"/>
        <v>52</v>
      </c>
      <c r="P35" s="1">
        <f t="shared" si="0"/>
        <v>53</v>
      </c>
      <c r="Q35" s="1">
        <f t="shared" si="0"/>
        <v>51</v>
      </c>
      <c r="R35" s="1">
        <f t="shared" si="0"/>
        <v>53</v>
      </c>
    </row>
    <row r="36" spans="1:18">
      <c r="A36" s="10">
        <v>23</v>
      </c>
      <c r="B36" s="267">
        <v>1911023</v>
      </c>
      <c r="C36" s="268" t="s">
        <v>312</v>
      </c>
      <c r="D36" s="362">
        <v>55</v>
      </c>
      <c r="E36" s="362">
        <v>56</v>
      </c>
      <c r="F36" s="362">
        <v>57</v>
      </c>
      <c r="G36" s="362">
        <v>56</v>
      </c>
      <c r="H36" s="363">
        <v>54</v>
      </c>
      <c r="I36" s="2">
        <v>56</v>
      </c>
      <c r="J36" s="2">
        <v>58</v>
      </c>
      <c r="K36" s="2">
        <v>59</v>
      </c>
      <c r="L36" s="2">
        <v>57</v>
      </c>
      <c r="M36" s="2">
        <v>61</v>
      </c>
      <c r="N36" s="1">
        <f t="shared" si="1"/>
        <v>56</v>
      </c>
      <c r="O36" s="1">
        <f t="shared" si="0"/>
        <v>57</v>
      </c>
      <c r="P36" s="1">
        <f t="shared" si="0"/>
        <v>58</v>
      </c>
      <c r="Q36" s="1">
        <f t="shared" si="0"/>
        <v>57</v>
      </c>
      <c r="R36" s="1">
        <f t="shared" si="0"/>
        <v>58</v>
      </c>
    </row>
    <row r="37" spans="1:18">
      <c r="A37" s="10">
        <v>24</v>
      </c>
      <c r="B37" s="267">
        <v>1911024</v>
      </c>
      <c r="C37" s="268" t="s">
        <v>45</v>
      </c>
      <c r="D37" s="362">
        <v>78</v>
      </c>
      <c r="E37" s="362">
        <v>79</v>
      </c>
      <c r="F37" s="362">
        <v>80</v>
      </c>
      <c r="G37" s="362">
        <v>79</v>
      </c>
      <c r="H37" s="363">
        <v>77</v>
      </c>
      <c r="I37" s="2">
        <v>73</v>
      </c>
      <c r="J37" s="2">
        <v>75</v>
      </c>
      <c r="K37" s="2">
        <v>76</v>
      </c>
      <c r="L37" s="2">
        <v>74</v>
      </c>
      <c r="M37" s="2">
        <v>78</v>
      </c>
      <c r="N37" s="1">
        <f t="shared" si="1"/>
        <v>75</v>
      </c>
      <c r="O37" s="1">
        <f t="shared" si="0"/>
        <v>77</v>
      </c>
      <c r="P37" s="1">
        <f t="shared" si="0"/>
        <v>78</v>
      </c>
      <c r="Q37" s="1">
        <f t="shared" si="0"/>
        <v>76</v>
      </c>
      <c r="R37" s="1">
        <f t="shared" si="0"/>
        <v>78</v>
      </c>
    </row>
    <row r="38" spans="1:18">
      <c r="A38" s="10">
        <v>25</v>
      </c>
      <c r="B38" s="272">
        <v>1911025</v>
      </c>
      <c r="C38" s="324" t="s">
        <v>96</v>
      </c>
      <c r="D38" s="362">
        <v>70</v>
      </c>
      <c r="E38" s="362">
        <v>71</v>
      </c>
      <c r="F38" s="362">
        <v>72</v>
      </c>
      <c r="G38" s="362">
        <v>71</v>
      </c>
      <c r="H38" s="363">
        <v>69</v>
      </c>
      <c r="I38" s="2">
        <v>18</v>
      </c>
      <c r="J38" s="2">
        <v>20</v>
      </c>
      <c r="K38" s="2">
        <v>21</v>
      </c>
      <c r="L38" s="2">
        <v>19</v>
      </c>
      <c r="M38" s="2">
        <v>23</v>
      </c>
      <c r="N38" s="1">
        <f t="shared" si="1"/>
        <v>39</v>
      </c>
      <c r="O38" s="1">
        <f t="shared" si="0"/>
        <v>40</v>
      </c>
      <c r="P38" s="1">
        <f t="shared" si="0"/>
        <v>41</v>
      </c>
      <c r="Q38" s="1">
        <f t="shared" si="0"/>
        <v>40</v>
      </c>
      <c r="R38" s="1">
        <f t="shared" si="0"/>
        <v>41</v>
      </c>
    </row>
    <row r="39" spans="1:18">
      <c r="A39" s="10">
        <v>26</v>
      </c>
      <c r="B39" s="272">
        <v>1911026</v>
      </c>
      <c r="C39" s="324" t="s">
        <v>313</v>
      </c>
      <c r="D39" s="362">
        <v>64</v>
      </c>
      <c r="E39" s="362">
        <v>65</v>
      </c>
      <c r="F39" s="362">
        <v>66</v>
      </c>
      <c r="G39" s="362">
        <v>65</v>
      </c>
      <c r="H39" s="363">
        <v>63</v>
      </c>
      <c r="I39" s="2">
        <v>61</v>
      </c>
      <c r="J39" s="2">
        <v>63</v>
      </c>
      <c r="K39" s="2">
        <v>64</v>
      </c>
      <c r="L39" s="2">
        <v>62</v>
      </c>
      <c r="M39" s="2">
        <v>66</v>
      </c>
      <c r="N39" s="1">
        <f t="shared" si="1"/>
        <v>62</v>
      </c>
      <c r="O39" s="1">
        <f t="shared" si="0"/>
        <v>64</v>
      </c>
      <c r="P39" s="1">
        <f t="shared" si="0"/>
        <v>65</v>
      </c>
      <c r="Q39" s="1">
        <f t="shared" si="0"/>
        <v>63</v>
      </c>
      <c r="R39" s="1">
        <f t="shared" si="0"/>
        <v>65</v>
      </c>
    </row>
    <row r="40" spans="1:18">
      <c r="A40" s="10">
        <v>27</v>
      </c>
      <c r="B40" s="272">
        <v>1911027</v>
      </c>
      <c r="C40" s="324" t="s">
        <v>314</v>
      </c>
      <c r="D40" s="362">
        <v>60</v>
      </c>
      <c r="E40" s="362">
        <v>61</v>
      </c>
      <c r="F40" s="362">
        <v>62</v>
      </c>
      <c r="G40" s="362">
        <v>61</v>
      </c>
      <c r="H40" s="363">
        <v>59</v>
      </c>
      <c r="I40" s="2">
        <v>39</v>
      </c>
      <c r="J40" s="2">
        <v>41</v>
      </c>
      <c r="K40" s="2">
        <v>42</v>
      </c>
      <c r="L40" s="2">
        <v>40</v>
      </c>
      <c r="M40" s="2">
        <v>44</v>
      </c>
      <c r="N40" s="1">
        <f t="shared" si="1"/>
        <v>47</v>
      </c>
      <c r="O40" s="1">
        <f t="shared" si="0"/>
        <v>49</v>
      </c>
      <c r="P40" s="1">
        <f t="shared" si="0"/>
        <v>50</v>
      </c>
      <c r="Q40" s="1">
        <f t="shared" si="0"/>
        <v>48</v>
      </c>
      <c r="R40" s="1">
        <f t="shared" si="0"/>
        <v>50</v>
      </c>
    </row>
    <row r="41" spans="1:18">
      <c r="A41" s="10">
        <v>28</v>
      </c>
      <c r="B41" s="270">
        <v>1911028</v>
      </c>
      <c r="C41" s="271" t="s">
        <v>315</v>
      </c>
      <c r="D41" s="362">
        <v>81</v>
      </c>
      <c r="E41" s="362">
        <v>82</v>
      </c>
      <c r="F41" s="362">
        <v>83</v>
      </c>
      <c r="G41" s="362">
        <v>82</v>
      </c>
      <c r="H41" s="363">
        <v>80</v>
      </c>
      <c r="I41" s="2">
        <v>62</v>
      </c>
      <c r="J41" s="2">
        <v>64</v>
      </c>
      <c r="K41" s="2">
        <v>65</v>
      </c>
      <c r="L41" s="2">
        <v>63</v>
      </c>
      <c r="M41" s="2">
        <v>67</v>
      </c>
      <c r="N41" s="1">
        <f t="shared" si="1"/>
        <v>70</v>
      </c>
      <c r="O41" s="1">
        <f t="shared" si="0"/>
        <v>71</v>
      </c>
      <c r="P41" s="1">
        <f t="shared" si="0"/>
        <v>72</v>
      </c>
      <c r="Q41" s="1">
        <f t="shared" si="0"/>
        <v>71</v>
      </c>
      <c r="R41" s="1">
        <f t="shared" si="0"/>
        <v>72</v>
      </c>
    </row>
    <row r="42" spans="1:18">
      <c r="A42" s="10">
        <v>29</v>
      </c>
      <c r="B42" s="272">
        <v>1911029</v>
      </c>
      <c r="C42" s="324" t="s">
        <v>316</v>
      </c>
      <c r="D42" s="362">
        <v>83</v>
      </c>
      <c r="E42" s="362">
        <v>84</v>
      </c>
      <c r="F42" s="362">
        <v>85</v>
      </c>
      <c r="G42" s="362">
        <v>84</v>
      </c>
      <c r="H42" s="363">
        <v>82</v>
      </c>
      <c r="I42" s="2">
        <v>74</v>
      </c>
      <c r="J42" s="2">
        <v>76</v>
      </c>
      <c r="K42" s="2">
        <v>77</v>
      </c>
      <c r="L42" s="2">
        <v>75</v>
      </c>
      <c r="M42" s="2">
        <v>79</v>
      </c>
      <c r="N42" s="1">
        <f t="shared" si="1"/>
        <v>78</v>
      </c>
      <c r="O42" s="1">
        <f t="shared" si="0"/>
        <v>79</v>
      </c>
      <c r="P42" s="1">
        <f t="shared" si="0"/>
        <v>80</v>
      </c>
      <c r="Q42" s="1">
        <f t="shared" si="0"/>
        <v>79</v>
      </c>
      <c r="R42" s="1">
        <f t="shared" si="0"/>
        <v>80</v>
      </c>
    </row>
    <row r="43" spans="1:18">
      <c r="A43" s="10">
        <v>30</v>
      </c>
      <c r="B43" s="270">
        <v>1911030</v>
      </c>
      <c r="C43" s="271" t="s">
        <v>100</v>
      </c>
      <c r="D43" s="362">
        <v>77</v>
      </c>
      <c r="E43" s="362">
        <v>78</v>
      </c>
      <c r="F43" s="362">
        <v>79</v>
      </c>
      <c r="G43" s="362">
        <v>78</v>
      </c>
      <c r="H43" s="363">
        <v>76</v>
      </c>
      <c r="I43" s="2">
        <v>81</v>
      </c>
      <c r="J43" s="2">
        <v>83</v>
      </c>
      <c r="K43" s="2">
        <v>84</v>
      </c>
      <c r="L43" s="2">
        <v>82</v>
      </c>
      <c r="M43" s="2">
        <v>86</v>
      </c>
      <c r="N43" s="1">
        <f t="shared" si="1"/>
        <v>79</v>
      </c>
      <c r="O43" s="1">
        <f t="shared" si="0"/>
        <v>81</v>
      </c>
      <c r="P43" s="1">
        <f t="shared" si="0"/>
        <v>82</v>
      </c>
      <c r="Q43" s="1">
        <f t="shared" si="0"/>
        <v>80</v>
      </c>
      <c r="R43" s="1">
        <f t="shared" si="0"/>
        <v>82</v>
      </c>
    </row>
    <row r="44" spans="1:18">
      <c r="A44" s="10">
        <v>31</v>
      </c>
      <c r="B44" s="267">
        <v>1911031</v>
      </c>
      <c r="C44" s="268" t="s">
        <v>317</v>
      </c>
      <c r="D44" s="362">
        <v>87</v>
      </c>
      <c r="E44" s="362">
        <v>88</v>
      </c>
      <c r="F44" s="362">
        <v>89</v>
      </c>
      <c r="G44" s="362">
        <v>88</v>
      </c>
      <c r="H44" s="363">
        <v>86</v>
      </c>
      <c r="I44" s="2">
        <v>71</v>
      </c>
      <c r="J44" s="2">
        <v>73</v>
      </c>
      <c r="K44" s="2">
        <v>74</v>
      </c>
      <c r="L44" s="2">
        <v>72</v>
      </c>
      <c r="M44" s="2">
        <v>76</v>
      </c>
      <c r="N44" s="1">
        <f t="shared" si="1"/>
        <v>77</v>
      </c>
      <c r="O44" s="1">
        <f t="shared" si="0"/>
        <v>79</v>
      </c>
      <c r="P44" s="1">
        <f t="shared" si="0"/>
        <v>80</v>
      </c>
      <c r="Q44" s="1">
        <f t="shared" si="0"/>
        <v>78</v>
      </c>
      <c r="R44" s="1">
        <f t="shared" si="0"/>
        <v>80</v>
      </c>
    </row>
    <row r="45" spans="1:18">
      <c r="A45" s="10">
        <v>32</v>
      </c>
      <c r="B45" s="272">
        <v>1911032</v>
      </c>
      <c r="C45" s="324" t="s">
        <v>102</v>
      </c>
      <c r="D45" s="362">
        <v>82</v>
      </c>
      <c r="E45" s="362">
        <v>83</v>
      </c>
      <c r="F45" s="362">
        <v>84</v>
      </c>
      <c r="G45" s="362">
        <v>83</v>
      </c>
      <c r="H45" s="363">
        <v>81</v>
      </c>
      <c r="I45" s="2">
        <v>61</v>
      </c>
      <c r="J45" s="2">
        <v>63</v>
      </c>
      <c r="K45" s="2">
        <v>64</v>
      </c>
      <c r="L45" s="2">
        <v>62</v>
      </c>
      <c r="M45" s="2">
        <v>66</v>
      </c>
      <c r="N45" s="1">
        <f t="shared" si="1"/>
        <v>69</v>
      </c>
      <c r="O45" s="1">
        <f t="shared" si="0"/>
        <v>71</v>
      </c>
      <c r="P45" s="1">
        <f t="shared" si="0"/>
        <v>72</v>
      </c>
      <c r="Q45" s="1">
        <f t="shared" si="0"/>
        <v>70</v>
      </c>
      <c r="R45" s="1">
        <f t="shared" si="0"/>
        <v>72</v>
      </c>
    </row>
    <row r="46" spans="1:18">
      <c r="A46" s="10">
        <v>33</v>
      </c>
      <c r="B46" s="272">
        <v>1911033</v>
      </c>
      <c r="C46" s="324" t="s">
        <v>61</v>
      </c>
      <c r="D46" s="362">
        <v>73</v>
      </c>
      <c r="E46" s="362">
        <v>74</v>
      </c>
      <c r="F46" s="362">
        <v>75</v>
      </c>
      <c r="G46" s="362">
        <v>74</v>
      </c>
      <c r="H46" s="363">
        <v>72</v>
      </c>
      <c r="I46" s="2">
        <v>48</v>
      </c>
      <c r="J46" s="2">
        <v>50</v>
      </c>
      <c r="K46" s="2">
        <v>51</v>
      </c>
      <c r="L46" s="2">
        <v>49</v>
      </c>
      <c r="M46" s="2">
        <v>53</v>
      </c>
      <c r="N46" s="1">
        <f t="shared" si="1"/>
        <v>58</v>
      </c>
      <c r="O46" s="1">
        <f t="shared" si="0"/>
        <v>60</v>
      </c>
      <c r="P46" s="1">
        <f t="shared" si="0"/>
        <v>61</v>
      </c>
      <c r="Q46" s="1">
        <f t="shared" si="0"/>
        <v>59</v>
      </c>
      <c r="R46" s="1">
        <f t="shared" si="0"/>
        <v>61</v>
      </c>
    </row>
    <row r="47" spans="1:18">
      <c r="A47" s="10">
        <v>34</v>
      </c>
      <c r="B47" s="270">
        <v>1911034</v>
      </c>
      <c r="C47" s="271" t="s">
        <v>318</v>
      </c>
      <c r="D47" s="362">
        <v>73</v>
      </c>
      <c r="E47" s="362">
        <v>74</v>
      </c>
      <c r="F47" s="362">
        <v>75</v>
      </c>
      <c r="G47" s="362">
        <v>74</v>
      </c>
      <c r="H47" s="363">
        <v>72</v>
      </c>
      <c r="I47" s="2">
        <v>54</v>
      </c>
      <c r="J47" s="2">
        <v>56</v>
      </c>
      <c r="K47" s="2">
        <v>57</v>
      </c>
      <c r="L47" s="2">
        <v>55</v>
      </c>
      <c r="M47" s="2">
        <v>59</v>
      </c>
      <c r="N47" s="1">
        <f t="shared" si="1"/>
        <v>62</v>
      </c>
      <c r="O47" s="1">
        <f t="shared" si="0"/>
        <v>63</v>
      </c>
      <c r="P47" s="1">
        <f t="shared" si="0"/>
        <v>64</v>
      </c>
      <c r="Q47" s="1">
        <f t="shared" si="0"/>
        <v>63</v>
      </c>
      <c r="R47" s="1">
        <f t="shared" si="0"/>
        <v>64</v>
      </c>
    </row>
    <row r="48" spans="1:18">
      <c r="A48" s="10">
        <v>35</v>
      </c>
      <c r="B48" s="267">
        <v>1911035</v>
      </c>
      <c r="C48" s="268" t="s">
        <v>47</v>
      </c>
      <c r="D48" s="362">
        <v>61</v>
      </c>
      <c r="E48" s="362">
        <v>62</v>
      </c>
      <c r="F48" s="362">
        <v>63</v>
      </c>
      <c r="G48" s="362">
        <v>62</v>
      </c>
      <c r="H48" s="363">
        <v>60</v>
      </c>
      <c r="I48" s="2">
        <v>48</v>
      </c>
      <c r="J48" s="2">
        <v>50</v>
      </c>
      <c r="K48" s="2">
        <v>51</v>
      </c>
      <c r="L48" s="2">
        <v>49</v>
      </c>
      <c r="M48" s="2">
        <v>53</v>
      </c>
      <c r="N48" s="1">
        <f t="shared" si="1"/>
        <v>53</v>
      </c>
      <c r="O48" s="1">
        <f t="shared" si="0"/>
        <v>55</v>
      </c>
      <c r="P48" s="1">
        <f t="shared" si="0"/>
        <v>56</v>
      </c>
      <c r="Q48" s="1">
        <f t="shared" si="0"/>
        <v>54</v>
      </c>
      <c r="R48" s="1">
        <f t="shared" si="0"/>
        <v>56</v>
      </c>
    </row>
    <row r="49" spans="1:18">
      <c r="A49" s="10">
        <v>36</v>
      </c>
      <c r="B49" s="272">
        <v>1911036</v>
      </c>
      <c r="C49" s="324" t="s">
        <v>319</v>
      </c>
      <c r="D49" s="362">
        <v>63</v>
      </c>
      <c r="E49" s="362">
        <v>64</v>
      </c>
      <c r="F49" s="362">
        <v>65</v>
      </c>
      <c r="G49" s="362">
        <v>64</v>
      </c>
      <c r="H49" s="363">
        <v>62</v>
      </c>
      <c r="I49" s="2">
        <v>42</v>
      </c>
      <c r="J49" s="2">
        <v>44</v>
      </c>
      <c r="K49" s="2">
        <v>45</v>
      </c>
      <c r="L49" s="2">
        <v>43</v>
      </c>
      <c r="M49" s="2">
        <v>47</v>
      </c>
      <c r="N49" s="1">
        <f t="shared" si="1"/>
        <v>50</v>
      </c>
      <c r="O49" s="1">
        <f t="shared" si="0"/>
        <v>52</v>
      </c>
      <c r="P49" s="1">
        <f t="shared" si="0"/>
        <v>53</v>
      </c>
      <c r="Q49" s="1">
        <f t="shared" si="0"/>
        <v>51</v>
      </c>
      <c r="R49" s="1">
        <f t="shared" si="0"/>
        <v>53</v>
      </c>
    </row>
    <row r="50" spans="1:18">
      <c r="A50" s="10">
        <v>37</v>
      </c>
      <c r="B50" s="270">
        <v>1911037</v>
      </c>
      <c r="C50" s="271" t="s">
        <v>320</v>
      </c>
      <c r="D50" s="362">
        <v>62</v>
      </c>
      <c r="E50" s="362">
        <v>63</v>
      </c>
      <c r="F50" s="362">
        <v>64</v>
      </c>
      <c r="G50" s="362">
        <v>63</v>
      </c>
      <c r="H50" s="363">
        <v>61</v>
      </c>
      <c r="I50" s="2">
        <v>46</v>
      </c>
      <c r="J50" s="2">
        <v>48</v>
      </c>
      <c r="K50" s="2">
        <v>49</v>
      </c>
      <c r="L50" s="2">
        <v>47</v>
      </c>
      <c r="M50" s="2">
        <v>51</v>
      </c>
      <c r="N50" s="1">
        <f t="shared" si="1"/>
        <v>52</v>
      </c>
      <c r="O50" s="1">
        <f t="shared" si="0"/>
        <v>54</v>
      </c>
      <c r="P50" s="1">
        <f t="shared" si="0"/>
        <v>55</v>
      </c>
      <c r="Q50" s="1">
        <f t="shared" si="0"/>
        <v>53</v>
      </c>
      <c r="R50" s="1">
        <f t="shared" si="0"/>
        <v>55</v>
      </c>
    </row>
    <row r="51" spans="1:18">
      <c r="A51" s="10">
        <v>38</v>
      </c>
      <c r="B51" s="270">
        <v>1911038</v>
      </c>
      <c r="C51" s="271" t="s">
        <v>48</v>
      </c>
      <c r="D51" s="362">
        <v>76</v>
      </c>
      <c r="E51" s="362">
        <v>77</v>
      </c>
      <c r="F51" s="362">
        <v>78</v>
      </c>
      <c r="G51" s="362">
        <v>77</v>
      </c>
      <c r="H51" s="363">
        <v>75</v>
      </c>
      <c r="I51" s="2">
        <v>55</v>
      </c>
      <c r="J51" s="2">
        <v>57</v>
      </c>
      <c r="K51" s="2">
        <v>58</v>
      </c>
      <c r="L51" s="2">
        <v>56</v>
      </c>
      <c r="M51" s="2">
        <v>60</v>
      </c>
      <c r="N51" s="1">
        <f t="shared" si="1"/>
        <v>63</v>
      </c>
      <c r="O51" s="1">
        <f t="shared" si="0"/>
        <v>65</v>
      </c>
      <c r="P51" s="1">
        <f t="shared" si="0"/>
        <v>66</v>
      </c>
      <c r="Q51" s="1">
        <f t="shared" si="0"/>
        <v>64</v>
      </c>
      <c r="R51" s="1">
        <f t="shared" si="0"/>
        <v>66</v>
      </c>
    </row>
    <row r="52" spans="1:18">
      <c r="A52" s="10">
        <v>39</v>
      </c>
      <c r="B52" s="267">
        <v>1911039</v>
      </c>
      <c r="C52" s="268" t="s">
        <v>321</v>
      </c>
      <c r="D52" s="362">
        <v>70</v>
      </c>
      <c r="E52" s="362">
        <v>71</v>
      </c>
      <c r="F52" s="362">
        <v>72</v>
      </c>
      <c r="G52" s="362">
        <v>71</v>
      </c>
      <c r="H52" s="363">
        <v>69</v>
      </c>
      <c r="I52" s="2">
        <v>71</v>
      </c>
      <c r="J52" s="2">
        <v>73</v>
      </c>
      <c r="K52" s="2">
        <v>74</v>
      </c>
      <c r="L52" s="2">
        <v>72</v>
      </c>
      <c r="M52" s="2">
        <v>76</v>
      </c>
      <c r="N52" s="1">
        <f t="shared" si="1"/>
        <v>71</v>
      </c>
      <c r="O52" s="1">
        <f t="shared" si="0"/>
        <v>72</v>
      </c>
      <c r="P52" s="1">
        <f t="shared" si="0"/>
        <v>73</v>
      </c>
      <c r="Q52" s="1">
        <f t="shared" si="0"/>
        <v>72</v>
      </c>
      <c r="R52" s="1">
        <f t="shared" si="0"/>
        <v>73</v>
      </c>
    </row>
    <row r="53" spans="1:18">
      <c r="A53" s="10">
        <v>40</v>
      </c>
      <c r="B53" s="272">
        <v>1911040</v>
      </c>
      <c r="C53" s="324" t="s">
        <v>106</v>
      </c>
      <c r="D53" s="362">
        <v>64</v>
      </c>
      <c r="E53" s="362">
        <v>65</v>
      </c>
      <c r="F53" s="362">
        <v>66</v>
      </c>
      <c r="G53" s="362">
        <v>65</v>
      </c>
      <c r="H53" s="363">
        <v>63</v>
      </c>
      <c r="I53" s="2">
        <v>64</v>
      </c>
      <c r="J53" s="2">
        <v>66</v>
      </c>
      <c r="K53" s="2">
        <v>67</v>
      </c>
      <c r="L53" s="2">
        <v>65</v>
      </c>
      <c r="M53" s="2">
        <v>69</v>
      </c>
      <c r="N53" s="1">
        <f t="shared" si="1"/>
        <v>64</v>
      </c>
      <c r="O53" s="1">
        <f t="shared" si="0"/>
        <v>66</v>
      </c>
      <c r="P53" s="1">
        <f t="shared" si="0"/>
        <v>67</v>
      </c>
      <c r="Q53" s="1">
        <f t="shared" si="0"/>
        <v>65</v>
      </c>
      <c r="R53" s="1">
        <f t="shared" si="0"/>
        <v>67</v>
      </c>
    </row>
    <row r="54" spans="1:18">
      <c r="A54" s="10">
        <v>41</v>
      </c>
      <c r="B54" s="272">
        <v>1911041</v>
      </c>
      <c r="C54" s="324" t="s">
        <v>63</v>
      </c>
      <c r="D54" s="362">
        <v>75</v>
      </c>
      <c r="E54" s="362">
        <v>76</v>
      </c>
      <c r="F54" s="362">
        <v>77</v>
      </c>
      <c r="G54" s="362">
        <v>76</v>
      </c>
      <c r="H54" s="363">
        <v>74</v>
      </c>
      <c r="I54" s="2">
        <v>63</v>
      </c>
      <c r="J54" s="2">
        <v>65</v>
      </c>
      <c r="K54" s="2">
        <v>66</v>
      </c>
      <c r="L54" s="2">
        <v>64</v>
      </c>
      <c r="M54" s="2">
        <v>68</v>
      </c>
      <c r="N54" s="1">
        <f t="shared" si="1"/>
        <v>68</v>
      </c>
      <c r="O54" s="1">
        <f t="shared" si="0"/>
        <v>69</v>
      </c>
      <c r="P54" s="1">
        <f t="shared" si="0"/>
        <v>70</v>
      </c>
      <c r="Q54" s="1">
        <f t="shared" si="0"/>
        <v>69</v>
      </c>
      <c r="R54" s="1">
        <f t="shared" si="0"/>
        <v>70</v>
      </c>
    </row>
    <row r="55" spans="1:18">
      <c r="A55" s="10">
        <v>42</v>
      </c>
      <c r="B55" s="272">
        <v>1911042</v>
      </c>
      <c r="C55" s="324" t="s">
        <v>322</v>
      </c>
      <c r="D55" s="362">
        <v>76</v>
      </c>
      <c r="E55" s="362">
        <v>77</v>
      </c>
      <c r="F55" s="362">
        <v>78</v>
      </c>
      <c r="G55" s="362">
        <v>77</v>
      </c>
      <c r="H55" s="363">
        <v>75</v>
      </c>
      <c r="I55" s="2">
        <v>75</v>
      </c>
      <c r="J55" s="2">
        <v>77</v>
      </c>
      <c r="K55" s="2">
        <v>78</v>
      </c>
      <c r="L55" s="2">
        <v>76</v>
      </c>
      <c r="M55" s="2">
        <v>80</v>
      </c>
      <c r="N55" s="1">
        <f t="shared" si="1"/>
        <v>75</v>
      </c>
      <c r="O55" s="1">
        <f t="shared" si="0"/>
        <v>77</v>
      </c>
      <c r="P55" s="1">
        <f t="shared" si="0"/>
        <v>78</v>
      </c>
      <c r="Q55" s="1">
        <f t="shared" si="0"/>
        <v>76</v>
      </c>
      <c r="R55" s="1">
        <f t="shared" si="0"/>
        <v>78</v>
      </c>
    </row>
    <row r="56" spans="1:18">
      <c r="A56" s="10">
        <v>43</v>
      </c>
      <c r="B56" s="272">
        <v>1911043</v>
      </c>
      <c r="C56" s="324" t="s">
        <v>323</v>
      </c>
      <c r="D56" s="362">
        <v>63</v>
      </c>
      <c r="E56" s="362">
        <v>64</v>
      </c>
      <c r="F56" s="362">
        <v>65</v>
      </c>
      <c r="G56" s="362">
        <v>64</v>
      </c>
      <c r="H56" s="363">
        <v>62</v>
      </c>
      <c r="I56" s="2">
        <v>32</v>
      </c>
      <c r="J56" s="2">
        <v>34</v>
      </c>
      <c r="K56" s="2">
        <v>35</v>
      </c>
      <c r="L56" s="2">
        <v>33</v>
      </c>
      <c r="M56" s="2">
        <v>37</v>
      </c>
      <c r="N56" s="1">
        <f t="shared" si="1"/>
        <v>44</v>
      </c>
      <c r="O56" s="1">
        <f t="shared" si="0"/>
        <v>46</v>
      </c>
      <c r="P56" s="1">
        <f t="shared" si="0"/>
        <v>47</v>
      </c>
      <c r="Q56" s="1">
        <f t="shared" si="0"/>
        <v>45</v>
      </c>
      <c r="R56" s="1">
        <f t="shared" si="0"/>
        <v>47</v>
      </c>
    </row>
    <row r="57" spans="1:18">
      <c r="A57" s="10">
        <v>44</v>
      </c>
      <c r="B57" s="270">
        <v>1911044</v>
      </c>
      <c r="C57" s="271" t="s">
        <v>324</v>
      </c>
      <c r="D57" s="362">
        <v>64</v>
      </c>
      <c r="E57" s="362">
        <v>65</v>
      </c>
      <c r="F57" s="362">
        <v>66</v>
      </c>
      <c r="G57" s="362">
        <v>65</v>
      </c>
      <c r="H57" s="363">
        <v>63</v>
      </c>
      <c r="I57" s="2">
        <v>84</v>
      </c>
      <c r="J57" s="2">
        <v>86</v>
      </c>
      <c r="K57" s="2">
        <v>87</v>
      </c>
      <c r="L57" s="2">
        <v>85</v>
      </c>
      <c r="M57" s="2">
        <v>89</v>
      </c>
      <c r="N57" s="1">
        <f t="shared" si="1"/>
        <v>76</v>
      </c>
      <c r="O57" s="1">
        <f t="shared" si="0"/>
        <v>78</v>
      </c>
      <c r="P57" s="1">
        <f t="shared" si="0"/>
        <v>79</v>
      </c>
      <c r="Q57" s="1">
        <f t="shared" si="0"/>
        <v>77</v>
      </c>
      <c r="R57" s="1">
        <f t="shared" si="0"/>
        <v>79</v>
      </c>
    </row>
    <row r="58" spans="1:18">
      <c r="A58" s="10">
        <v>45</v>
      </c>
      <c r="B58" s="272">
        <v>1911045</v>
      </c>
      <c r="C58" s="324" t="s">
        <v>109</v>
      </c>
      <c r="D58" s="362">
        <v>84</v>
      </c>
      <c r="E58" s="362">
        <v>85</v>
      </c>
      <c r="F58" s="362">
        <v>86</v>
      </c>
      <c r="G58" s="362">
        <v>85</v>
      </c>
      <c r="H58" s="363">
        <v>83</v>
      </c>
      <c r="I58" s="2">
        <v>70</v>
      </c>
      <c r="J58" s="2">
        <v>72</v>
      </c>
      <c r="K58" s="2">
        <v>73</v>
      </c>
      <c r="L58" s="2">
        <v>71</v>
      </c>
      <c r="M58" s="2">
        <v>75</v>
      </c>
      <c r="N58" s="1">
        <f t="shared" si="1"/>
        <v>76</v>
      </c>
      <c r="O58" s="1">
        <f t="shared" si="0"/>
        <v>77</v>
      </c>
      <c r="P58" s="1">
        <f t="shared" si="0"/>
        <v>78</v>
      </c>
      <c r="Q58" s="1">
        <f t="shared" si="0"/>
        <v>77</v>
      </c>
      <c r="R58" s="1">
        <f t="shared" si="0"/>
        <v>78</v>
      </c>
    </row>
    <row r="59" spans="1:18">
      <c r="A59" s="10">
        <v>46</v>
      </c>
      <c r="B59" s="272">
        <v>1911046</v>
      </c>
      <c r="C59" s="324" t="s">
        <v>325</v>
      </c>
      <c r="D59" s="362">
        <v>95</v>
      </c>
      <c r="E59" s="362">
        <v>96</v>
      </c>
      <c r="F59" s="362">
        <v>97</v>
      </c>
      <c r="G59" s="362">
        <v>96</v>
      </c>
      <c r="H59" s="363">
        <v>94</v>
      </c>
      <c r="I59" s="2">
        <v>76</v>
      </c>
      <c r="J59" s="2">
        <v>78</v>
      </c>
      <c r="K59" s="2">
        <v>79</v>
      </c>
      <c r="L59" s="2">
        <v>77</v>
      </c>
      <c r="M59" s="2">
        <v>81</v>
      </c>
      <c r="N59" s="1">
        <f t="shared" si="1"/>
        <v>84</v>
      </c>
      <c r="O59" s="1">
        <f t="shared" si="0"/>
        <v>85</v>
      </c>
      <c r="P59" s="1">
        <f t="shared" si="0"/>
        <v>86</v>
      </c>
      <c r="Q59" s="1">
        <f t="shared" si="0"/>
        <v>85</v>
      </c>
      <c r="R59" s="1">
        <f t="shared" si="0"/>
        <v>86</v>
      </c>
    </row>
    <row r="60" spans="1:18">
      <c r="A60" s="10">
        <v>47</v>
      </c>
      <c r="B60" s="267">
        <v>1911047</v>
      </c>
      <c r="C60" s="268" t="s">
        <v>111</v>
      </c>
      <c r="D60" s="362">
        <v>44</v>
      </c>
      <c r="E60" s="362">
        <v>45</v>
      </c>
      <c r="F60" s="362">
        <v>46</v>
      </c>
      <c r="G60" s="362">
        <v>45</v>
      </c>
      <c r="H60" s="363">
        <v>43</v>
      </c>
      <c r="I60" s="2">
        <v>8</v>
      </c>
      <c r="J60" s="2">
        <v>10</v>
      </c>
      <c r="K60" s="2">
        <v>11</v>
      </c>
      <c r="L60" s="2">
        <v>9</v>
      </c>
      <c r="M60" s="2">
        <v>13</v>
      </c>
      <c r="N60" s="1">
        <f t="shared" si="1"/>
        <v>22</v>
      </c>
      <c r="O60" s="1">
        <f t="shared" si="0"/>
        <v>24</v>
      </c>
      <c r="P60" s="1">
        <f t="shared" si="0"/>
        <v>25</v>
      </c>
      <c r="Q60" s="1">
        <f t="shared" si="0"/>
        <v>23</v>
      </c>
      <c r="R60" s="1">
        <f t="shared" si="0"/>
        <v>25</v>
      </c>
    </row>
    <row r="61" spans="1:18">
      <c r="A61" s="10">
        <v>48</v>
      </c>
      <c r="B61" s="272">
        <v>1911048</v>
      </c>
      <c r="C61" s="324" t="s">
        <v>64</v>
      </c>
      <c r="D61" s="362">
        <v>84</v>
      </c>
      <c r="E61" s="362">
        <v>85</v>
      </c>
      <c r="F61" s="362">
        <v>86</v>
      </c>
      <c r="G61" s="362">
        <v>85</v>
      </c>
      <c r="H61" s="363">
        <v>83</v>
      </c>
      <c r="I61" s="2">
        <v>89</v>
      </c>
      <c r="J61" s="2">
        <v>91</v>
      </c>
      <c r="K61" s="2">
        <v>92</v>
      </c>
      <c r="L61" s="2">
        <v>90</v>
      </c>
      <c r="M61" s="2">
        <v>94</v>
      </c>
      <c r="N61" s="1">
        <f t="shared" si="1"/>
        <v>87</v>
      </c>
      <c r="O61" s="1">
        <f t="shared" si="0"/>
        <v>89</v>
      </c>
      <c r="P61" s="1">
        <f t="shared" si="0"/>
        <v>90</v>
      </c>
      <c r="Q61" s="1">
        <f t="shared" si="0"/>
        <v>88</v>
      </c>
      <c r="R61" s="1">
        <f t="shared" si="0"/>
        <v>90</v>
      </c>
    </row>
    <row r="62" spans="1:18">
      <c r="A62" s="10">
        <v>49</v>
      </c>
      <c r="B62" s="272">
        <v>1911049</v>
      </c>
      <c r="C62" s="324" t="s">
        <v>326</v>
      </c>
      <c r="D62" s="362">
        <v>70</v>
      </c>
      <c r="E62" s="362">
        <v>71</v>
      </c>
      <c r="F62" s="362">
        <v>72</v>
      </c>
      <c r="G62" s="362">
        <v>71</v>
      </c>
      <c r="H62" s="363">
        <v>69</v>
      </c>
      <c r="I62" s="2">
        <v>78</v>
      </c>
      <c r="J62" s="2">
        <v>80</v>
      </c>
      <c r="K62" s="2">
        <v>81</v>
      </c>
      <c r="L62" s="2">
        <v>79</v>
      </c>
      <c r="M62" s="2">
        <v>83</v>
      </c>
      <c r="N62" s="1">
        <f t="shared" si="1"/>
        <v>75</v>
      </c>
      <c r="O62" s="1">
        <f t="shared" si="0"/>
        <v>76</v>
      </c>
      <c r="P62" s="1">
        <f t="shared" si="0"/>
        <v>77</v>
      </c>
      <c r="Q62" s="1">
        <f t="shared" si="0"/>
        <v>76</v>
      </c>
      <c r="R62" s="1">
        <f t="shared" si="0"/>
        <v>77</v>
      </c>
    </row>
    <row r="63" spans="1:18">
      <c r="A63" s="10">
        <v>50</v>
      </c>
      <c r="B63" s="272">
        <v>1911050</v>
      </c>
      <c r="C63" s="324" t="s">
        <v>327</v>
      </c>
      <c r="D63" s="362">
        <v>74</v>
      </c>
      <c r="E63" s="362">
        <v>75</v>
      </c>
      <c r="F63" s="362">
        <v>76</v>
      </c>
      <c r="G63" s="362">
        <v>75</v>
      </c>
      <c r="H63" s="363">
        <v>73</v>
      </c>
      <c r="I63" s="2">
        <v>62</v>
      </c>
      <c r="J63" s="2">
        <v>64</v>
      </c>
      <c r="K63" s="2">
        <v>65</v>
      </c>
      <c r="L63" s="2">
        <v>63</v>
      </c>
      <c r="M63" s="2">
        <v>67</v>
      </c>
      <c r="N63" s="1">
        <f t="shared" si="1"/>
        <v>67</v>
      </c>
      <c r="O63" s="1">
        <f t="shared" si="0"/>
        <v>68</v>
      </c>
      <c r="P63" s="1">
        <f t="shared" si="0"/>
        <v>69</v>
      </c>
      <c r="Q63" s="1">
        <f t="shared" si="0"/>
        <v>68</v>
      </c>
      <c r="R63" s="1">
        <f t="shared" si="0"/>
        <v>69</v>
      </c>
    </row>
    <row r="64" spans="1:18">
      <c r="A64" s="10">
        <v>51</v>
      </c>
      <c r="B64" s="272">
        <v>1911051</v>
      </c>
      <c r="C64" s="324" t="s">
        <v>328</v>
      </c>
      <c r="D64" s="362">
        <v>80</v>
      </c>
      <c r="E64" s="362">
        <v>81</v>
      </c>
      <c r="F64" s="362">
        <v>82</v>
      </c>
      <c r="G64" s="362">
        <v>81</v>
      </c>
      <c r="H64" s="363">
        <v>79</v>
      </c>
      <c r="I64" s="2">
        <v>76</v>
      </c>
      <c r="J64" s="2">
        <v>78</v>
      </c>
      <c r="K64" s="2">
        <v>79</v>
      </c>
      <c r="L64" s="2">
        <v>77</v>
      </c>
      <c r="M64" s="2">
        <v>81</v>
      </c>
      <c r="N64" s="1">
        <f t="shared" si="1"/>
        <v>78</v>
      </c>
      <c r="O64" s="1">
        <f t="shared" si="0"/>
        <v>79</v>
      </c>
      <c r="P64" s="1">
        <f t="shared" si="0"/>
        <v>80</v>
      </c>
      <c r="Q64" s="1">
        <f t="shared" si="0"/>
        <v>79</v>
      </c>
      <c r="R64" s="1">
        <f t="shared" si="0"/>
        <v>80</v>
      </c>
    </row>
    <row r="65" spans="1:18">
      <c r="A65" s="10">
        <v>52</v>
      </c>
      <c r="B65" s="267">
        <v>1911052</v>
      </c>
      <c r="C65" s="268" t="s">
        <v>115</v>
      </c>
      <c r="D65" s="362">
        <v>81</v>
      </c>
      <c r="E65" s="362">
        <v>82</v>
      </c>
      <c r="F65" s="362">
        <v>83</v>
      </c>
      <c r="G65" s="362">
        <v>82</v>
      </c>
      <c r="H65" s="363">
        <v>80</v>
      </c>
      <c r="I65" s="2">
        <v>65</v>
      </c>
      <c r="J65" s="2">
        <v>67</v>
      </c>
      <c r="K65" s="2">
        <v>68</v>
      </c>
      <c r="L65" s="2">
        <v>66</v>
      </c>
      <c r="M65" s="2">
        <v>70</v>
      </c>
      <c r="N65" s="1">
        <f t="shared" si="1"/>
        <v>71</v>
      </c>
      <c r="O65" s="1">
        <f t="shared" si="0"/>
        <v>73</v>
      </c>
      <c r="P65" s="1">
        <f t="shared" si="0"/>
        <v>74</v>
      </c>
      <c r="Q65" s="1">
        <f t="shared" si="0"/>
        <v>72</v>
      </c>
      <c r="R65" s="1">
        <f t="shared" si="0"/>
        <v>74</v>
      </c>
    </row>
    <row r="66" spans="1:18">
      <c r="A66" s="10">
        <v>53</v>
      </c>
      <c r="B66" s="267">
        <v>1911053</v>
      </c>
      <c r="C66" s="268" t="s">
        <v>50</v>
      </c>
      <c r="D66" s="362">
        <v>77</v>
      </c>
      <c r="E66" s="362">
        <v>78</v>
      </c>
      <c r="F66" s="362">
        <v>79</v>
      </c>
      <c r="G66" s="362">
        <v>78</v>
      </c>
      <c r="H66" s="363">
        <v>76</v>
      </c>
      <c r="I66" s="2">
        <v>82</v>
      </c>
      <c r="J66" s="2">
        <v>84</v>
      </c>
      <c r="K66" s="2">
        <v>85</v>
      </c>
      <c r="L66" s="2">
        <v>83</v>
      </c>
      <c r="M66" s="2">
        <v>87</v>
      </c>
      <c r="N66" s="1">
        <f t="shared" si="1"/>
        <v>80</v>
      </c>
      <c r="O66" s="1">
        <f t="shared" si="0"/>
        <v>82</v>
      </c>
      <c r="P66" s="1">
        <f t="shared" si="0"/>
        <v>83</v>
      </c>
      <c r="Q66" s="1">
        <f t="shared" si="0"/>
        <v>81</v>
      </c>
      <c r="R66" s="1">
        <f t="shared" si="0"/>
        <v>83</v>
      </c>
    </row>
    <row r="67" spans="1:18">
      <c r="A67" s="10">
        <v>54</v>
      </c>
      <c r="B67" s="270">
        <v>1911054</v>
      </c>
      <c r="C67" s="271" t="s">
        <v>329</v>
      </c>
      <c r="D67" s="362">
        <v>94</v>
      </c>
      <c r="E67" s="362">
        <v>95</v>
      </c>
      <c r="F67" s="362">
        <v>96</v>
      </c>
      <c r="G67" s="362">
        <v>95</v>
      </c>
      <c r="H67" s="363">
        <v>93</v>
      </c>
      <c r="I67" s="2">
        <v>74</v>
      </c>
      <c r="J67" s="2">
        <v>76</v>
      </c>
      <c r="K67" s="2">
        <v>77</v>
      </c>
      <c r="L67" s="2">
        <v>75</v>
      </c>
      <c r="M67" s="2">
        <v>79</v>
      </c>
      <c r="N67" s="1">
        <f t="shared" si="1"/>
        <v>82</v>
      </c>
      <c r="O67" s="1">
        <f t="shared" si="0"/>
        <v>84</v>
      </c>
      <c r="P67" s="1">
        <f t="shared" si="0"/>
        <v>85</v>
      </c>
      <c r="Q67" s="1">
        <f t="shared" si="0"/>
        <v>83</v>
      </c>
      <c r="R67" s="1">
        <f t="shared" si="0"/>
        <v>85</v>
      </c>
    </row>
    <row r="68" spans="1:18">
      <c r="A68" s="10">
        <v>55</v>
      </c>
      <c r="B68" s="270">
        <v>1911055</v>
      </c>
      <c r="C68" s="271" t="s">
        <v>117</v>
      </c>
      <c r="D68" s="362">
        <v>86</v>
      </c>
      <c r="E68" s="362">
        <v>87</v>
      </c>
      <c r="F68" s="362">
        <v>88</v>
      </c>
      <c r="G68" s="362">
        <v>87</v>
      </c>
      <c r="H68" s="363">
        <v>85</v>
      </c>
      <c r="I68" s="2">
        <v>70</v>
      </c>
      <c r="J68" s="2">
        <v>72</v>
      </c>
      <c r="K68" s="2">
        <v>73</v>
      </c>
      <c r="L68" s="2">
        <v>71</v>
      </c>
      <c r="M68" s="2">
        <v>75</v>
      </c>
      <c r="N68" s="1">
        <f t="shared" si="1"/>
        <v>76</v>
      </c>
      <c r="O68" s="1">
        <f t="shared" si="0"/>
        <v>78</v>
      </c>
      <c r="P68" s="1">
        <f t="shared" si="0"/>
        <v>79</v>
      </c>
      <c r="Q68" s="1">
        <f t="shared" si="0"/>
        <v>77</v>
      </c>
      <c r="R68" s="1">
        <f t="shared" si="0"/>
        <v>79</v>
      </c>
    </row>
    <row r="69" spans="1:18">
      <c r="A69" s="10">
        <v>56</v>
      </c>
      <c r="B69" s="272">
        <v>1911056</v>
      </c>
      <c r="C69" s="324" t="s">
        <v>330</v>
      </c>
      <c r="D69" s="362">
        <v>88</v>
      </c>
      <c r="E69" s="362">
        <v>89</v>
      </c>
      <c r="F69" s="362">
        <v>90</v>
      </c>
      <c r="G69" s="362">
        <v>89</v>
      </c>
      <c r="H69" s="363">
        <v>87</v>
      </c>
      <c r="I69" s="2">
        <v>66</v>
      </c>
      <c r="J69" s="2">
        <v>68</v>
      </c>
      <c r="K69" s="2">
        <v>69</v>
      </c>
      <c r="L69" s="2">
        <v>67</v>
      </c>
      <c r="M69" s="2">
        <v>71</v>
      </c>
      <c r="N69" s="1">
        <f t="shared" si="1"/>
        <v>75</v>
      </c>
      <c r="O69" s="1">
        <f t="shared" si="0"/>
        <v>76</v>
      </c>
      <c r="P69" s="1">
        <f t="shared" si="0"/>
        <v>77</v>
      </c>
      <c r="Q69" s="1">
        <f t="shared" si="0"/>
        <v>76</v>
      </c>
      <c r="R69" s="1">
        <f t="shared" si="0"/>
        <v>77</v>
      </c>
    </row>
    <row r="70" spans="1:18">
      <c r="A70" s="10">
        <v>57</v>
      </c>
      <c r="B70" s="267">
        <v>1911057</v>
      </c>
      <c r="C70" s="268" t="s">
        <v>331</v>
      </c>
      <c r="D70" s="362">
        <v>79</v>
      </c>
      <c r="E70" s="362">
        <v>80</v>
      </c>
      <c r="F70" s="362">
        <v>81</v>
      </c>
      <c r="G70" s="362">
        <v>80</v>
      </c>
      <c r="H70" s="363">
        <v>78</v>
      </c>
      <c r="I70" s="2">
        <v>74</v>
      </c>
      <c r="J70" s="2">
        <v>76</v>
      </c>
      <c r="K70" s="2">
        <v>77</v>
      </c>
      <c r="L70" s="2">
        <v>75</v>
      </c>
      <c r="M70" s="2">
        <v>79</v>
      </c>
      <c r="N70" s="1">
        <f t="shared" si="1"/>
        <v>76</v>
      </c>
      <c r="O70" s="1">
        <f t="shared" si="0"/>
        <v>78</v>
      </c>
      <c r="P70" s="1">
        <f t="shared" si="0"/>
        <v>79</v>
      </c>
      <c r="Q70" s="1">
        <f t="shared" si="0"/>
        <v>77</v>
      </c>
      <c r="R70" s="1">
        <f t="shared" si="0"/>
        <v>79</v>
      </c>
    </row>
    <row r="71" spans="1:18">
      <c r="A71" s="10">
        <v>58</v>
      </c>
      <c r="B71" s="267">
        <v>1911058</v>
      </c>
      <c r="C71" s="268" t="s">
        <v>332</v>
      </c>
      <c r="D71" s="362">
        <v>80</v>
      </c>
      <c r="E71" s="362">
        <v>81</v>
      </c>
      <c r="F71" s="362">
        <v>82</v>
      </c>
      <c r="G71" s="362">
        <v>81</v>
      </c>
      <c r="H71" s="363">
        <v>79</v>
      </c>
      <c r="I71" s="2">
        <v>70</v>
      </c>
      <c r="J71" s="2">
        <v>72</v>
      </c>
      <c r="K71" s="2">
        <v>73</v>
      </c>
      <c r="L71" s="2">
        <v>71</v>
      </c>
      <c r="M71" s="2">
        <v>75</v>
      </c>
      <c r="N71" s="1">
        <f t="shared" si="1"/>
        <v>74</v>
      </c>
      <c r="O71" s="1">
        <f t="shared" si="0"/>
        <v>76</v>
      </c>
      <c r="P71" s="1">
        <f t="shared" si="0"/>
        <v>77</v>
      </c>
      <c r="Q71" s="1">
        <f t="shared" si="0"/>
        <v>75</v>
      </c>
      <c r="R71" s="1">
        <f t="shared" si="0"/>
        <v>77</v>
      </c>
    </row>
    <row r="72" spans="1:18">
      <c r="A72" s="10">
        <v>59</v>
      </c>
      <c r="B72" s="272">
        <v>1911059</v>
      </c>
      <c r="C72" s="324" t="s">
        <v>65</v>
      </c>
      <c r="D72" s="362">
        <v>84</v>
      </c>
      <c r="E72" s="362">
        <v>85</v>
      </c>
      <c r="F72" s="362">
        <v>86</v>
      </c>
      <c r="G72" s="362">
        <v>85</v>
      </c>
      <c r="H72" s="363">
        <v>83</v>
      </c>
      <c r="I72" s="2">
        <v>85</v>
      </c>
      <c r="J72" s="2">
        <v>87</v>
      </c>
      <c r="K72" s="2">
        <v>88</v>
      </c>
      <c r="L72" s="2">
        <v>86</v>
      </c>
      <c r="M72" s="2">
        <v>90</v>
      </c>
      <c r="N72" s="1">
        <f t="shared" si="1"/>
        <v>85</v>
      </c>
      <c r="O72" s="1">
        <f t="shared" si="0"/>
        <v>86</v>
      </c>
      <c r="P72" s="1">
        <f t="shared" si="0"/>
        <v>87</v>
      </c>
      <c r="Q72" s="1">
        <f t="shared" si="0"/>
        <v>86</v>
      </c>
      <c r="R72" s="1">
        <f t="shared" si="0"/>
        <v>87</v>
      </c>
    </row>
    <row r="73" spans="1:18">
      <c r="A73" s="10">
        <v>60</v>
      </c>
      <c r="B73" s="272">
        <v>1911060</v>
      </c>
      <c r="C73" s="324" t="s">
        <v>121</v>
      </c>
      <c r="D73" s="362">
        <v>88</v>
      </c>
      <c r="E73" s="362">
        <v>89</v>
      </c>
      <c r="F73" s="362">
        <v>90</v>
      </c>
      <c r="G73" s="362">
        <v>89</v>
      </c>
      <c r="H73" s="363">
        <v>87</v>
      </c>
      <c r="I73" s="2">
        <v>82</v>
      </c>
      <c r="J73" s="2">
        <v>84</v>
      </c>
      <c r="K73" s="2">
        <v>85</v>
      </c>
      <c r="L73" s="2">
        <v>83</v>
      </c>
      <c r="M73" s="2">
        <v>87</v>
      </c>
      <c r="N73" s="1">
        <f t="shared" si="1"/>
        <v>84</v>
      </c>
      <c r="O73" s="1">
        <f t="shared" si="0"/>
        <v>86</v>
      </c>
      <c r="P73" s="1">
        <f t="shared" si="0"/>
        <v>87</v>
      </c>
      <c r="Q73" s="1">
        <f t="shared" si="0"/>
        <v>85</v>
      </c>
      <c r="R73" s="1">
        <f t="shared" si="0"/>
        <v>87</v>
      </c>
    </row>
    <row r="74" spans="1:18">
      <c r="A74" s="10">
        <v>61</v>
      </c>
      <c r="B74" s="275">
        <v>1911061</v>
      </c>
      <c r="C74" s="271" t="s">
        <v>122</v>
      </c>
      <c r="D74" s="362">
        <v>87</v>
      </c>
      <c r="E74" s="362">
        <v>88</v>
      </c>
      <c r="F74" s="362">
        <v>89</v>
      </c>
      <c r="G74" s="362">
        <v>88</v>
      </c>
      <c r="H74" s="363">
        <v>86</v>
      </c>
      <c r="I74" s="2">
        <v>80</v>
      </c>
      <c r="J74" s="2">
        <v>82</v>
      </c>
      <c r="K74" s="2">
        <v>83</v>
      </c>
      <c r="L74" s="2">
        <v>81</v>
      </c>
      <c r="M74" s="2">
        <v>85</v>
      </c>
      <c r="N74" s="1">
        <f t="shared" si="1"/>
        <v>83</v>
      </c>
      <c r="O74" s="1">
        <f t="shared" si="0"/>
        <v>84</v>
      </c>
      <c r="P74" s="1">
        <f t="shared" si="0"/>
        <v>85</v>
      </c>
      <c r="Q74" s="1">
        <f t="shared" si="0"/>
        <v>84</v>
      </c>
      <c r="R74" s="1">
        <f t="shared" si="0"/>
        <v>85</v>
      </c>
    </row>
    <row r="75" spans="1:18">
      <c r="A75" s="10">
        <v>62</v>
      </c>
      <c r="B75" s="275">
        <v>1911062</v>
      </c>
      <c r="C75" s="271" t="s">
        <v>333</v>
      </c>
      <c r="D75" s="362">
        <v>87</v>
      </c>
      <c r="E75" s="362">
        <v>88</v>
      </c>
      <c r="F75" s="362">
        <v>89</v>
      </c>
      <c r="G75" s="362">
        <v>88</v>
      </c>
      <c r="H75" s="363">
        <v>86</v>
      </c>
      <c r="I75" s="2">
        <v>84</v>
      </c>
      <c r="J75" s="2">
        <v>86</v>
      </c>
      <c r="K75" s="2">
        <v>87</v>
      </c>
      <c r="L75" s="2">
        <v>85</v>
      </c>
      <c r="M75" s="2">
        <v>89</v>
      </c>
      <c r="N75" s="1">
        <f t="shared" si="1"/>
        <v>85</v>
      </c>
      <c r="O75" s="1">
        <f t="shared" si="0"/>
        <v>87</v>
      </c>
      <c r="P75" s="1">
        <f t="shared" si="0"/>
        <v>88</v>
      </c>
      <c r="Q75" s="1">
        <f t="shared" si="0"/>
        <v>86</v>
      </c>
      <c r="R75" s="1">
        <f t="shared" si="0"/>
        <v>88</v>
      </c>
    </row>
    <row r="76" spans="1:18">
      <c r="A76" s="10">
        <v>63</v>
      </c>
      <c r="B76" s="275">
        <v>1911063</v>
      </c>
      <c r="C76" s="271" t="s">
        <v>51</v>
      </c>
      <c r="D76" s="362">
        <v>80</v>
      </c>
      <c r="E76" s="362">
        <v>81</v>
      </c>
      <c r="F76" s="362">
        <v>82</v>
      </c>
      <c r="G76" s="362">
        <v>81</v>
      </c>
      <c r="H76" s="363">
        <v>79</v>
      </c>
      <c r="I76" s="2">
        <v>58</v>
      </c>
      <c r="J76" s="2">
        <v>60</v>
      </c>
      <c r="K76" s="2">
        <v>61</v>
      </c>
      <c r="L76" s="2">
        <v>59</v>
      </c>
      <c r="M76" s="2">
        <v>63</v>
      </c>
      <c r="N76" s="1">
        <f t="shared" si="1"/>
        <v>67</v>
      </c>
      <c r="O76" s="1">
        <f t="shared" si="0"/>
        <v>68</v>
      </c>
      <c r="P76" s="1">
        <f t="shared" si="0"/>
        <v>69</v>
      </c>
      <c r="Q76" s="1">
        <f t="shared" si="0"/>
        <v>68</v>
      </c>
      <c r="R76" s="1">
        <f t="shared" si="0"/>
        <v>69</v>
      </c>
    </row>
    <row r="77" spans="1:18">
      <c r="A77" s="10">
        <v>64</v>
      </c>
      <c r="B77" s="276">
        <v>1911064</v>
      </c>
      <c r="C77" s="324" t="s">
        <v>124</v>
      </c>
      <c r="D77" s="362">
        <v>77</v>
      </c>
      <c r="E77" s="362">
        <v>78</v>
      </c>
      <c r="F77" s="362">
        <v>79</v>
      </c>
      <c r="G77" s="362">
        <v>78</v>
      </c>
      <c r="H77" s="363">
        <v>76</v>
      </c>
      <c r="I77" s="2">
        <v>62</v>
      </c>
      <c r="J77" s="2">
        <v>64</v>
      </c>
      <c r="K77" s="2">
        <v>65</v>
      </c>
      <c r="L77" s="2">
        <v>63</v>
      </c>
      <c r="M77" s="2">
        <v>67</v>
      </c>
      <c r="N77" s="1">
        <f t="shared" si="1"/>
        <v>68</v>
      </c>
      <c r="O77" s="1">
        <f t="shared" si="0"/>
        <v>70</v>
      </c>
      <c r="P77" s="1">
        <f t="shared" si="0"/>
        <v>71</v>
      </c>
      <c r="Q77" s="1">
        <f t="shared" si="0"/>
        <v>69</v>
      </c>
      <c r="R77" s="1">
        <f t="shared" ref="R77:R140" si="2">ROUND(H77*$H$12+M77*$M$12,0)</f>
        <v>71</v>
      </c>
    </row>
    <row r="78" spans="1:18">
      <c r="A78" s="10">
        <v>65</v>
      </c>
      <c r="B78" s="275">
        <v>1911065</v>
      </c>
      <c r="C78" s="271" t="s">
        <v>334</v>
      </c>
      <c r="D78" s="362">
        <v>72</v>
      </c>
      <c r="E78" s="362">
        <v>73</v>
      </c>
      <c r="F78" s="362">
        <v>74</v>
      </c>
      <c r="G78" s="362">
        <v>73</v>
      </c>
      <c r="H78" s="363">
        <v>71</v>
      </c>
      <c r="I78" s="2">
        <v>49</v>
      </c>
      <c r="J78" s="2">
        <v>51</v>
      </c>
      <c r="K78" s="2">
        <v>52</v>
      </c>
      <c r="L78" s="2">
        <v>50</v>
      </c>
      <c r="M78" s="2">
        <v>54</v>
      </c>
      <c r="N78" s="1">
        <f t="shared" si="1"/>
        <v>58</v>
      </c>
      <c r="O78" s="1">
        <f t="shared" si="1"/>
        <v>60</v>
      </c>
      <c r="P78" s="1">
        <f t="shared" si="1"/>
        <v>61</v>
      </c>
      <c r="Q78" s="1">
        <f t="shared" si="1"/>
        <v>59</v>
      </c>
      <c r="R78" s="1">
        <f t="shared" si="2"/>
        <v>61</v>
      </c>
    </row>
    <row r="79" spans="1:18">
      <c r="A79" s="10">
        <v>66</v>
      </c>
      <c r="B79" s="272">
        <v>1911066</v>
      </c>
      <c r="C79" s="324" t="s">
        <v>66</v>
      </c>
      <c r="D79" s="362">
        <v>78</v>
      </c>
      <c r="E79" s="362">
        <v>79</v>
      </c>
      <c r="F79" s="362">
        <v>80</v>
      </c>
      <c r="G79" s="362">
        <v>79</v>
      </c>
      <c r="H79" s="363">
        <v>77</v>
      </c>
      <c r="I79" s="2">
        <v>66</v>
      </c>
      <c r="J79" s="2">
        <v>68</v>
      </c>
      <c r="K79" s="2">
        <v>69</v>
      </c>
      <c r="L79" s="2">
        <v>67</v>
      </c>
      <c r="M79" s="2">
        <v>71</v>
      </c>
      <c r="N79" s="1">
        <f t="shared" ref="N79:Q122" si="3">ROUND(D79*$H$12+I79*$M$12,0)</f>
        <v>71</v>
      </c>
      <c r="O79" s="1">
        <f t="shared" si="3"/>
        <v>72</v>
      </c>
      <c r="P79" s="1">
        <f t="shared" si="3"/>
        <v>73</v>
      </c>
      <c r="Q79" s="1">
        <f t="shared" si="3"/>
        <v>72</v>
      </c>
      <c r="R79" s="1">
        <f t="shared" si="2"/>
        <v>73</v>
      </c>
    </row>
    <row r="80" spans="1:18">
      <c r="A80" s="10">
        <v>67</v>
      </c>
      <c r="B80" s="270">
        <v>1911067</v>
      </c>
      <c r="C80" s="271" t="s">
        <v>335</v>
      </c>
      <c r="D80" s="362">
        <v>78</v>
      </c>
      <c r="E80" s="362">
        <v>79</v>
      </c>
      <c r="F80" s="362">
        <v>80</v>
      </c>
      <c r="G80" s="362">
        <v>79</v>
      </c>
      <c r="H80" s="363">
        <v>77</v>
      </c>
      <c r="I80" s="2">
        <v>77</v>
      </c>
      <c r="J80" s="2">
        <v>79</v>
      </c>
      <c r="K80" s="2">
        <v>80</v>
      </c>
      <c r="L80" s="2">
        <v>78</v>
      </c>
      <c r="M80" s="2">
        <v>82</v>
      </c>
      <c r="N80" s="1">
        <f t="shared" si="3"/>
        <v>77</v>
      </c>
      <c r="O80" s="1">
        <f t="shared" si="3"/>
        <v>79</v>
      </c>
      <c r="P80" s="1">
        <f t="shared" si="3"/>
        <v>80</v>
      </c>
      <c r="Q80" s="1">
        <f t="shared" si="3"/>
        <v>78</v>
      </c>
      <c r="R80" s="1">
        <f t="shared" si="2"/>
        <v>80</v>
      </c>
    </row>
    <row r="81" spans="1:18">
      <c r="A81" s="10">
        <v>68</v>
      </c>
      <c r="B81" s="272">
        <v>1911068</v>
      </c>
      <c r="C81" s="324" t="s">
        <v>336</v>
      </c>
      <c r="D81" s="362">
        <v>75</v>
      </c>
      <c r="E81" s="362">
        <v>76</v>
      </c>
      <c r="F81" s="362">
        <v>77</v>
      </c>
      <c r="G81" s="362">
        <v>76</v>
      </c>
      <c r="H81" s="363">
        <v>74</v>
      </c>
      <c r="I81" s="2">
        <v>78</v>
      </c>
      <c r="J81" s="2">
        <v>80</v>
      </c>
      <c r="K81" s="2">
        <v>81</v>
      </c>
      <c r="L81" s="2">
        <v>79</v>
      </c>
      <c r="M81" s="2">
        <v>83</v>
      </c>
      <c r="N81" s="1">
        <f t="shared" si="3"/>
        <v>77</v>
      </c>
      <c r="O81" s="1">
        <f t="shared" si="3"/>
        <v>78</v>
      </c>
      <c r="P81" s="1">
        <f t="shared" si="3"/>
        <v>79</v>
      </c>
      <c r="Q81" s="1">
        <f t="shared" si="3"/>
        <v>78</v>
      </c>
      <c r="R81" s="1">
        <f t="shared" si="2"/>
        <v>79</v>
      </c>
    </row>
    <row r="82" spans="1:18">
      <c r="A82" s="10">
        <v>69</v>
      </c>
      <c r="B82" s="272">
        <v>1911069</v>
      </c>
      <c r="C82" s="324" t="s">
        <v>337</v>
      </c>
      <c r="D82" s="362">
        <v>81</v>
      </c>
      <c r="E82" s="362">
        <v>82</v>
      </c>
      <c r="F82" s="362">
        <v>83</v>
      </c>
      <c r="G82" s="362">
        <v>82</v>
      </c>
      <c r="H82" s="363">
        <v>80</v>
      </c>
      <c r="I82" s="2">
        <v>87</v>
      </c>
      <c r="J82" s="2">
        <v>89</v>
      </c>
      <c r="K82" s="2">
        <v>90</v>
      </c>
      <c r="L82" s="2">
        <v>88</v>
      </c>
      <c r="M82" s="2">
        <v>92</v>
      </c>
      <c r="N82" s="1">
        <f t="shared" si="3"/>
        <v>85</v>
      </c>
      <c r="O82" s="1">
        <f t="shared" si="3"/>
        <v>86</v>
      </c>
      <c r="P82" s="1">
        <f t="shared" si="3"/>
        <v>87</v>
      </c>
      <c r="Q82" s="1">
        <f t="shared" si="3"/>
        <v>86</v>
      </c>
      <c r="R82" s="1">
        <f t="shared" si="2"/>
        <v>87</v>
      </c>
    </row>
    <row r="83" spans="1:18">
      <c r="A83" s="10">
        <v>70</v>
      </c>
      <c r="B83" s="267">
        <v>1911070</v>
      </c>
      <c r="C83" s="268" t="s">
        <v>127</v>
      </c>
      <c r="D83" s="362">
        <v>90</v>
      </c>
      <c r="E83" s="362">
        <v>91</v>
      </c>
      <c r="F83" s="362">
        <v>92</v>
      </c>
      <c r="G83" s="362">
        <v>91</v>
      </c>
      <c r="H83" s="363">
        <v>89</v>
      </c>
      <c r="I83" s="2">
        <v>79</v>
      </c>
      <c r="J83" s="2">
        <v>81</v>
      </c>
      <c r="K83" s="2">
        <v>82</v>
      </c>
      <c r="L83" s="2">
        <v>80</v>
      </c>
      <c r="M83" s="2">
        <v>84</v>
      </c>
      <c r="N83" s="1">
        <f t="shared" si="3"/>
        <v>83</v>
      </c>
      <c r="O83" s="1">
        <f t="shared" si="3"/>
        <v>85</v>
      </c>
      <c r="P83" s="1">
        <f t="shared" si="3"/>
        <v>86</v>
      </c>
      <c r="Q83" s="1">
        <f t="shared" si="3"/>
        <v>84</v>
      </c>
      <c r="R83" s="1">
        <f t="shared" si="2"/>
        <v>86</v>
      </c>
    </row>
    <row r="84" spans="1:18">
      <c r="A84" s="10">
        <v>71</v>
      </c>
      <c r="B84" s="272">
        <v>1911071</v>
      </c>
      <c r="C84" s="324" t="s">
        <v>128</v>
      </c>
      <c r="D84" s="362">
        <v>82</v>
      </c>
      <c r="E84" s="362">
        <v>83</v>
      </c>
      <c r="F84" s="362">
        <v>84</v>
      </c>
      <c r="G84" s="362">
        <v>83</v>
      </c>
      <c r="H84" s="363">
        <v>81</v>
      </c>
      <c r="I84" s="2">
        <v>72</v>
      </c>
      <c r="J84" s="2">
        <v>74</v>
      </c>
      <c r="K84" s="2">
        <v>75</v>
      </c>
      <c r="L84" s="2">
        <v>73</v>
      </c>
      <c r="M84" s="2">
        <v>77</v>
      </c>
      <c r="N84" s="1">
        <f t="shared" si="3"/>
        <v>76</v>
      </c>
      <c r="O84" s="1">
        <f t="shared" si="3"/>
        <v>78</v>
      </c>
      <c r="P84" s="1">
        <f t="shared" si="3"/>
        <v>79</v>
      </c>
      <c r="Q84" s="1">
        <f t="shared" si="3"/>
        <v>77</v>
      </c>
      <c r="R84" s="1">
        <f t="shared" si="2"/>
        <v>79</v>
      </c>
    </row>
    <row r="85" spans="1:18">
      <c r="A85" s="10">
        <v>72</v>
      </c>
      <c r="B85" s="270">
        <v>1911072</v>
      </c>
      <c r="C85" s="271" t="s">
        <v>338</v>
      </c>
      <c r="D85" s="362">
        <v>67</v>
      </c>
      <c r="E85" s="362">
        <v>68</v>
      </c>
      <c r="F85" s="362">
        <v>69</v>
      </c>
      <c r="G85" s="362">
        <v>68</v>
      </c>
      <c r="H85" s="363">
        <v>66</v>
      </c>
      <c r="I85" s="2">
        <v>54</v>
      </c>
      <c r="J85" s="2">
        <v>56</v>
      </c>
      <c r="K85" s="2">
        <v>57</v>
      </c>
      <c r="L85" s="2">
        <v>55</v>
      </c>
      <c r="M85" s="2">
        <v>59</v>
      </c>
      <c r="N85" s="1">
        <f t="shared" si="3"/>
        <v>59</v>
      </c>
      <c r="O85" s="1">
        <f t="shared" si="3"/>
        <v>61</v>
      </c>
      <c r="P85" s="1">
        <f t="shared" si="3"/>
        <v>62</v>
      </c>
      <c r="Q85" s="1">
        <f t="shared" si="3"/>
        <v>60</v>
      </c>
      <c r="R85" s="1">
        <f t="shared" si="2"/>
        <v>62</v>
      </c>
    </row>
    <row r="86" spans="1:18">
      <c r="A86" s="10">
        <v>73</v>
      </c>
      <c r="B86" s="267">
        <v>1911073</v>
      </c>
      <c r="C86" s="268" t="s">
        <v>339</v>
      </c>
      <c r="D86" s="362">
        <v>81</v>
      </c>
      <c r="E86" s="362">
        <v>82</v>
      </c>
      <c r="F86" s="362">
        <v>83</v>
      </c>
      <c r="G86" s="362">
        <v>82</v>
      </c>
      <c r="H86" s="363">
        <v>80</v>
      </c>
      <c r="I86" s="2">
        <v>58</v>
      </c>
      <c r="J86" s="2">
        <v>60</v>
      </c>
      <c r="K86" s="2">
        <v>61</v>
      </c>
      <c r="L86" s="2">
        <v>59</v>
      </c>
      <c r="M86" s="2">
        <v>63</v>
      </c>
      <c r="N86" s="1">
        <f t="shared" si="3"/>
        <v>67</v>
      </c>
      <c r="O86" s="1">
        <f t="shared" si="3"/>
        <v>69</v>
      </c>
      <c r="P86" s="1">
        <f t="shared" si="3"/>
        <v>70</v>
      </c>
      <c r="Q86" s="1">
        <f t="shared" si="3"/>
        <v>68</v>
      </c>
      <c r="R86" s="1">
        <f t="shared" si="2"/>
        <v>70</v>
      </c>
    </row>
    <row r="87" spans="1:18">
      <c r="A87" s="10">
        <v>74</v>
      </c>
      <c r="B87" s="272">
        <v>1911074</v>
      </c>
      <c r="C87" s="324" t="s">
        <v>68</v>
      </c>
      <c r="D87" s="362">
        <v>72</v>
      </c>
      <c r="E87" s="362">
        <v>73</v>
      </c>
      <c r="F87" s="362">
        <v>74</v>
      </c>
      <c r="G87" s="362">
        <v>73</v>
      </c>
      <c r="H87" s="363">
        <v>71</v>
      </c>
      <c r="I87" s="2">
        <v>61</v>
      </c>
      <c r="J87" s="2">
        <v>63</v>
      </c>
      <c r="K87" s="2">
        <v>64</v>
      </c>
      <c r="L87" s="2">
        <v>62</v>
      </c>
      <c r="M87" s="2">
        <v>66</v>
      </c>
      <c r="N87" s="1">
        <f t="shared" si="3"/>
        <v>65</v>
      </c>
      <c r="O87" s="1">
        <f t="shared" si="3"/>
        <v>67</v>
      </c>
      <c r="P87" s="1">
        <f t="shared" si="3"/>
        <v>68</v>
      </c>
      <c r="Q87" s="1">
        <f t="shared" si="3"/>
        <v>66</v>
      </c>
      <c r="R87" s="1">
        <f t="shared" si="2"/>
        <v>68</v>
      </c>
    </row>
    <row r="88" spans="1:18">
      <c r="A88" s="10">
        <v>75</v>
      </c>
      <c r="B88" s="270">
        <v>1911075</v>
      </c>
      <c r="C88" s="271" t="s">
        <v>340</v>
      </c>
      <c r="D88" s="362">
        <v>88</v>
      </c>
      <c r="E88" s="362">
        <v>89</v>
      </c>
      <c r="F88" s="362">
        <v>90</v>
      </c>
      <c r="G88" s="362">
        <v>89</v>
      </c>
      <c r="H88" s="363">
        <v>87</v>
      </c>
      <c r="I88" s="2">
        <v>73</v>
      </c>
      <c r="J88" s="2">
        <v>75</v>
      </c>
      <c r="K88" s="2">
        <v>76</v>
      </c>
      <c r="L88" s="2">
        <v>74</v>
      </c>
      <c r="M88" s="2">
        <v>78</v>
      </c>
      <c r="N88" s="1">
        <f t="shared" si="3"/>
        <v>79</v>
      </c>
      <c r="O88" s="1">
        <f t="shared" si="3"/>
        <v>81</v>
      </c>
      <c r="P88" s="1">
        <f t="shared" si="3"/>
        <v>82</v>
      </c>
      <c r="Q88" s="1">
        <f t="shared" si="3"/>
        <v>80</v>
      </c>
      <c r="R88" s="1">
        <f t="shared" si="2"/>
        <v>82</v>
      </c>
    </row>
    <row r="89" spans="1:18">
      <c r="A89" s="10">
        <v>76</v>
      </c>
      <c r="B89" s="267">
        <v>1911076</v>
      </c>
      <c r="C89" s="268" t="s">
        <v>341</v>
      </c>
      <c r="D89" s="362">
        <v>84</v>
      </c>
      <c r="E89" s="362">
        <v>85</v>
      </c>
      <c r="F89" s="362">
        <v>86</v>
      </c>
      <c r="G89" s="362">
        <v>85</v>
      </c>
      <c r="H89" s="363">
        <v>83</v>
      </c>
      <c r="I89" s="2">
        <v>75</v>
      </c>
      <c r="J89" s="2">
        <v>77</v>
      </c>
      <c r="K89" s="2">
        <v>78</v>
      </c>
      <c r="L89" s="2">
        <v>76</v>
      </c>
      <c r="M89" s="2">
        <v>80</v>
      </c>
      <c r="N89" s="1">
        <f t="shared" si="3"/>
        <v>79</v>
      </c>
      <c r="O89" s="1">
        <f t="shared" si="3"/>
        <v>80</v>
      </c>
      <c r="P89" s="1">
        <f t="shared" si="3"/>
        <v>81</v>
      </c>
      <c r="Q89" s="1">
        <f t="shared" si="3"/>
        <v>80</v>
      </c>
      <c r="R89" s="1">
        <f t="shared" si="2"/>
        <v>81</v>
      </c>
    </row>
    <row r="90" spans="1:18">
      <c r="A90" s="10">
        <v>77</v>
      </c>
      <c r="B90" s="267">
        <v>1911077</v>
      </c>
      <c r="C90" s="268" t="s">
        <v>56</v>
      </c>
      <c r="D90" s="362">
        <v>72</v>
      </c>
      <c r="E90" s="362">
        <v>73</v>
      </c>
      <c r="F90" s="362">
        <v>74</v>
      </c>
      <c r="G90" s="362">
        <v>73</v>
      </c>
      <c r="H90" s="363">
        <v>71</v>
      </c>
      <c r="I90" s="2">
        <v>69</v>
      </c>
      <c r="J90" s="2">
        <v>71</v>
      </c>
      <c r="K90" s="2">
        <v>72</v>
      </c>
      <c r="L90" s="2">
        <v>70</v>
      </c>
      <c r="M90" s="2">
        <v>74</v>
      </c>
      <c r="N90" s="1">
        <f t="shared" si="3"/>
        <v>70</v>
      </c>
      <c r="O90" s="1">
        <f t="shared" si="3"/>
        <v>72</v>
      </c>
      <c r="P90" s="1">
        <f t="shared" si="3"/>
        <v>73</v>
      </c>
      <c r="Q90" s="1">
        <f t="shared" si="3"/>
        <v>71</v>
      </c>
      <c r="R90" s="1">
        <f t="shared" si="2"/>
        <v>73</v>
      </c>
    </row>
    <row r="91" spans="1:18">
      <c r="A91" s="10">
        <v>78</v>
      </c>
      <c r="B91" s="272">
        <v>1911078</v>
      </c>
      <c r="C91" s="324" t="s">
        <v>69</v>
      </c>
      <c r="D91" s="362">
        <v>72</v>
      </c>
      <c r="E91" s="362">
        <v>73</v>
      </c>
      <c r="F91" s="362">
        <v>74</v>
      </c>
      <c r="G91" s="362">
        <v>73</v>
      </c>
      <c r="H91" s="363">
        <v>71</v>
      </c>
      <c r="I91" s="2">
        <v>70</v>
      </c>
      <c r="J91" s="2">
        <v>72</v>
      </c>
      <c r="K91" s="2">
        <v>73</v>
      </c>
      <c r="L91" s="2">
        <v>71</v>
      </c>
      <c r="M91" s="2">
        <v>75</v>
      </c>
      <c r="N91" s="1">
        <f t="shared" si="3"/>
        <v>71</v>
      </c>
      <c r="O91" s="1">
        <f t="shared" si="3"/>
        <v>72</v>
      </c>
      <c r="P91" s="1">
        <f t="shared" si="3"/>
        <v>73</v>
      </c>
      <c r="Q91" s="1">
        <f t="shared" si="3"/>
        <v>72</v>
      </c>
      <c r="R91" s="1">
        <f t="shared" si="2"/>
        <v>73</v>
      </c>
    </row>
    <row r="92" spans="1:18">
      <c r="A92" s="10">
        <v>79</v>
      </c>
      <c r="B92" s="267">
        <v>1911079</v>
      </c>
      <c r="C92" s="268" t="s">
        <v>130</v>
      </c>
      <c r="D92" s="362">
        <v>75</v>
      </c>
      <c r="E92" s="362">
        <v>76</v>
      </c>
      <c r="F92" s="362">
        <v>77</v>
      </c>
      <c r="G92" s="362">
        <v>76</v>
      </c>
      <c r="H92" s="363">
        <v>74</v>
      </c>
      <c r="I92" s="2">
        <v>82</v>
      </c>
      <c r="J92" s="2">
        <v>84</v>
      </c>
      <c r="K92" s="2">
        <v>85</v>
      </c>
      <c r="L92" s="2">
        <v>83</v>
      </c>
      <c r="M92" s="2">
        <v>87</v>
      </c>
      <c r="N92" s="1">
        <f t="shared" si="3"/>
        <v>79</v>
      </c>
      <c r="O92" s="1">
        <f t="shared" si="3"/>
        <v>81</v>
      </c>
      <c r="P92" s="1">
        <f t="shared" si="3"/>
        <v>82</v>
      </c>
      <c r="Q92" s="1">
        <f t="shared" si="3"/>
        <v>80</v>
      </c>
      <c r="R92" s="1">
        <f t="shared" si="2"/>
        <v>82</v>
      </c>
    </row>
    <row r="93" spans="1:18">
      <c r="A93" s="10">
        <v>80</v>
      </c>
      <c r="B93" s="272">
        <v>1911080</v>
      </c>
      <c r="C93" s="324" t="s">
        <v>342</v>
      </c>
      <c r="D93" s="362">
        <v>91</v>
      </c>
      <c r="E93" s="362">
        <v>92</v>
      </c>
      <c r="F93" s="362">
        <v>93</v>
      </c>
      <c r="G93" s="362">
        <v>92</v>
      </c>
      <c r="H93" s="363">
        <v>90</v>
      </c>
      <c r="I93" s="2">
        <v>78</v>
      </c>
      <c r="J93" s="2">
        <v>80</v>
      </c>
      <c r="K93" s="2">
        <v>81</v>
      </c>
      <c r="L93" s="2">
        <v>79</v>
      </c>
      <c r="M93" s="2">
        <v>83</v>
      </c>
      <c r="N93" s="1">
        <f t="shared" si="3"/>
        <v>83</v>
      </c>
      <c r="O93" s="1">
        <f t="shared" si="3"/>
        <v>85</v>
      </c>
      <c r="P93" s="1">
        <f t="shared" si="3"/>
        <v>86</v>
      </c>
      <c r="Q93" s="1">
        <f t="shared" si="3"/>
        <v>84</v>
      </c>
      <c r="R93" s="1">
        <f t="shared" si="2"/>
        <v>86</v>
      </c>
    </row>
    <row r="94" spans="1:18">
      <c r="A94" s="10">
        <v>81</v>
      </c>
      <c r="B94" s="272">
        <v>1911081</v>
      </c>
      <c r="C94" s="324" t="s">
        <v>70</v>
      </c>
      <c r="D94" s="362">
        <v>76</v>
      </c>
      <c r="E94" s="362">
        <v>77</v>
      </c>
      <c r="F94" s="362">
        <v>78</v>
      </c>
      <c r="G94" s="362">
        <v>77</v>
      </c>
      <c r="H94" s="363">
        <v>75</v>
      </c>
      <c r="I94" s="2">
        <v>64</v>
      </c>
      <c r="J94" s="2">
        <v>66</v>
      </c>
      <c r="K94" s="2">
        <v>67</v>
      </c>
      <c r="L94" s="2">
        <v>65</v>
      </c>
      <c r="M94" s="2">
        <v>69</v>
      </c>
      <c r="N94" s="1">
        <f t="shared" si="3"/>
        <v>69</v>
      </c>
      <c r="O94" s="1">
        <f t="shared" si="3"/>
        <v>70</v>
      </c>
      <c r="P94" s="1">
        <f t="shared" si="3"/>
        <v>71</v>
      </c>
      <c r="Q94" s="1">
        <f t="shared" si="3"/>
        <v>70</v>
      </c>
      <c r="R94" s="1">
        <f t="shared" si="2"/>
        <v>71</v>
      </c>
    </row>
    <row r="95" spans="1:18">
      <c r="A95" s="10">
        <v>82</v>
      </c>
      <c r="B95" s="272">
        <v>1911082</v>
      </c>
      <c r="C95" s="324" t="s">
        <v>71</v>
      </c>
      <c r="D95" s="362">
        <v>80</v>
      </c>
      <c r="E95" s="362">
        <v>81</v>
      </c>
      <c r="F95" s="362">
        <v>82</v>
      </c>
      <c r="G95" s="362">
        <v>81</v>
      </c>
      <c r="H95" s="363">
        <v>79</v>
      </c>
      <c r="I95" s="2">
        <v>66</v>
      </c>
      <c r="J95" s="2">
        <v>68</v>
      </c>
      <c r="K95" s="2">
        <v>69</v>
      </c>
      <c r="L95" s="2">
        <v>67</v>
      </c>
      <c r="M95" s="2">
        <v>71</v>
      </c>
      <c r="N95" s="1">
        <f t="shared" si="3"/>
        <v>72</v>
      </c>
      <c r="O95" s="1">
        <f t="shared" si="3"/>
        <v>73</v>
      </c>
      <c r="P95" s="1">
        <f t="shared" si="3"/>
        <v>74</v>
      </c>
      <c r="Q95" s="1">
        <f t="shared" si="3"/>
        <v>73</v>
      </c>
      <c r="R95" s="1">
        <f t="shared" si="2"/>
        <v>74</v>
      </c>
    </row>
    <row r="96" spans="1:18">
      <c r="A96" s="10">
        <v>83</v>
      </c>
      <c r="B96" s="272">
        <v>1911083</v>
      </c>
      <c r="C96" s="324" t="s">
        <v>132</v>
      </c>
      <c r="D96" s="362">
        <v>89</v>
      </c>
      <c r="E96" s="362">
        <v>90</v>
      </c>
      <c r="F96" s="362">
        <v>91</v>
      </c>
      <c r="G96" s="362">
        <v>90</v>
      </c>
      <c r="H96" s="363">
        <v>88</v>
      </c>
      <c r="I96" s="2">
        <v>79</v>
      </c>
      <c r="J96" s="2">
        <v>81</v>
      </c>
      <c r="K96" s="2">
        <v>82</v>
      </c>
      <c r="L96" s="2">
        <v>80</v>
      </c>
      <c r="M96" s="2">
        <v>84</v>
      </c>
      <c r="N96" s="1">
        <f t="shared" si="3"/>
        <v>83</v>
      </c>
      <c r="O96" s="1">
        <f t="shared" si="3"/>
        <v>85</v>
      </c>
      <c r="P96" s="1">
        <f t="shared" si="3"/>
        <v>86</v>
      </c>
      <c r="Q96" s="1">
        <f t="shared" si="3"/>
        <v>84</v>
      </c>
      <c r="R96" s="1">
        <f t="shared" si="2"/>
        <v>86</v>
      </c>
    </row>
    <row r="97" spans="1:18">
      <c r="A97" s="10">
        <v>84</v>
      </c>
      <c r="B97" s="270">
        <v>1911084</v>
      </c>
      <c r="C97" s="271" t="s">
        <v>343</v>
      </c>
      <c r="D97" s="362">
        <v>77</v>
      </c>
      <c r="E97" s="362">
        <v>78</v>
      </c>
      <c r="F97" s="362">
        <v>79</v>
      </c>
      <c r="G97" s="362">
        <v>78</v>
      </c>
      <c r="H97" s="363">
        <v>76</v>
      </c>
      <c r="I97" s="2">
        <v>71</v>
      </c>
      <c r="J97" s="2">
        <v>73</v>
      </c>
      <c r="K97" s="2">
        <v>74</v>
      </c>
      <c r="L97" s="2">
        <v>72</v>
      </c>
      <c r="M97" s="2">
        <v>76</v>
      </c>
      <c r="N97" s="1">
        <f t="shared" si="3"/>
        <v>73</v>
      </c>
      <c r="O97" s="1">
        <f t="shared" si="3"/>
        <v>75</v>
      </c>
      <c r="P97" s="1">
        <f t="shared" si="3"/>
        <v>76</v>
      </c>
      <c r="Q97" s="1">
        <f t="shared" si="3"/>
        <v>74</v>
      </c>
      <c r="R97" s="1">
        <f t="shared" si="2"/>
        <v>76</v>
      </c>
    </row>
    <row r="98" spans="1:18">
      <c r="A98" s="10">
        <v>85</v>
      </c>
      <c r="B98" s="267">
        <v>1911085</v>
      </c>
      <c r="C98" s="268" t="s">
        <v>344</v>
      </c>
      <c r="D98" s="362">
        <v>88</v>
      </c>
      <c r="E98" s="362">
        <v>89</v>
      </c>
      <c r="F98" s="362">
        <v>90</v>
      </c>
      <c r="G98" s="362">
        <v>89</v>
      </c>
      <c r="H98" s="363">
        <v>87</v>
      </c>
      <c r="I98" s="2">
        <v>77</v>
      </c>
      <c r="J98" s="2">
        <v>79</v>
      </c>
      <c r="K98" s="2">
        <v>80</v>
      </c>
      <c r="L98" s="2">
        <v>78</v>
      </c>
      <c r="M98" s="2">
        <v>82</v>
      </c>
      <c r="N98" s="1">
        <f t="shared" si="3"/>
        <v>81</v>
      </c>
      <c r="O98" s="1">
        <f t="shared" si="3"/>
        <v>83</v>
      </c>
      <c r="P98" s="1">
        <f t="shared" si="3"/>
        <v>84</v>
      </c>
      <c r="Q98" s="1">
        <f t="shared" si="3"/>
        <v>82</v>
      </c>
      <c r="R98" s="1">
        <f t="shared" si="2"/>
        <v>84</v>
      </c>
    </row>
    <row r="99" spans="1:18">
      <c r="A99" s="10">
        <v>86</v>
      </c>
      <c r="B99" s="270">
        <v>1911086</v>
      </c>
      <c r="C99" s="31" t="s">
        <v>345</v>
      </c>
      <c r="D99" s="362">
        <v>81</v>
      </c>
      <c r="E99" s="362">
        <v>82</v>
      </c>
      <c r="F99" s="362">
        <v>83</v>
      </c>
      <c r="G99" s="362">
        <v>82</v>
      </c>
      <c r="H99" s="363">
        <v>80</v>
      </c>
      <c r="I99" s="2">
        <v>73</v>
      </c>
      <c r="J99" s="2">
        <v>75</v>
      </c>
      <c r="K99" s="2">
        <v>76</v>
      </c>
      <c r="L99" s="2">
        <v>74</v>
      </c>
      <c r="M99" s="2">
        <v>78</v>
      </c>
      <c r="N99" s="1">
        <f t="shared" si="3"/>
        <v>76</v>
      </c>
      <c r="O99" s="1">
        <f t="shared" si="3"/>
        <v>78</v>
      </c>
      <c r="P99" s="1">
        <f t="shared" si="3"/>
        <v>79</v>
      </c>
      <c r="Q99" s="1">
        <f t="shared" si="3"/>
        <v>77</v>
      </c>
      <c r="R99" s="1">
        <f t="shared" si="2"/>
        <v>79</v>
      </c>
    </row>
    <row r="100" spans="1:18">
      <c r="A100" s="10">
        <v>87</v>
      </c>
      <c r="B100" s="270">
        <v>1911087</v>
      </c>
      <c r="C100" s="271" t="s">
        <v>136</v>
      </c>
      <c r="D100" s="362">
        <v>75</v>
      </c>
      <c r="E100" s="362">
        <v>76</v>
      </c>
      <c r="F100" s="362">
        <v>77</v>
      </c>
      <c r="G100" s="362">
        <v>76</v>
      </c>
      <c r="H100" s="363">
        <v>74</v>
      </c>
      <c r="I100" s="2">
        <v>69</v>
      </c>
      <c r="J100" s="2">
        <v>71</v>
      </c>
      <c r="K100" s="2">
        <v>72</v>
      </c>
      <c r="L100" s="2">
        <v>70</v>
      </c>
      <c r="M100" s="2">
        <v>74</v>
      </c>
      <c r="N100" s="1">
        <f t="shared" si="3"/>
        <v>71</v>
      </c>
      <c r="O100" s="1">
        <f t="shared" si="3"/>
        <v>73</v>
      </c>
      <c r="P100" s="1">
        <f t="shared" si="3"/>
        <v>74</v>
      </c>
      <c r="Q100" s="1">
        <f t="shared" si="3"/>
        <v>72</v>
      </c>
      <c r="R100" s="1">
        <f t="shared" si="2"/>
        <v>74</v>
      </c>
    </row>
    <row r="101" spans="1:18">
      <c r="A101" s="10">
        <v>88</v>
      </c>
      <c r="B101" s="76">
        <v>1911088</v>
      </c>
      <c r="C101" s="271" t="s">
        <v>346</v>
      </c>
      <c r="D101" s="362">
        <v>73</v>
      </c>
      <c r="E101" s="362">
        <v>74</v>
      </c>
      <c r="F101" s="362">
        <v>75</v>
      </c>
      <c r="G101" s="362">
        <v>74</v>
      </c>
      <c r="H101" s="363">
        <v>72</v>
      </c>
      <c r="I101" s="2">
        <v>20</v>
      </c>
      <c r="J101" s="2">
        <v>22</v>
      </c>
      <c r="K101" s="2">
        <v>23</v>
      </c>
      <c r="L101" s="2">
        <v>21</v>
      </c>
      <c r="M101" s="2">
        <v>25</v>
      </c>
      <c r="N101" s="1">
        <f t="shared" si="3"/>
        <v>41</v>
      </c>
      <c r="O101" s="1">
        <f t="shared" si="3"/>
        <v>43</v>
      </c>
      <c r="P101" s="1">
        <f t="shared" si="3"/>
        <v>44</v>
      </c>
      <c r="Q101" s="1">
        <f t="shared" si="3"/>
        <v>42</v>
      </c>
      <c r="R101" s="1">
        <f t="shared" si="2"/>
        <v>44</v>
      </c>
    </row>
    <row r="102" spans="1:18">
      <c r="A102" s="10">
        <v>89</v>
      </c>
      <c r="B102" s="272">
        <v>1911089</v>
      </c>
      <c r="C102" s="324" t="s">
        <v>137</v>
      </c>
      <c r="D102" s="362">
        <v>84</v>
      </c>
      <c r="E102" s="362">
        <v>85</v>
      </c>
      <c r="F102" s="362">
        <v>86</v>
      </c>
      <c r="G102" s="362">
        <v>85</v>
      </c>
      <c r="H102" s="363">
        <v>83</v>
      </c>
      <c r="I102" s="2">
        <v>64</v>
      </c>
      <c r="J102" s="2">
        <v>66</v>
      </c>
      <c r="K102" s="2">
        <v>67</v>
      </c>
      <c r="L102" s="2">
        <v>65</v>
      </c>
      <c r="M102" s="2">
        <v>69</v>
      </c>
      <c r="N102" s="1">
        <f t="shared" si="3"/>
        <v>72</v>
      </c>
      <c r="O102" s="1">
        <f t="shared" si="3"/>
        <v>74</v>
      </c>
      <c r="P102" s="1">
        <f t="shared" si="3"/>
        <v>75</v>
      </c>
      <c r="Q102" s="1">
        <f t="shared" si="3"/>
        <v>73</v>
      </c>
      <c r="R102" s="1">
        <f t="shared" si="2"/>
        <v>75</v>
      </c>
    </row>
    <row r="103" spans="1:18">
      <c r="A103" s="10">
        <v>90</v>
      </c>
      <c r="B103" s="76">
        <v>1911090</v>
      </c>
      <c r="C103" s="271" t="s">
        <v>138</v>
      </c>
      <c r="D103" s="362">
        <v>90</v>
      </c>
      <c r="E103" s="362">
        <v>91</v>
      </c>
      <c r="F103" s="362">
        <v>92</v>
      </c>
      <c r="G103" s="362">
        <v>91</v>
      </c>
      <c r="H103" s="363">
        <v>89</v>
      </c>
      <c r="I103" s="2">
        <v>84</v>
      </c>
      <c r="J103" s="2">
        <v>86</v>
      </c>
      <c r="K103" s="2">
        <v>87</v>
      </c>
      <c r="L103" s="2">
        <v>85</v>
      </c>
      <c r="M103" s="2">
        <v>89</v>
      </c>
      <c r="N103" s="1">
        <f t="shared" si="3"/>
        <v>86</v>
      </c>
      <c r="O103" s="1">
        <f t="shared" si="3"/>
        <v>88</v>
      </c>
      <c r="P103" s="1">
        <f t="shared" si="3"/>
        <v>89</v>
      </c>
      <c r="Q103" s="1">
        <f t="shared" si="3"/>
        <v>87</v>
      </c>
      <c r="R103" s="1">
        <f t="shared" si="2"/>
        <v>89</v>
      </c>
    </row>
    <row r="104" spans="1:18">
      <c r="A104" s="10">
        <v>91</v>
      </c>
      <c r="B104" s="272">
        <v>1911091</v>
      </c>
      <c r="C104" s="324" t="s">
        <v>139</v>
      </c>
      <c r="D104" s="362">
        <v>78</v>
      </c>
      <c r="E104" s="362">
        <v>79</v>
      </c>
      <c r="F104" s="362">
        <v>80</v>
      </c>
      <c r="G104" s="362">
        <v>79</v>
      </c>
      <c r="H104" s="363">
        <v>77</v>
      </c>
      <c r="I104" s="2">
        <v>58</v>
      </c>
      <c r="J104" s="2">
        <v>60</v>
      </c>
      <c r="K104" s="2">
        <v>61</v>
      </c>
      <c r="L104" s="2">
        <v>59</v>
      </c>
      <c r="M104" s="2">
        <v>63</v>
      </c>
      <c r="N104" s="1">
        <f t="shared" si="3"/>
        <v>66</v>
      </c>
      <c r="O104" s="1">
        <f t="shared" si="3"/>
        <v>68</v>
      </c>
      <c r="P104" s="1">
        <f t="shared" si="3"/>
        <v>69</v>
      </c>
      <c r="Q104" s="1">
        <f t="shared" si="3"/>
        <v>67</v>
      </c>
      <c r="R104" s="1">
        <f t="shared" si="2"/>
        <v>69</v>
      </c>
    </row>
    <row r="105" spans="1:18">
      <c r="A105" s="10">
        <v>92</v>
      </c>
      <c r="B105" s="272">
        <v>1911092</v>
      </c>
      <c r="C105" s="324" t="s">
        <v>140</v>
      </c>
      <c r="D105" s="362">
        <v>70</v>
      </c>
      <c r="E105" s="362">
        <v>71</v>
      </c>
      <c r="F105" s="362">
        <v>72</v>
      </c>
      <c r="G105" s="362">
        <v>71</v>
      </c>
      <c r="H105" s="363">
        <v>69</v>
      </c>
      <c r="I105" s="2">
        <v>68</v>
      </c>
      <c r="J105" s="2">
        <v>70</v>
      </c>
      <c r="K105" s="2">
        <v>71</v>
      </c>
      <c r="L105" s="2">
        <v>69</v>
      </c>
      <c r="M105" s="2">
        <v>73</v>
      </c>
      <c r="N105" s="1">
        <f t="shared" si="3"/>
        <v>69</v>
      </c>
      <c r="O105" s="1">
        <f t="shared" si="3"/>
        <v>70</v>
      </c>
      <c r="P105" s="1">
        <f t="shared" si="3"/>
        <v>71</v>
      </c>
      <c r="Q105" s="1">
        <f t="shared" si="3"/>
        <v>70</v>
      </c>
      <c r="R105" s="1">
        <f t="shared" si="2"/>
        <v>71</v>
      </c>
    </row>
    <row r="106" spans="1:18">
      <c r="A106" s="10">
        <v>93</v>
      </c>
      <c r="B106" s="272">
        <v>1911093</v>
      </c>
      <c r="C106" s="324" t="s">
        <v>141</v>
      </c>
      <c r="D106" s="362">
        <v>78</v>
      </c>
      <c r="E106" s="362">
        <v>79</v>
      </c>
      <c r="F106" s="362">
        <v>80</v>
      </c>
      <c r="G106" s="362">
        <v>79</v>
      </c>
      <c r="H106" s="363">
        <v>77</v>
      </c>
      <c r="I106" s="2">
        <v>62</v>
      </c>
      <c r="J106" s="2">
        <v>64</v>
      </c>
      <c r="K106" s="2">
        <v>65</v>
      </c>
      <c r="L106" s="2">
        <v>63</v>
      </c>
      <c r="M106" s="2">
        <v>67</v>
      </c>
      <c r="N106" s="1">
        <f t="shared" si="3"/>
        <v>68</v>
      </c>
      <c r="O106" s="1">
        <f t="shared" si="3"/>
        <v>70</v>
      </c>
      <c r="P106" s="1">
        <f t="shared" si="3"/>
        <v>71</v>
      </c>
      <c r="Q106" s="1">
        <f t="shared" si="3"/>
        <v>69</v>
      </c>
      <c r="R106" s="1">
        <f t="shared" si="2"/>
        <v>71</v>
      </c>
    </row>
    <row r="107" spans="1:18">
      <c r="A107" s="10">
        <v>94</v>
      </c>
      <c r="B107" s="267">
        <v>1911094</v>
      </c>
      <c r="C107" s="268" t="s">
        <v>58</v>
      </c>
      <c r="D107" s="362">
        <v>68</v>
      </c>
      <c r="E107" s="362">
        <v>69</v>
      </c>
      <c r="F107" s="362">
        <v>70</v>
      </c>
      <c r="G107" s="362">
        <v>69</v>
      </c>
      <c r="H107" s="363">
        <v>67</v>
      </c>
      <c r="I107" s="2">
        <v>50</v>
      </c>
      <c r="J107" s="2">
        <v>52</v>
      </c>
      <c r="K107" s="2">
        <v>53</v>
      </c>
      <c r="L107" s="2">
        <v>51</v>
      </c>
      <c r="M107" s="2">
        <v>55</v>
      </c>
      <c r="N107" s="1">
        <f t="shared" si="3"/>
        <v>57</v>
      </c>
      <c r="O107" s="1">
        <f t="shared" si="3"/>
        <v>59</v>
      </c>
      <c r="P107" s="1">
        <f t="shared" si="3"/>
        <v>60</v>
      </c>
      <c r="Q107" s="1">
        <f t="shared" si="3"/>
        <v>58</v>
      </c>
      <c r="R107" s="1">
        <f t="shared" si="2"/>
        <v>60</v>
      </c>
    </row>
    <row r="108" spans="1:18">
      <c r="A108" s="10">
        <v>95</v>
      </c>
      <c r="B108" s="76">
        <v>1911095</v>
      </c>
      <c r="C108" s="271" t="s">
        <v>142</v>
      </c>
      <c r="D108" s="362">
        <v>79</v>
      </c>
      <c r="E108" s="362">
        <v>80</v>
      </c>
      <c r="F108" s="362">
        <v>81</v>
      </c>
      <c r="G108" s="362">
        <v>80</v>
      </c>
      <c r="H108" s="363">
        <v>78</v>
      </c>
      <c r="I108" s="2">
        <v>66</v>
      </c>
      <c r="J108" s="2">
        <v>68</v>
      </c>
      <c r="K108" s="2">
        <v>69</v>
      </c>
      <c r="L108" s="2">
        <v>67</v>
      </c>
      <c r="M108" s="2">
        <v>71</v>
      </c>
      <c r="N108" s="1">
        <f t="shared" si="3"/>
        <v>71</v>
      </c>
      <c r="O108" s="1">
        <f t="shared" si="3"/>
        <v>73</v>
      </c>
      <c r="P108" s="1">
        <f t="shared" si="3"/>
        <v>74</v>
      </c>
      <c r="Q108" s="1">
        <f t="shared" si="3"/>
        <v>72</v>
      </c>
      <c r="R108" s="1">
        <f t="shared" si="2"/>
        <v>74</v>
      </c>
    </row>
    <row r="109" spans="1:18">
      <c r="A109" s="10">
        <v>96</v>
      </c>
      <c r="B109" s="272">
        <v>1911096</v>
      </c>
      <c r="C109" s="324" t="s">
        <v>143</v>
      </c>
      <c r="D109" s="362">
        <v>87</v>
      </c>
      <c r="E109" s="362">
        <v>88</v>
      </c>
      <c r="F109" s="362">
        <v>89</v>
      </c>
      <c r="G109" s="362">
        <v>88</v>
      </c>
      <c r="H109" s="363">
        <v>86</v>
      </c>
      <c r="I109" s="2">
        <v>78</v>
      </c>
      <c r="J109" s="2">
        <v>80</v>
      </c>
      <c r="K109" s="2">
        <v>81</v>
      </c>
      <c r="L109" s="2">
        <v>79</v>
      </c>
      <c r="M109" s="2">
        <v>83</v>
      </c>
      <c r="N109" s="1">
        <f t="shared" si="3"/>
        <v>82</v>
      </c>
      <c r="O109" s="1">
        <f t="shared" si="3"/>
        <v>83</v>
      </c>
      <c r="P109" s="1">
        <f t="shared" si="3"/>
        <v>84</v>
      </c>
      <c r="Q109" s="1">
        <f t="shared" si="3"/>
        <v>83</v>
      </c>
      <c r="R109" s="1">
        <f t="shared" si="2"/>
        <v>84</v>
      </c>
    </row>
    <row r="110" spans="1:18">
      <c r="A110" s="10">
        <v>97</v>
      </c>
      <c r="B110" s="272">
        <v>1911097</v>
      </c>
      <c r="C110" s="324" t="s">
        <v>347</v>
      </c>
      <c r="D110" s="362">
        <v>73</v>
      </c>
      <c r="E110" s="362">
        <v>74</v>
      </c>
      <c r="F110" s="362">
        <v>75</v>
      </c>
      <c r="G110" s="362">
        <v>74</v>
      </c>
      <c r="H110" s="363">
        <v>72</v>
      </c>
      <c r="I110" s="2">
        <v>74</v>
      </c>
      <c r="J110" s="2">
        <v>76</v>
      </c>
      <c r="K110" s="2">
        <v>77</v>
      </c>
      <c r="L110" s="2">
        <v>75</v>
      </c>
      <c r="M110" s="2">
        <v>79</v>
      </c>
      <c r="N110" s="1">
        <f t="shared" si="3"/>
        <v>74</v>
      </c>
      <c r="O110" s="1">
        <f t="shared" si="3"/>
        <v>75</v>
      </c>
      <c r="P110" s="1">
        <f t="shared" si="3"/>
        <v>76</v>
      </c>
      <c r="Q110" s="1">
        <f t="shared" si="3"/>
        <v>75</v>
      </c>
      <c r="R110" s="1">
        <f t="shared" si="2"/>
        <v>76</v>
      </c>
    </row>
    <row r="111" spans="1:18">
      <c r="A111" s="10">
        <v>98</v>
      </c>
      <c r="B111" s="272">
        <v>1911098</v>
      </c>
      <c r="C111" s="324" t="s">
        <v>145</v>
      </c>
      <c r="D111" s="362">
        <v>72</v>
      </c>
      <c r="E111" s="362">
        <v>73</v>
      </c>
      <c r="F111" s="362">
        <v>74</v>
      </c>
      <c r="G111" s="362">
        <v>73</v>
      </c>
      <c r="H111" s="363">
        <v>71</v>
      </c>
      <c r="I111" s="2">
        <v>68</v>
      </c>
      <c r="J111" s="2">
        <v>70</v>
      </c>
      <c r="K111" s="2">
        <v>71</v>
      </c>
      <c r="L111" s="2">
        <v>69</v>
      </c>
      <c r="M111" s="2">
        <v>73</v>
      </c>
      <c r="N111" s="1">
        <f t="shared" si="3"/>
        <v>70</v>
      </c>
      <c r="O111" s="1">
        <f t="shared" si="3"/>
        <v>71</v>
      </c>
      <c r="P111" s="1">
        <f t="shared" si="3"/>
        <v>72</v>
      </c>
      <c r="Q111" s="1">
        <f t="shared" si="3"/>
        <v>71</v>
      </c>
      <c r="R111" s="1">
        <f t="shared" si="2"/>
        <v>72</v>
      </c>
    </row>
    <row r="112" spans="1:18">
      <c r="A112" s="10">
        <v>99</v>
      </c>
      <c r="B112" s="76">
        <v>1911099</v>
      </c>
      <c r="C112" s="271" t="s">
        <v>146</v>
      </c>
      <c r="D112" s="362">
        <v>74</v>
      </c>
      <c r="E112" s="362">
        <v>75</v>
      </c>
      <c r="F112" s="362">
        <v>76</v>
      </c>
      <c r="G112" s="362">
        <v>75</v>
      </c>
      <c r="H112" s="363">
        <v>73</v>
      </c>
      <c r="I112" s="2">
        <v>50</v>
      </c>
      <c r="J112" s="2">
        <v>52</v>
      </c>
      <c r="K112" s="2">
        <v>53</v>
      </c>
      <c r="L112" s="2">
        <v>51</v>
      </c>
      <c r="M112" s="2">
        <v>55</v>
      </c>
      <c r="N112" s="1">
        <f t="shared" si="3"/>
        <v>60</v>
      </c>
      <c r="O112" s="1">
        <f t="shared" si="3"/>
        <v>61</v>
      </c>
      <c r="P112" s="1">
        <f t="shared" si="3"/>
        <v>62</v>
      </c>
      <c r="Q112" s="1">
        <f t="shared" si="3"/>
        <v>61</v>
      </c>
      <c r="R112" s="1">
        <f t="shared" si="2"/>
        <v>62</v>
      </c>
    </row>
    <row r="113" spans="1:18">
      <c r="A113" s="10">
        <v>100</v>
      </c>
      <c r="B113" s="272">
        <v>1911100</v>
      </c>
      <c r="C113" s="324" t="s">
        <v>147</v>
      </c>
      <c r="D113" s="362">
        <v>85</v>
      </c>
      <c r="E113" s="362">
        <v>86</v>
      </c>
      <c r="F113" s="362">
        <v>87</v>
      </c>
      <c r="G113" s="362">
        <v>86</v>
      </c>
      <c r="H113" s="363">
        <v>84</v>
      </c>
      <c r="I113" s="2">
        <v>56</v>
      </c>
      <c r="J113" s="2">
        <v>58</v>
      </c>
      <c r="K113" s="2">
        <v>59</v>
      </c>
      <c r="L113" s="2">
        <v>57</v>
      </c>
      <c r="M113" s="2">
        <v>61</v>
      </c>
      <c r="N113" s="1">
        <f t="shared" si="3"/>
        <v>68</v>
      </c>
      <c r="O113" s="1">
        <f t="shared" si="3"/>
        <v>69</v>
      </c>
      <c r="P113" s="1">
        <f t="shared" si="3"/>
        <v>70</v>
      </c>
      <c r="Q113" s="1">
        <f t="shared" si="3"/>
        <v>69</v>
      </c>
      <c r="R113" s="1">
        <f t="shared" si="2"/>
        <v>70</v>
      </c>
    </row>
    <row r="114" spans="1:18">
      <c r="A114" s="10">
        <v>101</v>
      </c>
      <c r="B114" s="272">
        <v>1911101</v>
      </c>
      <c r="C114" s="324" t="s">
        <v>348</v>
      </c>
      <c r="D114" s="362">
        <v>56</v>
      </c>
      <c r="E114" s="362">
        <v>57</v>
      </c>
      <c r="F114" s="362">
        <v>58</v>
      </c>
      <c r="G114" s="362">
        <v>57</v>
      </c>
      <c r="H114" s="363">
        <v>55</v>
      </c>
      <c r="I114" s="2">
        <v>61</v>
      </c>
      <c r="J114" s="2">
        <v>63</v>
      </c>
      <c r="K114" s="2">
        <v>64</v>
      </c>
      <c r="L114" s="2">
        <v>62</v>
      </c>
      <c r="M114" s="2">
        <v>66</v>
      </c>
      <c r="N114" s="1">
        <f t="shared" si="3"/>
        <v>59</v>
      </c>
      <c r="O114" s="1">
        <f t="shared" si="3"/>
        <v>61</v>
      </c>
      <c r="P114" s="1">
        <f t="shared" si="3"/>
        <v>62</v>
      </c>
      <c r="Q114" s="1">
        <f t="shared" si="3"/>
        <v>60</v>
      </c>
      <c r="R114" s="1">
        <f t="shared" si="2"/>
        <v>62</v>
      </c>
    </row>
    <row r="115" spans="1:18">
      <c r="A115" s="10">
        <v>102</v>
      </c>
      <c r="B115" s="272">
        <v>1911102</v>
      </c>
      <c r="C115" s="324" t="s">
        <v>349</v>
      </c>
      <c r="D115" s="362">
        <v>86</v>
      </c>
      <c r="E115" s="362">
        <v>87</v>
      </c>
      <c r="F115" s="362">
        <v>88</v>
      </c>
      <c r="G115" s="362">
        <v>87</v>
      </c>
      <c r="H115" s="363">
        <v>85</v>
      </c>
      <c r="I115" s="2">
        <v>76</v>
      </c>
      <c r="J115" s="2">
        <v>78</v>
      </c>
      <c r="K115" s="2">
        <v>79</v>
      </c>
      <c r="L115" s="2">
        <v>77</v>
      </c>
      <c r="M115" s="2">
        <v>81</v>
      </c>
      <c r="N115" s="1">
        <f t="shared" si="3"/>
        <v>80</v>
      </c>
      <c r="O115" s="1">
        <f t="shared" si="3"/>
        <v>82</v>
      </c>
      <c r="P115" s="1">
        <f t="shared" si="3"/>
        <v>83</v>
      </c>
      <c r="Q115" s="1">
        <f t="shared" si="3"/>
        <v>81</v>
      </c>
      <c r="R115" s="1">
        <f t="shared" si="2"/>
        <v>83</v>
      </c>
    </row>
    <row r="116" spans="1:18">
      <c r="A116" s="10">
        <v>103</v>
      </c>
      <c r="B116" s="272">
        <v>1911103</v>
      </c>
      <c r="C116" s="324" t="s">
        <v>350</v>
      </c>
      <c r="D116" s="362">
        <v>81</v>
      </c>
      <c r="E116" s="362">
        <v>82</v>
      </c>
      <c r="F116" s="362">
        <v>83</v>
      </c>
      <c r="G116" s="362">
        <v>82</v>
      </c>
      <c r="H116" s="363">
        <v>80</v>
      </c>
      <c r="I116" s="2">
        <v>56</v>
      </c>
      <c r="J116" s="2">
        <v>58</v>
      </c>
      <c r="K116" s="2">
        <v>59</v>
      </c>
      <c r="L116" s="2">
        <v>57</v>
      </c>
      <c r="M116" s="2">
        <v>61</v>
      </c>
      <c r="N116" s="1">
        <f t="shared" si="3"/>
        <v>66</v>
      </c>
      <c r="O116" s="1">
        <f t="shared" si="3"/>
        <v>68</v>
      </c>
      <c r="P116" s="1">
        <f t="shared" si="3"/>
        <v>69</v>
      </c>
      <c r="Q116" s="1">
        <f t="shared" si="3"/>
        <v>67</v>
      </c>
      <c r="R116" s="1">
        <f t="shared" si="2"/>
        <v>69</v>
      </c>
    </row>
    <row r="117" spans="1:18">
      <c r="A117" s="10">
        <v>104</v>
      </c>
      <c r="B117" s="267">
        <v>1911104</v>
      </c>
      <c r="C117" s="268" t="s">
        <v>351</v>
      </c>
      <c r="D117" s="362">
        <v>78</v>
      </c>
      <c r="E117" s="362">
        <v>79</v>
      </c>
      <c r="F117" s="362">
        <v>80</v>
      </c>
      <c r="G117" s="362">
        <v>79</v>
      </c>
      <c r="H117" s="363">
        <v>77</v>
      </c>
      <c r="I117" s="2">
        <v>53</v>
      </c>
      <c r="J117" s="2">
        <v>55</v>
      </c>
      <c r="K117" s="2">
        <v>56</v>
      </c>
      <c r="L117" s="2">
        <v>54</v>
      </c>
      <c r="M117" s="2">
        <v>58</v>
      </c>
      <c r="N117" s="1">
        <f t="shared" si="3"/>
        <v>63</v>
      </c>
      <c r="O117" s="1">
        <f t="shared" si="3"/>
        <v>65</v>
      </c>
      <c r="P117" s="1">
        <f t="shared" si="3"/>
        <v>66</v>
      </c>
      <c r="Q117" s="1">
        <f t="shared" si="3"/>
        <v>64</v>
      </c>
      <c r="R117" s="1">
        <f t="shared" si="2"/>
        <v>66</v>
      </c>
    </row>
    <row r="118" spans="1:18">
      <c r="A118" s="10">
        <v>105</v>
      </c>
      <c r="B118" s="267">
        <v>1911105</v>
      </c>
      <c r="C118" s="268" t="s">
        <v>60</v>
      </c>
      <c r="D118" s="362">
        <v>83</v>
      </c>
      <c r="E118" s="362">
        <v>84</v>
      </c>
      <c r="F118" s="362">
        <v>85</v>
      </c>
      <c r="G118" s="362">
        <v>84</v>
      </c>
      <c r="H118" s="363">
        <v>82</v>
      </c>
      <c r="I118" s="2">
        <v>48</v>
      </c>
      <c r="J118" s="2">
        <v>50</v>
      </c>
      <c r="K118" s="2">
        <v>51</v>
      </c>
      <c r="L118" s="2">
        <v>49</v>
      </c>
      <c r="M118" s="2">
        <v>53</v>
      </c>
      <c r="N118" s="1">
        <f t="shared" si="3"/>
        <v>62</v>
      </c>
      <c r="O118" s="1">
        <f t="shared" si="3"/>
        <v>64</v>
      </c>
      <c r="P118" s="1">
        <f t="shared" si="3"/>
        <v>65</v>
      </c>
      <c r="Q118" s="1">
        <f t="shared" si="3"/>
        <v>63</v>
      </c>
      <c r="R118" s="1">
        <f t="shared" si="2"/>
        <v>65</v>
      </c>
    </row>
    <row r="119" spans="1:18">
      <c r="A119" s="10">
        <v>106</v>
      </c>
      <c r="B119" s="76">
        <v>1911106</v>
      </c>
      <c r="C119" s="271" t="s">
        <v>352</v>
      </c>
      <c r="D119" s="362">
        <v>87</v>
      </c>
      <c r="E119" s="362">
        <v>88</v>
      </c>
      <c r="F119" s="362">
        <v>89</v>
      </c>
      <c r="G119" s="362">
        <v>88</v>
      </c>
      <c r="H119" s="363">
        <v>86</v>
      </c>
      <c r="I119" s="2">
        <v>71</v>
      </c>
      <c r="J119" s="2">
        <v>73</v>
      </c>
      <c r="K119" s="2">
        <v>74</v>
      </c>
      <c r="L119" s="2">
        <v>72</v>
      </c>
      <c r="M119" s="2">
        <v>76</v>
      </c>
      <c r="N119" s="1">
        <f t="shared" si="3"/>
        <v>77</v>
      </c>
      <c r="O119" s="1">
        <f t="shared" si="3"/>
        <v>79</v>
      </c>
      <c r="P119" s="1">
        <f t="shared" si="3"/>
        <v>80</v>
      </c>
      <c r="Q119" s="1">
        <f t="shared" si="3"/>
        <v>78</v>
      </c>
      <c r="R119" s="1">
        <f t="shared" si="2"/>
        <v>80</v>
      </c>
    </row>
    <row r="120" spans="1:18">
      <c r="A120" s="10">
        <v>107</v>
      </c>
      <c r="B120" s="272">
        <v>1911107</v>
      </c>
      <c r="C120" s="324" t="s">
        <v>353</v>
      </c>
      <c r="D120" s="362">
        <v>70</v>
      </c>
      <c r="E120" s="362">
        <v>71</v>
      </c>
      <c r="F120" s="362">
        <v>72</v>
      </c>
      <c r="G120" s="362">
        <v>71</v>
      </c>
      <c r="H120" s="363">
        <v>69</v>
      </c>
      <c r="I120" s="2">
        <v>56</v>
      </c>
      <c r="J120" s="2">
        <v>58</v>
      </c>
      <c r="K120" s="2">
        <v>59</v>
      </c>
      <c r="L120" s="2">
        <v>57</v>
      </c>
      <c r="M120" s="2">
        <v>61</v>
      </c>
      <c r="N120" s="1">
        <f t="shared" si="3"/>
        <v>62</v>
      </c>
      <c r="O120" s="1">
        <f t="shared" si="3"/>
        <v>63</v>
      </c>
      <c r="P120" s="1">
        <f t="shared" si="3"/>
        <v>64</v>
      </c>
      <c r="Q120" s="1">
        <f t="shared" si="3"/>
        <v>63</v>
      </c>
      <c r="R120" s="1">
        <f t="shared" si="2"/>
        <v>64</v>
      </c>
    </row>
    <row r="121" spans="1:18">
      <c r="A121" s="10">
        <v>108</v>
      </c>
      <c r="B121" s="272">
        <v>1911108</v>
      </c>
      <c r="C121" s="324" t="s">
        <v>152</v>
      </c>
      <c r="D121" s="362">
        <v>81</v>
      </c>
      <c r="E121" s="362">
        <v>82</v>
      </c>
      <c r="F121" s="362">
        <v>83</v>
      </c>
      <c r="G121" s="362">
        <v>82</v>
      </c>
      <c r="H121" s="363">
        <v>80</v>
      </c>
      <c r="I121" s="2">
        <v>48</v>
      </c>
      <c r="J121" s="2">
        <v>50</v>
      </c>
      <c r="K121" s="2">
        <v>51</v>
      </c>
      <c r="L121" s="2">
        <v>49</v>
      </c>
      <c r="M121" s="2">
        <v>53</v>
      </c>
      <c r="N121" s="1">
        <f t="shared" si="3"/>
        <v>61</v>
      </c>
      <c r="O121" s="1">
        <f t="shared" si="3"/>
        <v>63</v>
      </c>
      <c r="P121" s="1">
        <f t="shared" si="3"/>
        <v>64</v>
      </c>
      <c r="Q121" s="1">
        <f t="shared" si="3"/>
        <v>62</v>
      </c>
      <c r="R121" s="1">
        <f t="shared" si="2"/>
        <v>64</v>
      </c>
    </row>
    <row r="122" spans="1:18">
      <c r="A122" s="10">
        <v>109</v>
      </c>
      <c r="B122" s="267">
        <v>1911109</v>
      </c>
      <c r="C122" s="268" t="s">
        <v>153</v>
      </c>
      <c r="D122" s="362">
        <v>56</v>
      </c>
      <c r="E122" s="362">
        <v>57</v>
      </c>
      <c r="F122" s="362">
        <v>58</v>
      </c>
      <c r="G122" s="362">
        <v>57</v>
      </c>
      <c r="H122" s="363">
        <v>55</v>
      </c>
      <c r="I122" s="2">
        <v>38</v>
      </c>
      <c r="J122" s="2">
        <v>40</v>
      </c>
      <c r="K122" s="2">
        <v>41</v>
      </c>
      <c r="L122" s="2">
        <v>39</v>
      </c>
      <c r="M122" s="2">
        <v>43</v>
      </c>
      <c r="N122" s="1">
        <f t="shared" si="3"/>
        <v>45</v>
      </c>
      <c r="O122" s="1">
        <f t="shared" si="3"/>
        <v>47</v>
      </c>
      <c r="P122" s="1">
        <f t="shared" si="3"/>
        <v>48</v>
      </c>
      <c r="Q122" s="1">
        <f t="shared" si="3"/>
        <v>46</v>
      </c>
      <c r="R122" s="1">
        <f t="shared" si="2"/>
        <v>48</v>
      </c>
    </row>
    <row r="123" spans="1:18">
      <c r="A123" s="10">
        <v>110</v>
      </c>
      <c r="B123" s="272">
        <v>1911110</v>
      </c>
      <c r="C123" s="324" t="s">
        <v>154</v>
      </c>
      <c r="D123" s="362">
        <v>82</v>
      </c>
      <c r="E123" s="362">
        <v>83</v>
      </c>
      <c r="F123" s="362">
        <v>84</v>
      </c>
      <c r="G123" s="362">
        <v>83</v>
      </c>
      <c r="H123" s="363">
        <v>81</v>
      </c>
      <c r="I123" s="2">
        <v>58</v>
      </c>
      <c r="J123" s="2">
        <v>60</v>
      </c>
      <c r="K123" s="2">
        <v>61</v>
      </c>
      <c r="L123" s="2">
        <v>59</v>
      </c>
      <c r="M123" s="2">
        <v>63</v>
      </c>
      <c r="N123" s="1">
        <f t="shared" ref="N123:Q138" si="4">ROUND(D123*$H$12+I123*$M$12,0)</f>
        <v>68</v>
      </c>
      <c r="O123" s="1">
        <f t="shared" si="4"/>
        <v>69</v>
      </c>
      <c r="P123" s="1">
        <f t="shared" si="4"/>
        <v>70</v>
      </c>
      <c r="Q123" s="1">
        <f t="shared" si="4"/>
        <v>69</v>
      </c>
      <c r="R123" s="1">
        <f t="shared" si="2"/>
        <v>70</v>
      </c>
    </row>
    <row r="124" spans="1:18">
      <c r="A124" s="10">
        <v>111</v>
      </c>
      <c r="B124" s="272">
        <v>1911111</v>
      </c>
      <c r="C124" s="324" t="s">
        <v>354</v>
      </c>
      <c r="D124" s="362">
        <v>62</v>
      </c>
      <c r="E124" s="362">
        <v>63</v>
      </c>
      <c r="F124" s="362">
        <v>64</v>
      </c>
      <c r="G124" s="362">
        <v>63</v>
      </c>
      <c r="H124" s="363">
        <v>61</v>
      </c>
      <c r="I124" s="2">
        <v>25</v>
      </c>
      <c r="J124" s="2">
        <v>27</v>
      </c>
      <c r="K124" s="2">
        <v>28</v>
      </c>
      <c r="L124" s="2">
        <v>26</v>
      </c>
      <c r="M124" s="2">
        <v>30</v>
      </c>
      <c r="N124" s="1">
        <f t="shared" si="4"/>
        <v>40</v>
      </c>
      <c r="O124" s="1">
        <f t="shared" si="4"/>
        <v>41</v>
      </c>
      <c r="P124" s="1">
        <f t="shared" si="4"/>
        <v>42</v>
      </c>
      <c r="Q124" s="1">
        <f t="shared" si="4"/>
        <v>41</v>
      </c>
      <c r="R124" s="1">
        <f t="shared" si="2"/>
        <v>42</v>
      </c>
    </row>
    <row r="125" spans="1:18">
      <c r="A125" s="10">
        <v>112</v>
      </c>
      <c r="B125" s="272">
        <v>1911112</v>
      </c>
      <c r="C125" s="324" t="s">
        <v>155</v>
      </c>
      <c r="D125" s="362">
        <v>54</v>
      </c>
      <c r="E125" s="362">
        <v>55</v>
      </c>
      <c r="F125" s="362">
        <v>56</v>
      </c>
      <c r="G125" s="362">
        <v>55</v>
      </c>
      <c r="H125" s="363">
        <v>53</v>
      </c>
      <c r="I125" s="2">
        <v>53</v>
      </c>
      <c r="J125" s="2">
        <v>55</v>
      </c>
      <c r="K125" s="2">
        <v>56</v>
      </c>
      <c r="L125" s="2">
        <v>54</v>
      </c>
      <c r="M125" s="2">
        <v>58</v>
      </c>
      <c r="N125" s="1">
        <f t="shared" si="4"/>
        <v>53</v>
      </c>
      <c r="O125" s="1">
        <f t="shared" si="4"/>
        <v>55</v>
      </c>
      <c r="P125" s="1">
        <f t="shared" si="4"/>
        <v>56</v>
      </c>
      <c r="Q125" s="1">
        <f t="shared" si="4"/>
        <v>54</v>
      </c>
      <c r="R125" s="1">
        <f t="shared" si="2"/>
        <v>56</v>
      </c>
    </row>
    <row r="126" spans="1:18">
      <c r="A126" s="10">
        <v>113</v>
      </c>
      <c r="B126" s="272">
        <v>1911113</v>
      </c>
      <c r="C126" s="324" t="s">
        <v>156</v>
      </c>
      <c r="D126" s="362">
        <v>66</v>
      </c>
      <c r="E126" s="362">
        <v>67</v>
      </c>
      <c r="F126" s="362">
        <v>68</v>
      </c>
      <c r="G126" s="362">
        <v>67</v>
      </c>
      <c r="H126" s="363">
        <v>65</v>
      </c>
      <c r="I126" s="2">
        <v>47</v>
      </c>
      <c r="J126" s="2">
        <v>49</v>
      </c>
      <c r="K126" s="2">
        <v>50</v>
      </c>
      <c r="L126" s="2">
        <v>48</v>
      </c>
      <c r="M126" s="2">
        <v>52</v>
      </c>
      <c r="N126" s="1">
        <f t="shared" si="4"/>
        <v>55</v>
      </c>
      <c r="O126" s="1">
        <f t="shared" si="4"/>
        <v>56</v>
      </c>
      <c r="P126" s="1">
        <f t="shared" si="4"/>
        <v>57</v>
      </c>
      <c r="Q126" s="1">
        <f t="shared" si="4"/>
        <v>56</v>
      </c>
      <c r="R126" s="1">
        <f t="shared" si="2"/>
        <v>57</v>
      </c>
    </row>
    <row r="127" spans="1:18">
      <c r="A127" s="10">
        <v>114</v>
      </c>
      <c r="B127" s="272">
        <v>1911114</v>
      </c>
      <c r="C127" s="324" t="s">
        <v>157</v>
      </c>
      <c r="D127" s="362">
        <v>75</v>
      </c>
      <c r="E127" s="362">
        <v>76</v>
      </c>
      <c r="F127" s="362">
        <v>77</v>
      </c>
      <c r="G127" s="362">
        <v>76</v>
      </c>
      <c r="H127" s="363">
        <v>74</v>
      </c>
      <c r="I127" s="2">
        <v>46</v>
      </c>
      <c r="J127" s="2">
        <v>48</v>
      </c>
      <c r="K127" s="2">
        <v>49</v>
      </c>
      <c r="L127" s="2">
        <v>47</v>
      </c>
      <c r="M127" s="2">
        <v>51</v>
      </c>
      <c r="N127" s="1">
        <f t="shared" si="4"/>
        <v>58</v>
      </c>
      <c r="O127" s="1">
        <f t="shared" si="4"/>
        <v>59</v>
      </c>
      <c r="P127" s="1">
        <f t="shared" si="4"/>
        <v>60</v>
      </c>
      <c r="Q127" s="1">
        <f t="shared" si="4"/>
        <v>59</v>
      </c>
      <c r="R127" s="1">
        <f t="shared" si="2"/>
        <v>60</v>
      </c>
    </row>
    <row r="128" spans="1:18">
      <c r="A128" s="10">
        <v>115</v>
      </c>
      <c r="B128" s="272">
        <v>1911115</v>
      </c>
      <c r="C128" s="324" t="s">
        <v>74</v>
      </c>
      <c r="D128" s="362">
        <v>71</v>
      </c>
      <c r="E128" s="362">
        <v>72</v>
      </c>
      <c r="F128" s="362">
        <v>73</v>
      </c>
      <c r="G128" s="362">
        <v>72</v>
      </c>
      <c r="H128" s="363">
        <v>70</v>
      </c>
      <c r="I128" s="2">
        <v>45</v>
      </c>
      <c r="J128" s="2">
        <v>47</v>
      </c>
      <c r="K128" s="2">
        <v>48</v>
      </c>
      <c r="L128" s="2">
        <v>46</v>
      </c>
      <c r="M128" s="2">
        <v>50</v>
      </c>
      <c r="N128" s="1">
        <f t="shared" si="4"/>
        <v>55</v>
      </c>
      <c r="O128" s="1">
        <f t="shared" si="4"/>
        <v>57</v>
      </c>
      <c r="P128" s="1">
        <f t="shared" si="4"/>
        <v>58</v>
      </c>
      <c r="Q128" s="1">
        <f t="shared" si="4"/>
        <v>56</v>
      </c>
      <c r="R128" s="1">
        <f t="shared" si="2"/>
        <v>58</v>
      </c>
    </row>
    <row r="129" spans="1:18">
      <c r="A129" s="10">
        <v>116</v>
      </c>
      <c r="B129" s="267">
        <v>1911116</v>
      </c>
      <c r="C129" s="268" t="s">
        <v>355</v>
      </c>
      <c r="D129" s="362">
        <v>66</v>
      </c>
      <c r="E129" s="362">
        <v>67</v>
      </c>
      <c r="F129" s="362">
        <v>68</v>
      </c>
      <c r="G129" s="362">
        <v>67</v>
      </c>
      <c r="H129" s="363">
        <v>65</v>
      </c>
      <c r="I129" s="2">
        <v>31</v>
      </c>
      <c r="J129" s="2">
        <v>33</v>
      </c>
      <c r="K129" s="2">
        <v>34</v>
      </c>
      <c r="L129" s="2">
        <v>32</v>
      </c>
      <c r="M129" s="2">
        <v>36</v>
      </c>
      <c r="N129" s="1">
        <f t="shared" si="4"/>
        <v>45</v>
      </c>
      <c r="O129" s="1">
        <f t="shared" si="4"/>
        <v>47</v>
      </c>
      <c r="P129" s="1">
        <f t="shared" si="4"/>
        <v>48</v>
      </c>
      <c r="Q129" s="1">
        <f t="shared" si="4"/>
        <v>46</v>
      </c>
      <c r="R129" s="1">
        <f t="shared" si="2"/>
        <v>48</v>
      </c>
    </row>
    <row r="130" spans="1:18">
      <c r="A130" s="10">
        <v>117</v>
      </c>
      <c r="B130" s="272">
        <v>1911117</v>
      </c>
      <c r="C130" s="324" t="s">
        <v>356</v>
      </c>
      <c r="D130" s="362">
        <v>62</v>
      </c>
      <c r="E130" s="362">
        <v>63</v>
      </c>
      <c r="F130" s="362">
        <v>64</v>
      </c>
      <c r="G130" s="362">
        <v>63</v>
      </c>
      <c r="H130" s="363">
        <v>61</v>
      </c>
      <c r="I130" s="2">
        <v>48</v>
      </c>
      <c r="J130" s="2">
        <v>50</v>
      </c>
      <c r="K130" s="2">
        <v>51</v>
      </c>
      <c r="L130" s="2">
        <v>49</v>
      </c>
      <c r="M130" s="2">
        <v>53</v>
      </c>
      <c r="N130" s="1">
        <f t="shared" si="4"/>
        <v>54</v>
      </c>
      <c r="O130" s="1">
        <f t="shared" si="4"/>
        <v>55</v>
      </c>
      <c r="P130" s="1">
        <f t="shared" si="4"/>
        <v>56</v>
      </c>
      <c r="Q130" s="1">
        <f t="shared" si="4"/>
        <v>55</v>
      </c>
      <c r="R130" s="1">
        <f t="shared" si="2"/>
        <v>56</v>
      </c>
    </row>
    <row r="131" spans="1:18">
      <c r="A131" s="10">
        <v>118</v>
      </c>
      <c r="B131" s="76">
        <v>1911118</v>
      </c>
      <c r="C131" s="271" t="s">
        <v>357</v>
      </c>
      <c r="D131" s="362">
        <v>57</v>
      </c>
      <c r="E131" s="362">
        <v>58</v>
      </c>
      <c r="F131" s="362">
        <v>59</v>
      </c>
      <c r="G131" s="362">
        <v>58</v>
      </c>
      <c r="H131" s="363">
        <v>56</v>
      </c>
      <c r="I131" s="2">
        <v>40</v>
      </c>
      <c r="J131" s="2">
        <v>42</v>
      </c>
      <c r="K131" s="2">
        <v>43</v>
      </c>
      <c r="L131" s="2">
        <v>41</v>
      </c>
      <c r="M131" s="2">
        <v>45</v>
      </c>
      <c r="N131" s="1">
        <f t="shared" si="4"/>
        <v>47</v>
      </c>
      <c r="O131" s="1">
        <f t="shared" si="4"/>
        <v>48</v>
      </c>
      <c r="P131" s="1">
        <f t="shared" si="4"/>
        <v>49</v>
      </c>
      <c r="Q131" s="1">
        <f t="shared" si="4"/>
        <v>48</v>
      </c>
      <c r="R131" s="1">
        <f t="shared" si="2"/>
        <v>49</v>
      </c>
    </row>
    <row r="132" spans="1:18">
      <c r="A132" s="10">
        <v>119</v>
      </c>
      <c r="B132" s="267">
        <v>1911119</v>
      </c>
      <c r="C132" s="268" t="s">
        <v>358</v>
      </c>
      <c r="D132" s="364">
        <v>80</v>
      </c>
      <c r="E132" s="364">
        <v>81</v>
      </c>
      <c r="F132" s="364">
        <v>82</v>
      </c>
      <c r="G132" s="364">
        <v>81</v>
      </c>
      <c r="H132" s="365">
        <v>79</v>
      </c>
      <c r="I132" s="2">
        <v>62</v>
      </c>
      <c r="J132" s="2">
        <v>64</v>
      </c>
      <c r="K132" s="2">
        <v>65</v>
      </c>
      <c r="L132" s="2">
        <v>63</v>
      </c>
      <c r="M132" s="2">
        <v>67</v>
      </c>
      <c r="N132" s="1">
        <f t="shared" si="4"/>
        <v>69</v>
      </c>
      <c r="O132" s="1">
        <f t="shared" si="4"/>
        <v>71</v>
      </c>
      <c r="P132" s="1">
        <f t="shared" si="4"/>
        <v>72</v>
      </c>
      <c r="Q132" s="1">
        <f t="shared" si="4"/>
        <v>70</v>
      </c>
      <c r="R132" s="1">
        <f t="shared" si="2"/>
        <v>72</v>
      </c>
    </row>
    <row r="133" spans="1:18">
      <c r="A133" s="10">
        <v>120</v>
      </c>
      <c r="B133" s="272">
        <v>1911120</v>
      </c>
      <c r="C133" s="324" t="s">
        <v>359</v>
      </c>
      <c r="D133" s="362">
        <v>87</v>
      </c>
      <c r="E133" s="362">
        <v>88</v>
      </c>
      <c r="F133" s="362">
        <v>89</v>
      </c>
      <c r="G133" s="362">
        <v>88</v>
      </c>
      <c r="H133" s="363">
        <v>86</v>
      </c>
      <c r="I133" s="2">
        <v>78</v>
      </c>
      <c r="J133" s="2">
        <v>80</v>
      </c>
      <c r="K133" s="2">
        <v>81</v>
      </c>
      <c r="L133" s="2">
        <v>79</v>
      </c>
      <c r="M133" s="2">
        <v>83</v>
      </c>
      <c r="N133" s="1">
        <f t="shared" si="4"/>
        <v>82</v>
      </c>
      <c r="O133" s="1">
        <f t="shared" si="4"/>
        <v>83</v>
      </c>
      <c r="P133" s="1">
        <f t="shared" si="4"/>
        <v>84</v>
      </c>
      <c r="Q133" s="1">
        <f t="shared" si="4"/>
        <v>83</v>
      </c>
      <c r="R133" s="1">
        <f t="shared" si="2"/>
        <v>84</v>
      </c>
    </row>
    <row r="134" spans="1:18">
      <c r="A134" s="10">
        <v>121</v>
      </c>
      <c r="B134" s="76">
        <v>1911401</v>
      </c>
      <c r="C134" s="271" t="s">
        <v>360</v>
      </c>
      <c r="D134" s="362">
        <v>73</v>
      </c>
      <c r="E134" s="362">
        <v>74</v>
      </c>
      <c r="F134" s="362">
        <v>75</v>
      </c>
      <c r="G134" s="362">
        <v>74</v>
      </c>
      <c r="H134" s="363">
        <v>72</v>
      </c>
      <c r="I134" s="2">
        <v>74</v>
      </c>
      <c r="J134" s="2">
        <v>76</v>
      </c>
      <c r="K134" s="2">
        <v>77</v>
      </c>
      <c r="L134" s="2">
        <v>75</v>
      </c>
      <c r="M134" s="2">
        <v>79</v>
      </c>
      <c r="N134" s="1">
        <f t="shared" si="4"/>
        <v>74</v>
      </c>
      <c r="O134" s="1">
        <f t="shared" si="4"/>
        <v>75</v>
      </c>
      <c r="P134" s="1">
        <f t="shared" si="4"/>
        <v>76</v>
      </c>
      <c r="Q134" s="1">
        <f t="shared" si="4"/>
        <v>75</v>
      </c>
      <c r="R134" s="1">
        <f t="shared" si="2"/>
        <v>76</v>
      </c>
    </row>
    <row r="135" spans="1:18">
      <c r="A135" s="10">
        <v>122</v>
      </c>
      <c r="B135" s="76">
        <v>1911402</v>
      </c>
      <c r="C135" s="271" t="s">
        <v>361</v>
      </c>
      <c r="D135" s="362">
        <v>72</v>
      </c>
      <c r="E135" s="362">
        <v>73</v>
      </c>
      <c r="F135" s="362">
        <v>74</v>
      </c>
      <c r="G135" s="362">
        <v>73</v>
      </c>
      <c r="H135" s="363">
        <v>71</v>
      </c>
      <c r="I135" s="2">
        <v>68</v>
      </c>
      <c r="J135" s="2">
        <v>70</v>
      </c>
      <c r="K135" s="2">
        <v>71</v>
      </c>
      <c r="L135" s="2">
        <v>69</v>
      </c>
      <c r="M135" s="2">
        <v>73</v>
      </c>
      <c r="N135" s="1">
        <f t="shared" si="4"/>
        <v>70</v>
      </c>
      <c r="O135" s="1">
        <f t="shared" si="4"/>
        <v>71</v>
      </c>
      <c r="P135" s="1">
        <f t="shared" si="4"/>
        <v>72</v>
      </c>
      <c r="Q135" s="1">
        <f t="shared" si="4"/>
        <v>71</v>
      </c>
      <c r="R135" s="1">
        <f t="shared" si="2"/>
        <v>72</v>
      </c>
    </row>
    <row r="136" spans="1:18">
      <c r="A136" s="10">
        <v>123</v>
      </c>
      <c r="B136" s="325">
        <v>1911403</v>
      </c>
      <c r="C136" s="326" t="s">
        <v>362</v>
      </c>
      <c r="D136" s="362">
        <v>74</v>
      </c>
      <c r="E136" s="362">
        <v>75</v>
      </c>
      <c r="F136" s="362">
        <v>76</v>
      </c>
      <c r="G136" s="362">
        <v>75</v>
      </c>
      <c r="H136" s="363">
        <v>73</v>
      </c>
      <c r="I136" s="2">
        <v>50</v>
      </c>
      <c r="J136" s="2">
        <v>52</v>
      </c>
      <c r="K136" s="2">
        <v>53</v>
      </c>
      <c r="L136" s="2">
        <v>51</v>
      </c>
      <c r="M136" s="2">
        <v>55</v>
      </c>
      <c r="N136" s="1">
        <f t="shared" si="4"/>
        <v>60</v>
      </c>
      <c r="O136" s="1">
        <f t="shared" si="4"/>
        <v>61</v>
      </c>
      <c r="P136" s="1">
        <f t="shared" si="4"/>
        <v>62</v>
      </c>
      <c r="Q136" s="1">
        <f t="shared" si="4"/>
        <v>61</v>
      </c>
      <c r="R136" s="1">
        <f t="shared" si="2"/>
        <v>62</v>
      </c>
    </row>
    <row r="137" spans="1:18">
      <c r="A137" s="10">
        <v>124</v>
      </c>
      <c r="B137" s="325">
        <v>1911404</v>
      </c>
      <c r="C137" s="326" t="s">
        <v>363</v>
      </c>
      <c r="D137" s="362">
        <v>85</v>
      </c>
      <c r="E137" s="362">
        <v>86</v>
      </c>
      <c r="F137" s="362">
        <v>87</v>
      </c>
      <c r="G137" s="362">
        <v>86</v>
      </c>
      <c r="H137" s="363">
        <v>84</v>
      </c>
      <c r="I137" s="2">
        <v>56</v>
      </c>
      <c r="J137" s="2">
        <v>58</v>
      </c>
      <c r="K137" s="2">
        <v>59</v>
      </c>
      <c r="L137" s="2">
        <v>57</v>
      </c>
      <c r="M137" s="2">
        <v>61</v>
      </c>
      <c r="N137" s="1">
        <f t="shared" si="4"/>
        <v>68</v>
      </c>
      <c r="O137" s="1">
        <f t="shared" si="4"/>
        <v>69</v>
      </c>
      <c r="P137" s="1">
        <f t="shared" si="4"/>
        <v>70</v>
      </c>
      <c r="Q137" s="1">
        <f t="shared" si="4"/>
        <v>69</v>
      </c>
      <c r="R137" s="1">
        <f t="shared" si="2"/>
        <v>70</v>
      </c>
    </row>
    <row r="138" spans="1:18">
      <c r="A138" s="10">
        <v>125</v>
      </c>
      <c r="B138" s="267">
        <v>1911405</v>
      </c>
      <c r="C138" s="268" t="s">
        <v>364</v>
      </c>
      <c r="D138" s="362">
        <v>56</v>
      </c>
      <c r="E138" s="362">
        <v>57</v>
      </c>
      <c r="F138" s="362">
        <v>58</v>
      </c>
      <c r="G138" s="362">
        <v>57</v>
      </c>
      <c r="H138" s="363">
        <v>55</v>
      </c>
      <c r="I138" s="2">
        <v>61</v>
      </c>
      <c r="J138" s="2">
        <v>63</v>
      </c>
      <c r="K138" s="2">
        <v>64</v>
      </c>
      <c r="L138" s="2">
        <v>62</v>
      </c>
      <c r="M138" s="2">
        <v>66</v>
      </c>
      <c r="N138" s="1">
        <f t="shared" si="4"/>
        <v>59</v>
      </c>
      <c r="O138" s="1">
        <f t="shared" si="4"/>
        <v>61</v>
      </c>
      <c r="P138" s="1">
        <f t="shared" si="4"/>
        <v>62</v>
      </c>
      <c r="Q138" s="1">
        <f t="shared" si="4"/>
        <v>60</v>
      </c>
      <c r="R138" s="1">
        <f t="shared" si="2"/>
        <v>62</v>
      </c>
    </row>
    <row r="139" spans="1:18">
      <c r="A139" s="10">
        <v>126</v>
      </c>
      <c r="B139" s="31">
        <v>1911406</v>
      </c>
      <c r="C139" s="326" t="s">
        <v>365</v>
      </c>
      <c r="D139" s="362">
        <v>86</v>
      </c>
      <c r="E139" s="362">
        <v>87</v>
      </c>
      <c r="F139" s="362">
        <v>88</v>
      </c>
      <c r="G139" s="362">
        <v>87</v>
      </c>
      <c r="H139" s="363">
        <v>85</v>
      </c>
      <c r="I139" s="2">
        <v>76</v>
      </c>
      <c r="J139" s="2">
        <v>78</v>
      </c>
      <c r="K139" s="2">
        <v>79</v>
      </c>
      <c r="L139" s="2">
        <v>77</v>
      </c>
      <c r="M139" s="2">
        <v>81</v>
      </c>
      <c r="N139" s="1">
        <f t="shared" ref="N139:R142" si="5">ROUND(D139*$H$12+I139*$M$12,0)</f>
        <v>80</v>
      </c>
      <c r="O139" s="1">
        <f t="shared" si="5"/>
        <v>82</v>
      </c>
      <c r="P139" s="1">
        <f t="shared" si="5"/>
        <v>83</v>
      </c>
      <c r="Q139" s="1">
        <f t="shared" si="5"/>
        <v>81</v>
      </c>
      <c r="R139" s="1">
        <f t="shared" si="2"/>
        <v>83</v>
      </c>
    </row>
    <row r="140" spans="1:18">
      <c r="A140" s="10">
        <v>127</v>
      </c>
      <c r="B140" s="76">
        <v>1911407</v>
      </c>
      <c r="C140" s="271" t="s">
        <v>366</v>
      </c>
      <c r="D140" s="362">
        <v>81</v>
      </c>
      <c r="E140" s="362">
        <v>82</v>
      </c>
      <c r="F140" s="362">
        <v>83</v>
      </c>
      <c r="G140" s="362">
        <v>82</v>
      </c>
      <c r="H140" s="363">
        <v>80</v>
      </c>
      <c r="I140" s="2">
        <v>56</v>
      </c>
      <c r="J140" s="2">
        <v>58</v>
      </c>
      <c r="K140" s="2">
        <v>59</v>
      </c>
      <c r="L140" s="2">
        <v>57</v>
      </c>
      <c r="M140" s="2">
        <v>61</v>
      </c>
      <c r="N140" s="1">
        <f t="shared" si="5"/>
        <v>66</v>
      </c>
      <c r="O140" s="1">
        <f t="shared" si="5"/>
        <v>68</v>
      </c>
      <c r="P140" s="1">
        <f t="shared" si="5"/>
        <v>69</v>
      </c>
      <c r="Q140" s="1">
        <f t="shared" si="5"/>
        <v>67</v>
      </c>
      <c r="R140" s="1">
        <f t="shared" si="2"/>
        <v>69</v>
      </c>
    </row>
    <row r="141" spans="1:18">
      <c r="A141" s="10">
        <v>128</v>
      </c>
      <c r="B141" s="277">
        <v>1911410</v>
      </c>
      <c r="C141" s="271" t="s">
        <v>367</v>
      </c>
      <c r="D141" s="362">
        <v>78</v>
      </c>
      <c r="E141" s="362">
        <v>79</v>
      </c>
      <c r="F141" s="362">
        <v>80</v>
      </c>
      <c r="G141" s="362">
        <v>79</v>
      </c>
      <c r="H141" s="363">
        <v>77</v>
      </c>
      <c r="I141" s="2">
        <v>53</v>
      </c>
      <c r="J141" s="2">
        <v>55</v>
      </c>
      <c r="K141" s="2">
        <v>56</v>
      </c>
      <c r="L141" s="2">
        <v>54</v>
      </c>
      <c r="M141" s="2">
        <v>58</v>
      </c>
      <c r="N141" s="1">
        <f t="shared" si="5"/>
        <v>63</v>
      </c>
      <c r="O141" s="1">
        <f t="shared" si="5"/>
        <v>65</v>
      </c>
      <c r="P141" s="1">
        <f t="shared" si="5"/>
        <v>66</v>
      </c>
      <c r="Q141" s="1">
        <f t="shared" si="5"/>
        <v>64</v>
      </c>
      <c r="R141" s="1">
        <f t="shared" si="5"/>
        <v>66</v>
      </c>
    </row>
    <row r="142" spans="1:18">
      <c r="A142" s="10">
        <v>129</v>
      </c>
      <c r="B142" s="31">
        <v>1911411</v>
      </c>
      <c r="C142" s="31" t="s">
        <v>368</v>
      </c>
      <c r="D142" s="362">
        <v>83</v>
      </c>
      <c r="E142" s="362">
        <v>84</v>
      </c>
      <c r="F142" s="362">
        <v>85</v>
      </c>
      <c r="G142" s="362">
        <v>84</v>
      </c>
      <c r="H142" s="363">
        <v>82</v>
      </c>
      <c r="I142" s="2">
        <v>48</v>
      </c>
      <c r="J142" s="2">
        <v>50</v>
      </c>
      <c r="K142" s="2">
        <v>51</v>
      </c>
      <c r="L142" s="2">
        <v>49</v>
      </c>
      <c r="M142" s="2">
        <v>53</v>
      </c>
      <c r="N142" s="1">
        <f t="shared" si="5"/>
        <v>62</v>
      </c>
      <c r="O142" s="1">
        <f t="shared" si="5"/>
        <v>64</v>
      </c>
      <c r="P142" s="1">
        <f t="shared" si="5"/>
        <v>65</v>
      </c>
      <c r="Q142" s="1">
        <f t="shared" si="5"/>
        <v>63</v>
      </c>
      <c r="R142" s="1">
        <f t="shared" si="5"/>
        <v>65</v>
      </c>
    </row>
    <row r="143" spans="1:18">
      <c r="L143" s="279" t="s">
        <v>377</v>
      </c>
      <c r="M143" s="2">
        <v>129</v>
      </c>
    </row>
    <row r="144" spans="1:18">
      <c r="C144" s="261"/>
      <c r="D144" s="261" t="s">
        <v>5</v>
      </c>
      <c r="E144" s="261" t="s">
        <v>6</v>
      </c>
      <c r="F144" s="261" t="s">
        <v>7</v>
      </c>
      <c r="G144" s="261" t="s">
        <v>8</v>
      </c>
      <c r="H144" s="261" t="s">
        <v>9</v>
      </c>
    </row>
    <row r="145" spans="3:8">
      <c r="C145" s="261" t="s">
        <v>4</v>
      </c>
      <c r="D145" s="2">
        <v>70</v>
      </c>
      <c r="E145" s="2">
        <v>70</v>
      </c>
      <c r="F145" s="2">
        <v>70</v>
      </c>
      <c r="G145" s="2">
        <v>70</v>
      </c>
      <c r="H145" s="2">
        <v>70</v>
      </c>
    </row>
    <row r="146" spans="3:8">
      <c r="C146" s="261" t="s">
        <v>28</v>
      </c>
      <c r="D146" s="278">
        <v>0.7</v>
      </c>
      <c r="E146" s="278">
        <v>0.75</v>
      </c>
      <c r="F146" s="278">
        <v>0.7</v>
      </c>
      <c r="G146" s="278">
        <v>0.7</v>
      </c>
      <c r="H146" s="278">
        <v>0.7</v>
      </c>
    </row>
    <row r="147" spans="3:8">
      <c r="C147" s="261" t="s">
        <v>187</v>
      </c>
      <c r="D147" s="1">
        <f>COUNTIF(N14:N132,"&gt;="&amp;D145)</f>
        <v>60</v>
      </c>
      <c r="E147" s="1">
        <f>COUNTIF(O14:O132,"&gt;="&amp;E145)</f>
        <v>69</v>
      </c>
      <c r="F147" s="1">
        <f>COUNTIF(P14:P132,"&gt;="&amp;F145)</f>
        <v>73</v>
      </c>
      <c r="G147" s="1">
        <f>COUNTIF(Q14:Q132,"&gt;="&amp;G145)</f>
        <v>66</v>
      </c>
      <c r="H147" s="1">
        <f>COUNTIF(R14:R132,"&gt;="&amp;H145)</f>
        <v>73</v>
      </c>
    </row>
    <row r="148" spans="3:8">
      <c r="C148" s="261" t="s">
        <v>29</v>
      </c>
      <c r="D148" s="280">
        <f>D147/$M$143</f>
        <v>0.46511627906976744</v>
      </c>
      <c r="E148" s="280">
        <f>E147/$M$143</f>
        <v>0.53488372093023251</v>
      </c>
      <c r="F148" s="280">
        <f>F147/$M$143</f>
        <v>0.56589147286821706</v>
      </c>
      <c r="G148" s="280">
        <f>G147/$M$143</f>
        <v>0.51162790697674421</v>
      </c>
      <c r="H148" s="280">
        <f>H147/$M$143</f>
        <v>0.56589147286821706</v>
      </c>
    </row>
  </sheetData>
  <mergeCells count="16">
    <mergeCell ref="A7:M7"/>
    <mergeCell ref="A1:M1"/>
    <mergeCell ref="A2:M2"/>
    <mergeCell ref="A3:M3"/>
    <mergeCell ref="A4:M4"/>
    <mergeCell ref="C6:S6"/>
    <mergeCell ref="N12:R12"/>
    <mergeCell ref="A8:M8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sqref="A1:XFD1048576"/>
    </sheetView>
  </sheetViews>
  <sheetFormatPr defaultColWidth="9.1796875" defaultRowHeight="14"/>
  <cols>
    <col min="1" max="1" width="5.81640625" style="366" customWidth="1"/>
    <col min="2" max="2" width="8.81640625" style="366" bestFit="1" customWidth="1"/>
    <col min="3" max="3" width="45.54296875" style="366" bestFit="1" customWidth="1"/>
    <col min="4" max="4" width="10.81640625" style="366" bestFit="1" customWidth="1"/>
    <col min="5" max="5" width="7.54296875" style="366" customWidth="1"/>
    <col min="6" max="7" width="7.1796875" style="366" customWidth="1"/>
    <col min="8" max="8" width="8" style="366" customWidth="1"/>
    <col min="9" max="9" width="6.54296875" style="366" customWidth="1"/>
    <col min="10" max="10" width="6.453125" style="366" bestFit="1" customWidth="1"/>
    <col min="11" max="11" width="6.54296875" style="366" customWidth="1"/>
    <col min="12" max="12" width="6.453125" style="366" customWidth="1"/>
    <col min="13" max="13" width="6.54296875" style="366" customWidth="1"/>
    <col min="14" max="17" width="6.453125" style="366" bestFit="1" customWidth="1"/>
    <col min="18" max="18" width="6.453125" style="366" customWidth="1"/>
    <col min="19" max="19" width="27" style="366" bestFit="1" customWidth="1"/>
    <col min="20" max="16384" width="9.1796875" style="366"/>
  </cols>
  <sheetData>
    <row r="1" spans="1:18">
      <c r="A1" s="571" t="s">
        <v>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1:18">
      <c r="A2" s="571" t="s">
        <v>77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</row>
    <row r="3" spans="1:18" ht="15">
      <c r="A3" s="573" t="s">
        <v>165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</row>
    <row r="4" spans="1:18">
      <c r="A4" s="575" t="s">
        <v>510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</row>
    <row r="5" spans="1:18">
      <c r="A5" s="367" t="s">
        <v>511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</row>
    <row r="6" spans="1:18">
      <c r="A6" s="367" t="s">
        <v>512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</row>
    <row r="7" spans="1:18">
      <c r="A7" s="563" t="s">
        <v>513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5"/>
    </row>
    <row r="8" spans="1:18">
      <c r="A8" s="563" t="s">
        <v>514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5"/>
    </row>
    <row r="9" spans="1:18">
      <c r="A9" s="563" t="s">
        <v>515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</row>
    <row r="10" spans="1:18">
      <c r="A10" s="563" t="s">
        <v>516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5"/>
    </row>
    <row r="11" spans="1:18">
      <c r="A11" s="566" t="s">
        <v>517</v>
      </c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</row>
    <row r="12" spans="1:18">
      <c r="A12" s="567" t="s">
        <v>1</v>
      </c>
      <c r="B12" s="567" t="s">
        <v>2</v>
      </c>
      <c r="C12" s="567" t="s">
        <v>3</v>
      </c>
      <c r="D12" s="569" t="s">
        <v>11</v>
      </c>
      <c r="E12" s="569"/>
      <c r="F12" s="569"/>
      <c r="G12" s="569"/>
      <c r="H12" s="369">
        <v>0.5</v>
      </c>
      <c r="I12" s="570" t="s">
        <v>10</v>
      </c>
      <c r="J12" s="570"/>
      <c r="K12" s="570"/>
      <c r="L12" s="570"/>
      <c r="M12" s="369">
        <v>0.5</v>
      </c>
      <c r="N12" s="560" t="s">
        <v>27</v>
      </c>
      <c r="O12" s="561"/>
      <c r="P12" s="561"/>
      <c r="Q12" s="561"/>
      <c r="R12" s="562"/>
    </row>
    <row r="13" spans="1:18">
      <c r="A13" s="568"/>
      <c r="B13" s="568"/>
      <c r="C13" s="568"/>
      <c r="D13" s="370" t="s">
        <v>5</v>
      </c>
      <c r="E13" s="370" t="s">
        <v>6</v>
      </c>
      <c r="F13" s="370" t="s">
        <v>7</v>
      </c>
      <c r="G13" s="370" t="s">
        <v>8</v>
      </c>
      <c r="H13" s="370" t="s">
        <v>9</v>
      </c>
      <c r="I13" s="370" t="s">
        <v>5</v>
      </c>
      <c r="J13" s="370" t="s">
        <v>6</v>
      </c>
      <c r="K13" s="370" t="s">
        <v>7</v>
      </c>
      <c r="L13" s="370" t="s">
        <v>8</v>
      </c>
      <c r="M13" s="370" t="s">
        <v>9</v>
      </c>
      <c r="N13" s="370" t="s">
        <v>5</v>
      </c>
      <c r="O13" s="370" t="s">
        <v>6</v>
      </c>
      <c r="P13" s="370" t="s">
        <v>7</v>
      </c>
      <c r="Q13" s="370" t="s">
        <v>8</v>
      </c>
      <c r="R13" s="370" t="s">
        <v>9</v>
      </c>
    </row>
    <row r="14" spans="1:18">
      <c r="A14" s="10">
        <v>1</v>
      </c>
      <c r="B14" s="371">
        <v>1911010</v>
      </c>
      <c r="C14" s="372" t="s">
        <v>305</v>
      </c>
      <c r="D14" s="373">
        <v>81</v>
      </c>
      <c r="E14" s="373">
        <v>86</v>
      </c>
      <c r="F14" s="373">
        <v>86</v>
      </c>
      <c r="G14" s="373">
        <v>84</v>
      </c>
      <c r="H14" s="373">
        <v>73</v>
      </c>
      <c r="I14" s="374">
        <v>94</v>
      </c>
      <c r="J14" s="374">
        <v>99</v>
      </c>
      <c r="K14" s="374">
        <v>89</v>
      </c>
      <c r="L14" s="374">
        <v>79</v>
      </c>
      <c r="M14" s="374">
        <v>79</v>
      </c>
      <c r="N14" s="373">
        <f>ROUND(D14*$H$12+I14*$M$12,0)</f>
        <v>88</v>
      </c>
      <c r="O14" s="373">
        <f t="shared" ref="O14:R31" si="0">ROUND(E14*$H$12+J14*$M$12,0)</f>
        <v>93</v>
      </c>
      <c r="P14" s="373">
        <f t="shared" si="0"/>
        <v>88</v>
      </c>
      <c r="Q14" s="373">
        <f t="shared" si="0"/>
        <v>82</v>
      </c>
      <c r="R14" s="373">
        <f t="shared" si="0"/>
        <v>76</v>
      </c>
    </row>
    <row r="15" spans="1:18">
      <c r="A15" s="10">
        <v>2</v>
      </c>
      <c r="B15" s="371">
        <v>1911018</v>
      </c>
      <c r="C15" s="375" t="s">
        <v>42</v>
      </c>
      <c r="D15" s="373">
        <v>98</v>
      </c>
      <c r="E15" s="373">
        <v>94</v>
      </c>
      <c r="F15" s="373">
        <v>87</v>
      </c>
      <c r="G15" s="373">
        <v>96</v>
      </c>
      <c r="H15" s="373">
        <v>87</v>
      </c>
      <c r="I15" s="374">
        <v>90</v>
      </c>
      <c r="J15" s="374">
        <v>95</v>
      </c>
      <c r="K15" s="374">
        <v>100</v>
      </c>
      <c r="L15" s="374">
        <v>75</v>
      </c>
      <c r="M15" s="374">
        <v>90</v>
      </c>
      <c r="N15" s="373">
        <f t="shared" ref="N15:N31" si="1">ROUND(D15*$H$12+I15*$M$12,0)</f>
        <v>94</v>
      </c>
      <c r="O15" s="373">
        <f t="shared" si="0"/>
        <v>95</v>
      </c>
      <c r="P15" s="373">
        <f t="shared" si="0"/>
        <v>94</v>
      </c>
      <c r="Q15" s="373">
        <f t="shared" si="0"/>
        <v>86</v>
      </c>
      <c r="R15" s="373">
        <f t="shared" si="0"/>
        <v>89</v>
      </c>
    </row>
    <row r="16" spans="1:18">
      <c r="A16" s="10">
        <v>3</v>
      </c>
      <c r="B16" s="371">
        <v>1911022</v>
      </c>
      <c r="C16" s="372" t="s">
        <v>95</v>
      </c>
      <c r="D16" s="373">
        <v>80</v>
      </c>
      <c r="E16" s="373">
        <v>79</v>
      </c>
      <c r="F16" s="373">
        <v>79</v>
      </c>
      <c r="G16" s="373">
        <v>82</v>
      </c>
      <c r="H16" s="373">
        <v>86</v>
      </c>
      <c r="I16" s="374">
        <v>88</v>
      </c>
      <c r="J16" s="374">
        <v>88</v>
      </c>
      <c r="K16" s="374">
        <v>88</v>
      </c>
      <c r="L16" s="374">
        <v>73</v>
      </c>
      <c r="M16" s="374">
        <v>93</v>
      </c>
      <c r="N16" s="373">
        <f t="shared" si="1"/>
        <v>84</v>
      </c>
      <c r="O16" s="373">
        <f t="shared" si="0"/>
        <v>84</v>
      </c>
      <c r="P16" s="373">
        <f t="shared" si="0"/>
        <v>84</v>
      </c>
      <c r="Q16" s="373">
        <f t="shared" si="0"/>
        <v>78</v>
      </c>
      <c r="R16" s="373">
        <f t="shared" si="0"/>
        <v>90</v>
      </c>
    </row>
    <row r="17" spans="1:18">
      <c r="A17" s="10">
        <v>4</v>
      </c>
      <c r="B17" s="371">
        <v>1911023</v>
      </c>
      <c r="C17" s="375" t="s">
        <v>312</v>
      </c>
      <c r="D17" s="373">
        <v>90</v>
      </c>
      <c r="E17" s="373">
        <v>73</v>
      </c>
      <c r="F17" s="373">
        <v>74</v>
      </c>
      <c r="G17" s="373">
        <v>77</v>
      </c>
      <c r="H17" s="373">
        <v>82</v>
      </c>
      <c r="I17" s="374">
        <v>95</v>
      </c>
      <c r="J17" s="374">
        <v>95</v>
      </c>
      <c r="K17" s="374">
        <v>95</v>
      </c>
      <c r="L17" s="374">
        <v>50</v>
      </c>
      <c r="M17" s="374">
        <v>85</v>
      </c>
      <c r="N17" s="373">
        <f t="shared" si="1"/>
        <v>93</v>
      </c>
      <c r="O17" s="373">
        <f t="shared" si="0"/>
        <v>84</v>
      </c>
      <c r="P17" s="373">
        <f t="shared" si="0"/>
        <v>85</v>
      </c>
      <c r="Q17" s="373">
        <f t="shared" si="0"/>
        <v>64</v>
      </c>
      <c r="R17" s="373">
        <f t="shared" si="0"/>
        <v>84</v>
      </c>
    </row>
    <row r="18" spans="1:18">
      <c r="A18" s="10">
        <v>5</v>
      </c>
      <c r="B18" s="371">
        <v>1911035</v>
      </c>
      <c r="C18" s="375" t="s">
        <v>47</v>
      </c>
      <c r="D18" s="373">
        <v>85</v>
      </c>
      <c r="E18" s="373">
        <v>97</v>
      </c>
      <c r="F18" s="373">
        <v>89</v>
      </c>
      <c r="G18" s="373">
        <v>87</v>
      </c>
      <c r="H18" s="373">
        <v>98</v>
      </c>
      <c r="I18" s="374">
        <v>100</v>
      </c>
      <c r="J18" s="374">
        <v>90</v>
      </c>
      <c r="K18" s="374">
        <v>90</v>
      </c>
      <c r="L18" s="374">
        <v>60</v>
      </c>
      <c r="M18" s="374">
        <v>85</v>
      </c>
      <c r="N18" s="373">
        <f t="shared" si="1"/>
        <v>93</v>
      </c>
      <c r="O18" s="373">
        <f t="shared" si="0"/>
        <v>94</v>
      </c>
      <c r="P18" s="373">
        <f t="shared" si="0"/>
        <v>90</v>
      </c>
      <c r="Q18" s="373">
        <f t="shared" si="0"/>
        <v>74</v>
      </c>
      <c r="R18" s="373">
        <f t="shared" si="0"/>
        <v>92</v>
      </c>
    </row>
    <row r="19" spans="1:18">
      <c r="A19" s="10">
        <v>6</v>
      </c>
      <c r="B19" s="371">
        <v>1911043</v>
      </c>
      <c r="C19" s="372" t="s">
        <v>323</v>
      </c>
      <c r="D19" s="373">
        <v>93</v>
      </c>
      <c r="E19" s="373">
        <v>84</v>
      </c>
      <c r="F19" s="373">
        <v>78</v>
      </c>
      <c r="G19" s="373">
        <v>73</v>
      </c>
      <c r="H19" s="373">
        <v>88</v>
      </c>
      <c r="I19" s="374">
        <v>99</v>
      </c>
      <c r="J19" s="374">
        <v>99</v>
      </c>
      <c r="K19" s="374">
        <v>84</v>
      </c>
      <c r="L19" s="374">
        <v>74</v>
      </c>
      <c r="M19" s="374">
        <v>54</v>
      </c>
      <c r="N19" s="373">
        <f t="shared" si="1"/>
        <v>96</v>
      </c>
      <c r="O19" s="373">
        <f t="shared" si="0"/>
        <v>92</v>
      </c>
      <c r="P19" s="373">
        <f t="shared" si="0"/>
        <v>81</v>
      </c>
      <c r="Q19" s="373">
        <f t="shared" si="0"/>
        <v>74</v>
      </c>
      <c r="R19" s="373">
        <f t="shared" si="0"/>
        <v>71</v>
      </c>
    </row>
    <row r="20" spans="1:18">
      <c r="A20" s="10">
        <v>7</v>
      </c>
      <c r="B20" s="371">
        <v>1911046</v>
      </c>
      <c r="C20" s="372" t="s">
        <v>325</v>
      </c>
      <c r="D20" s="373">
        <v>99</v>
      </c>
      <c r="E20" s="373">
        <v>94</v>
      </c>
      <c r="F20" s="373">
        <v>84</v>
      </c>
      <c r="G20" s="373">
        <v>98</v>
      </c>
      <c r="H20" s="373">
        <v>94</v>
      </c>
      <c r="I20" s="374">
        <v>94</v>
      </c>
      <c r="J20" s="374">
        <v>99</v>
      </c>
      <c r="K20" s="374">
        <v>94</v>
      </c>
      <c r="L20" s="374">
        <v>79</v>
      </c>
      <c r="M20" s="374">
        <v>94</v>
      </c>
      <c r="N20" s="373">
        <f t="shared" si="1"/>
        <v>97</v>
      </c>
      <c r="O20" s="373">
        <f t="shared" si="0"/>
        <v>97</v>
      </c>
      <c r="P20" s="373">
        <f t="shared" si="0"/>
        <v>89</v>
      </c>
      <c r="Q20" s="373">
        <f t="shared" si="0"/>
        <v>89</v>
      </c>
      <c r="R20" s="373">
        <f t="shared" si="0"/>
        <v>94</v>
      </c>
    </row>
    <row r="21" spans="1:18">
      <c r="A21" s="10">
        <v>8</v>
      </c>
      <c r="B21" s="371">
        <v>1911050</v>
      </c>
      <c r="C21" s="372" t="s">
        <v>327</v>
      </c>
      <c r="D21" s="373">
        <v>89</v>
      </c>
      <c r="E21" s="373">
        <v>92</v>
      </c>
      <c r="F21" s="373">
        <v>88</v>
      </c>
      <c r="G21" s="373">
        <v>90</v>
      </c>
      <c r="H21" s="373">
        <v>96</v>
      </c>
      <c r="I21" s="374">
        <v>95</v>
      </c>
      <c r="J21" s="374">
        <v>70</v>
      </c>
      <c r="K21" s="374">
        <v>100</v>
      </c>
      <c r="L21" s="374">
        <v>90</v>
      </c>
      <c r="M21" s="374">
        <v>100</v>
      </c>
      <c r="N21" s="373">
        <f t="shared" si="1"/>
        <v>92</v>
      </c>
      <c r="O21" s="373">
        <f t="shared" si="0"/>
        <v>81</v>
      </c>
      <c r="P21" s="373">
        <f t="shared" si="0"/>
        <v>94</v>
      </c>
      <c r="Q21" s="373">
        <f t="shared" si="0"/>
        <v>90</v>
      </c>
      <c r="R21" s="373">
        <f t="shared" si="0"/>
        <v>98</v>
      </c>
    </row>
    <row r="22" spans="1:18">
      <c r="A22" s="10">
        <v>9</v>
      </c>
      <c r="B22" s="371">
        <v>1911060</v>
      </c>
      <c r="C22" s="372" t="s">
        <v>121</v>
      </c>
      <c r="D22" s="373">
        <v>85</v>
      </c>
      <c r="E22" s="373">
        <v>95</v>
      </c>
      <c r="F22" s="373">
        <v>77</v>
      </c>
      <c r="G22" s="373">
        <v>89</v>
      </c>
      <c r="H22" s="373">
        <v>89</v>
      </c>
      <c r="I22" s="374">
        <v>85</v>
      </c>
      <c r="J22" s="374">
        <v>90</v>
      </c>
      <c r="K22" s="374">
        <v>55</v>
      </c>
      <c r="L22" s="374">
        <v>55</v>
      </c>
      <c r="M22" s="374">
        <v>95</v>
      </c>
      <c r="N22" s="373">
        <f t="shared" si="1"/>
        <v>85</v>
      </c>
      <c r="O22" s="373">
        <f t="shared" si="0"/>
        <v>93</v>
      </c>
      <c r="P22" s="373">
        <f t="shared" si="0"/>
        <v>66</v>
      </c>
      <c r="Q22" s="373">
        <v>77</v>
      </c>
      <c r="R22" s="373">
        <f t="shared" si="0"/>
        <v>92</v>
      </c>
    </row>
    <row r="23" spans="1:18">
      <c r="A23" s="10">
        <v>10</v>
      </c>
      <c r="B23" s="371">
        <v>1911080</v>
      </c>
      <c r="C23" s="372" t="s">
        <v>342</v>
      </c>
      <c r="D23" s="373">
        <v>82</v>
      </c>
      <c r="E23" s="373">
        <v>60</v>
      </c>
      <c r="F23" s="373">
        <v>72</v>
      </c>
      <c r="G23" s="373">
        <v>71</v>
      </c>
      <c r="H23" s="373">
        <v>65</v>
      </c>
      <c r="I23" s="374">
        <v>80</v>
      </c>
      <c r="J23" s="374">
        <v>75</v>
      </c>
      <c r="K23" s="374">
        <v>75</v>
      </c>
      <c r="L23" s="374">
        <v>20</v>
      </c>
      <c r="M23" s="374">
        <v>55</v>
      </c>
      <c r="N23" s="373">
        <f t="shared" si="1"/>
        <v>81</v>
      </c>
      <c r="O23" s="373">
        <f t="shared" si="0"/>
        <v>68</v>
      </c>
      <c r="P23" s="373">
        <f t="shared" si="0"/>
        <v>74</v>
      </c>
      <c r="Q23" s="373">
        <f t="shared" si="0"/>
        <v>46</v>
      </c>
      <c r="R23" s="373">
        <f t="shared" si="0"/>
        <v>60</v>
      </c>
    </row>
    <row r="24" spans="1:18">
      <c r="A24" s="10">
        <v>11</v>
      </c>
      <c r="B24" s="371">
        <v>1911085</v>
      </c>
      <c r="C24" s="375" t="s">
        <v>344</v>
      </c>
      <c r="D24" s="373">
        <v>93</v>
      </c>
      <c r="E24" s="373">
        <v>66</v>
      </c>
      <c r="F24" s="373">
        <v>68</v>
      </c>
      <c r="G24" s="373">
        <v>85</v>
      </c>
      <c r="H24" s="373">
        <v>94</v>
      </c>
      <c r="I24" s="374">
        <v>54</v>
      </c>
      <c r="J24" s="374">
        <v>59</v>
      </c>
      <c r="K24" s="374">
        <v>54</v>
      </c>
      <c r="L24" s="374">
        <v>94</v>
      </c>
      <c r="M24" s="374">
        <v>54</v>
      </c>
      <c r="N24" s="373">
        <f t="shared" si="1"/>
        <v>74</v>
      </c>
      <c r="O24" s="373">
        <f t="shared" si="0"/>
        <v>63</v>
      </c>
      <c r="P24" s="373">
        <f t="shared" si="0"/>
        <v>61</v>
      </c>
      <c r="Q24" s="373">
        <f t="shared" si="0"/>
        <v>90</v>
      </c>
      <c r="R24" s="373">
        <f t="shared" si="0"/>
        <v>74</v>
      </c>
    </row>
    <row r="25" spans="1:18">
      <c r="A25" s="10">
        <v>12</v>
      </c>
      <c r="B25" s="371">
        <v>1911086</v>
      </c>
      <c r="C25" s="10" t="s">
        <v>345</v>
      </c>
      <c r="D25" s="373">
        <v>81</v>
      </c>
      <c r="E25" s="373">
        <v>56</v>
      </c>
      <c r="F25" s="373">
        <v>60</v>
      </c>
      <c r="G25" s="373">
        <v>67</v>
      </c>
      <c r="H25" s="373">
        <v>88</v>
      </c>
      <c r="I25" s="374">
        <v>78</v>
      </c>
      <c r="J25" s="374">
        <v>58</v>
      </c>
      <c r="K25" s="374">
        <v>18</v>
      </c>
      <c r="L25" s="374">
        <v>58</v>
      </c>
      <c r="M25" s="374">
        <v>88</v>
      </c>
      <c r="N25" s="373">
        <f t="shared" si="1"/>
        <v>80</v>
      </c>
      <c r="O25" s="373">
        <f t="shared" si="0"/>
        <v>57</v>
      </c>
      <c r="P25" s="373">
        <f t="shared" si="0"/>
        <v>39</v>
      </c>
      <c r="Q25" s="373">
        <v>79</v>
      </c>
      <c r="R25" s="373">
        <f t="shared" si="0"/>
        <v>88</v>
      </c>
    </row>
    <row r="26" spans="1:18">
      <c r="A26" s="10">
        <v>13</v>
      </c>
      <c r="B26" s="371">
        <v>1911091</v>
      </c>
      <c r="C26" s="372" t="s">
        <v>139</v>
      </c>
      <c r="D26" s="373">
        <v>92</v>
      </c>
      <c r="E26" s="373">
        <v>63</v>
      </c>
      <c r="F26" s="373">
        <v>60</v>
      </c>
      <c r="G26" s="373">
        <v>64</v>
      </c>
      <c r="H26" s="373">
        <v>88</v>
      </c>
      <c r="I26" s="374">
        <v>93</v>
      </c>
      <c r="J26" s="374">
        <v>93</v>
      </c>
      <c r="K26" s="374">
        <v>83</v>
      </c>
      <c r="L26" s="374">
        <v>58</v>
      </c>
      <c r="M26" s="374">
        <v>88</v>
      </c>
      <c r="N26" s="373">
        <f t="shared" si="1"/>
        <v>93</v>
      </c>
      <c r="O26" s="373">
        <f t="shared" si="0"/>
        <v>78</v>
      </c>
      <c r="P26" s="373">
        <f t="shared" si="0"/>
        <v>72</v>
      </c>
      <c r="Q26" s="373">
        <f t="shared" si="0"/>
        <v>61</v>
      </c>
      <c r="R26" s="373">
        <f t="shared" si="0"/>
        <v>88</v>
      </c>
    </row>
    <row r="27" spans="1:18">
      <c r="A27" s="10">
        <v>14</v>
      </c>
      <c r="B27" s="371">
        <v>1911095</v>
      </c>
      <c r="C27" s="376" t="s">
        <v>142</v>
      </c>
      <c r="D27" s="373">
        <v>72</v>
      </c>
      <c r="E27" s="373">
        <v>63</v>
      </c>
      <c r="F27" s="373">
        <v>66</v>
      </c>
      <c r="G27" s="373">
        <v>78</v>
      </c>
      <c r="H27" s="373">
        <v>81</v>
      </c>
      <c r="I27" s="374">
        <v>55</v>
      </c>
      <c r="J27" s="374">
        <v>100</v>
      </c>
      <c r="K27" s="374">
        <v>45</v>
      </c>
      <c r="L27" s="374">
        <v>45</v>
      </c>
      <c r="M27" s="374">
        <v>80</v>
      </c>
      <c r="N27" s="373">
        <f t="shared" si="1"/>
        <v>64</v>
      </c>
      <c r="O27" s="373">
        <f t="shared" si="0"/>
        <v>82</v>
      </c>
      <c r="P27" s="373">
        <f t="shared" si="0"/>
        <v>56</v>
      </c>
      <c r="Q27" s="373">
        <v>76</v>
      </c>
      <c r="R27" s="373">
        <f t="shared" si="0"/>
        <v>81</v>
      </c>
    </row>
    <row r="28" spans="1:18">
      <c r="A28" s="10">
        <v>15</v>
      </c>
      <c r="B28" s="371">
        <v>1911108</v>
      </c>
      <c r="C28" s="372" t="s">
        <v>152</v>
      </c>
      <c r="D28" s="373">
        <v>92</v>
      </c>
      <c r="E28" s="373">
        <v>87</v>
      </c>
      <c r="F28" s="373">
        <v>73</v>
      </c>
      <c r="G28" s="373">
        <v>72</v>
      </c>
      <c r="H28" s="373">
        <v>82</v>
      </c>
      <c r="I28" s="374">
        <v>84</v>
      </c>
      <c r="J28" s="374">
        <v>84</v>
      </c>
      <c r="K28" s="374">
        <v>19</v>
      </c>
      <c r="L28" s="374">
        <v>84</v>
      </c>
      <c r="M28" s="374">
        <v>89</v>
      </c>
      <c r="N28" s="373">
        <f t="shared" si="1"/>
        <v>88</v>
      </c>
      <c r="O28" s="373">
        <f t="shared" si="0"/>
        <v>86</v>
      </c>
      <c r="P28" s="373">
        <f t="shared" si="0"/>
        <v>46</v>
      </c>
      <c r="Q28" s="373">
        <f t="shared" si="0"/>
        <v>78</v>
      </c>
      <c r="R28" s="373">
        <f t="shared" si="0"/>
        <v>86</v>
      </c>
    </row>
    <row r="29" spans="1:18">
      <c r="A29" s="10">
        <v>16</v>
      </c>
      <c r="B29" s="371">
        <v>1911111</v>
      </c>
      <c r="C29" s="372" t="s">
        <v>354</v>
      </c>
      <c r="D29" s="373">
        <v>82</v>
      </c>
      <c r="E29" s="373">
        <v>82</v>
      </c>
      <c r="F29" s="373">
        <v>82</v>
      </c>
      <c r="G29" s="373">
        <v>86</v>
      </c>
      <c r="H29" s="373">
        <v>86</v>
      </c>
      <c r="I29" s="374">
        <v>89</v>
      </c>
      <c r="J29" s="374">
        <v>94</v>
      </c>
      <c r="K29" s="374">
        <v>84</v>
      </c>
      <c r="L29" s="374">
        <v>69</v>
      </c>
      <c r="M29" s="374">
        <v>89</v>
      </c>
      <c r="N29" s="373">
        <f t="shared" si="1"/>
        <v>86</v>
      </c>
      <c r="O29" s="373">
        <f t="shared" si="0"/>
        <v>88</v>
      </c>
      <c r="P29" s="373">
        <f t="shared" si="0"/>
        <v>83</v>
      </c>
      <c r="Q29" s="373">
        <f t="shared" si="0"/>
        <v>78</v>
      </c>
      <c r="R29" s="373">
        <f t="shared" si="0"/>
        <v>88</v>
      </c>
    </row>
    <row r="30" spans="1:18">
      <c r="A30" s="10">
        <v>17</v>
      </c>
      <c r="B30" s="371">
        <v>1911114</v>
      </c>
      <c r="C30" s="372" t="s">
        <v>157</v>
      </c>
      <c r="D30" s="373">
        <v>79</v>
      </c>
      <c r="E30" s="373">
        <v>85</v>
      </c>
      <c r="F30" s="373">
        <v>72</v>
      </c>
      <c r="G30" s="373">
        <v>62</v>
      </c>
      <c r="H30" s="373">
        <v>78</v>
      </c>
      <c r="I30" s="374">
        <v>89</v>
      </c>
      <c r="J30" s="374">
        <v>79</v>
      </c>
      <c r="K30" s="374">
        <v>94</v>
      </c>
      <c r="L30" s="374">
        <v>54</v>
      </c>
      <c r="M30" s="374">
        <v>94</v>
      </c>
      <c r="N30" s="373">
        <f t="shared" si="1"/>
        <v>84</v>
      </c>
      <c r="O30" s="373">
        <f t="shared" si="0"/>
        <v>82</v>
      </c>
      <c r="P30" s="373">
        <f t="shared" si="0"/>
        <v>83</v>
      </c>
      <c r="Q30" s="373">
        <f t="shared" si="0"/>
        <v>58</v>
      </c>
      <c r="R30" s="373">
        <f t="shared" si="0"/>
        <v>86</v>
      </c>
    </row>
    <row r="31" spans="1:18">
      <c r="A31" s="10">
        <v>18</v>
      </c>
      <c r="B31" s="371">
        <v>1911403</v>
      </c>
      <c r="C31" s="377" t="s">
        <v>362</v>
      </c>
      <c r="D31" s="373">
        <v>62</v>
      </c>
      <c r="E31" s="373">
        <v>61</v>
      </c>
      <c r="F31" s="373">
        <v>72</v>
      </c>
      <c r="G31" s="373">
        <v>69</v>
      </c>
      <c r="H31" s="373">
        <v>76</v>
      </c>
      <c r="I31" s="374">
        <v>93</v>
      </c>
      <c r="J31" s="374">
        <v>73</v>
      </c>
      <c r="K31" s="374">
        <v>78</v>
      </c>
      <c r="L31" s="374">
        <v>18</v>
      </c>
      <c r="M31" s="374">
        <v>88</v>
      </c>
      <c r="N31" s="373">
        <f t="shared" si="1"/>
        <v>78</v>
      </c>
      <c r="O31" s="373">
        <f t="shared" si="0"/>
        <v>67</v>
      </c>
      <c r="P31" s="373">
        <f t="shared" si="0"/>
        <v>75</v>
      </c>
      <c r="Q31" s="373">
        <f t="shared" si="0"/>
        <v>44</v>
      </c>
      <c r="R31" s="373">
        <f t="shared" si="0"/>
        <v>82</v>
      </c>
    </row>
    <row r="34" spans="3:19">
      <c r="C34" s="370"/>
      <c r="D34" s="370" t="s">
        <v>5</v>
      </c>
      <c r="E34" s="370" t="s">
        <v>6</v>
      </c>
      <c r="F34" s="370" t="s">
        <v>7</v>
      </c>
      <c r="G34" s="370" t="s">
        <v>8</v>
      </c>
      <c r="H34" s="370" t="s">
        <v>9</v>
      </c>
    </row>
    <row r="35" spans="3:19">
      <c r="C35" s="370" t="s">
        <v>4</v>
      </c>
      <c r="D35" s="378">
        <v>75</v>
      </c>
      <c r="E35" s="378">
        <v>75</v>
      </c>
      <c r="F35" s="378">
        <v>75</v>
      </c>
      <c r="G35" s="378">
        <v>75</v>
      </c>
      <c r="H35" s="378">
        <v>75</v>
      </c>
    </row>
    <row r="36" spans="3:19">
      <c r="C36" s="370" t="s">
        <v>28</v>
      </c>
      <c r="D36" s="379">
        <v>0.8</v>
      </c>
      <c r="E36" s="379">
        <v>0.8</v>
      </c>
      <c r="F36" s="379">
        <v>0.8</v>
      </c>
      <c r="G36" s="379">
        <v>0.8</v>
      </c>
      <c r="H36" s="379">
        <v>0.8</v>
      </c>
      <c r="M36" s="380" t="s">
        <v>377</v>
      </c>
      <c r="N36" s="378">
        <v>18</v>
      </c>
    </row>
    <row r="37" spans="3:19">
      <c r="C37" s="370" t="s">
        <v>187</v>
      </c>
      <c r="D37" s="373">
        <f>COUNTIF(N14:N31,"&gt;="&amp;D35)</f>
        <v>16</v>
      </c>
      <c r="E37" s="373">
        <f>COUNTIF(O14:O31,"&gt;="&amp;E35)</f>
        <v>14</v>
      </c>
      <c r="F37" s="373">
        <f>COUNTIF(P14:P31,"&gt;="&amp;F35)</f>
        <v>11</v>
      </c>
      <c r="G37" s="373">
        <f>COUNTIF(Q14:Q31,"&gt;="&amp;G35)</f>
        <v>11</v>
      </c>
      <c r="H37" s="373">
        <f>COUNTIF(R14:R31,"&gt;="&amp;H35)</f>
        <v>15</v>
      </c>
    </row>
    <row r="38" spans="3:19">
      <c r="C38" s="370" t="s">
        <v>29</v>
      </c>
      <c r="D38" s="381">
        <f>D37/$N$36</f>
        <v>0.88888888888888884</v>
      </c>
      <c r="E38" s="381">
        <f>E37/$N$36</f>
        <v>0.77777777777777779</v>
      </c>
      <c r="F38" s="381">
        <f>F37/$N$36</f>
        <v>0.61111111111111116</v>
      </c>
      <c r="G38" s="381">
        <f>G37/$N$36</f>
        <v>0.61111111111111116</v>
      </c>
      <c r="H38" s="381">
        <f>H37/$N$36</f>
        <v>0.83333333333333337</v>
      </c>
    </row>
    <row r="46" spans="3:19" ht="14.5" thickBot="1">
      <c r="C46" s="370" t="s">
        <v>26</v>
      </c>
      <c r="D46" s="370" t="s">
        <v>12</v>
      </c>
      <c r="E46" s="370" t="s">
        <v>13</v>
      </c>
      <c r="F46" s="370" t="s">
        <v>14</v>
      </c>
      <c r="G46" s="370" t="s">
        <v>15</v>
      </c>
      <c r="H46" s="370" t="s">
        <v>16</v>
      </c>
      <c r="I46" s="370" t="s">
        <v>17</v>
      </c>
      <c r="J46" s="370" t="s">
        <v>18</v>
      </c>
      <c r="K46" s="370" t="s">
        <v>19</v>
      </c>
      <c r="L46" s="370" t="s">
        <v>20</v>
      </c>
      <c r="M46" s="370" t="s">
        <v>21</v>
      </c>
      <c r="N46" s="370" t="s">
        <v>22</v>
      </c>
      <c r="O46" s="370" t="s">
        <v>23</v>
      </c>
      <c r="P46" s="370" t="s">
        <v>24</v>
      </c>
      <c r="Q46" s="370" t="s">
        <v>25</v>
      </c>
      <c r="R46" s="370" t="s">
        <v>38</v>
      </c>
      <c r="S46" s="370" t="s">
        <v>33</v>
      </c>
    </row>
    <row r="47" spans="3:19" ht="14.5" thickBot="1">
      <c r="C47" s="370" t="s">
        <v>5</v>
      </c>
      <c r="D47" s="382">
        <v>3</v>
      </c>
      <c r="E47" s="383">
        <v>3</v>
      </c>
      <c r="F47" s="383">
        <v>2</v>
      </c>
      <c r="G47" s="383">
        <v>3</v>
      </c>
      <c r="H47" s="384"/>
      <c r="I47" s="383"/>
      <c r="J47" s="383"/>
      <c r="K47" s="383">
        <v>1</v>
      </c>
      <c r="L47" s="383">
        <v>2</v>
      </c>
      <c r="M47" s="383">
        <v>2</v>
      </c>
      <c r="N47" s="383"/>
      <c r="O47" s="383"/>
      <c r="P47" s="383">
        <v>3</v>
      </c>
      <c r="Q47" s="316"/>
      <c r="R47" s="378"/>
      <c r="S47" s="385">
        <f>D38</f>
        <v>0.88888888888888884</v>
      </c>
    </row>
    <row r="48" spans="3:19" ht="14.5" thickBot="1">
      <c r="C48" s="370" t="s">
        <v>6</v>
      </c>
      <c r="D48" s="386">
        <v>3</v>
      </c>
      <c r="E48" s="387">
        <v>3</v>
      </c>
      <c r="F48" s="387">
        <v>2</v>
      </c>
      <c r="G48" s="387">
        <v>3</v>
      </c>
      <c r="H48" s="388"/>
      <c r="I48" s="387"/>
      <c r="J48" s="387"/>
      <c r="K48" s="387">
        <v>1</v>
      </c>
      <c r="L48" s="387">
        <v>2</v>
      </c>
      <c r="M48" s="387">
        <v>2</v>
      </c>
      <c r="N48" s="387"/>
      <c r="O48" s="387"/>
      <c r="P48" s="387">
        <v>3</v>
      </c>
      <c r="Q48" s="14"/>
      <c r="R48" s="378"/>
      <c r="S48" s="385">
        <f>E38</f>
        <v>0.77777777777777779</v>
      </c>
    </row>
    <row r="49" spans="3:19" ht="14.5" thickBot="1">
      <c r="C49" s="370" t="s">
        <v>7</v>
      </c>
      <c r="D49" s="386">
        <v>3</v>
      </c>
      <c r="E49" s="387">
        <v>3</v>
      </c>
      <c r="F49" s="387">
        <v>2</v>
      </c>
      <c r="G49" s="387">
        <v>3</v>
      </c>
      <c r="H49" s="388"/>
      <c r="I49" s="387"/>
      <c r="J49" s="387"/>
      <c r="K49" s="387">
        <v>1</v>
      </c>
      <c r="L49" s="387">
        <v>2</v>
      </c>
      <c r="M49" s="387">
        <v>2</v>
      </c>
      <c r="N49" s="387"/>
      <c r="O49" s="387"/>
      <c r="P49" s="387">
        <v>3</v>
      </c>
      <c r="Q49" s="14"/>
      <c r="R49" s="378"/>
      <c r="S49" s="385">
        <f>F38</f>
        <v>0.61111111111111116</v>
      </c>
    </row>
    <row r="50" spans="3:19" ht="14.5" thickBot="1">
      <c r="C50" s="370" t="s">
        <v>8</v>
      </c>
      <c r="D50" s="13"/>
      <c r="E50" s="14"/>
      <c r="F50" s="14"/>
      <c r="G50" s="14"/>
      <c r="H50" s="386">
        <v>3</v>
      </c>
      <c r="I50" s="387">
        <v>2</v>
      </c>
      <c r="J50" s="387">
        <v>3</v>
      </c>
      <c r="K50" s="387">
        <v>1</v>
      </c>
      <c r="L50" s="387">
        <v>2</v>
      </c>
      <c r="M50" s="387">
        <v>2</v>
      </c>
      <c r="N50" s="387"/>
      <c r="O50" s="387"/>
      <c r="P50" s="387">
        <v>3</v>
      </c>
      <c r="Q50" s="14"/>
      <c r="R50" s="378"/>
      <c r="S50" s="385">
        <f>G38</f>
        <v>0.61111111111111116</v>
      </c>
    </row>
    <row r="51" spans="3:19" ht="14.5" thickBot="1">
      <c r="C51" s="370" t="s">
        <v>9</v>
      </c>
      <c r="D51" s="13"/>
      <c r="E51" s="14"/>
      <c r="F51" s="14"/>
      <c r="G51" s="14"/>
      <c r="H51" s="386">
        <v>3</v>
      </c>
      <c r="I51" s="387">
        <v>2</v>
      </c>
      <c r="J51" s="387">
        <v>3</v>
      </c>
      <c r="K51" s="387">
        <v>1</v>
      </c>
      <c r="L51" s="387">
        <v>2</v>
      </c>
      <c r="M51" s="387">
        <v>2</v>
      </c>
      <c r="N51" s="387"/>
      <c r="O51" s="387"/>
      <c r="P51" s="387">
        <v>3</v>
      </c>
      <c r="Q51" s="14"/>
      <c r="R51" s="378"/>
      <c r="S51" s="385">
        <f>H38</f>
        <v>0.83333333333333337</v>
      </c>
    </row>
    <row r="52" spans="3:19">
      <c r="C52" s="370" t="s">
        <v>30</v>
      </c>
      <c r="D52" s="373">
        <f t="shared" ref="D52:R52" si="2">COUNTIF(D47:D51,"=3")</f>
        <v>3</v>
      </c>
      <c r="E52" s="373">
        <f t="shared" si="2"/>
        <v>3</v>
      </c>
      <c r="F52" s="373">
        <f t="shared" si="2"/>
        <v>0</v>
      </c>
      <c r="G52" s="373">
        <f t="shared" si="2"/>
        <v>3</v>
      </c>
      <c r="H52" s="373">
        <f t="shared" si="2"/>
        <v>2</v>
      </c>
      <c r="I52" s="373">
        <f t="shared" si="2"/>
        <v>0</v>
      </c>
      <c r="J52" s="373">
        <f t="shared" si="2"/>
        <v>2</v>
      </c>
      <c r="K52" s="373">
        <f t="shared" si="2"/>
        <v>0</v>
      </c>
      <c r="L52" s="373">
        <f t="shared" si="2"/>
        <v>0</v>
      </c>
      <c r="M52" s="373">
        <f t="shared" si="2"/>
        <v>0</v>
      </c>
      <c r="N52" s="373">
        <f t="shared" si="2"/>
        <v>0</v>
      </c>
      <c r="O52" s="373">
        <f t="shared" si="2"/>
        <v>0</v>
      </c>
      <c r="P52" s="373">
        <f t="shared" si="2"/>
        <v>5</v>
      </c>
      <c r="Q52" s="373">
        <f t="shared" si="2"/>
        <v>0</v>
      </c>
      <c r="R52" s="373">
        <f t="shared" si="2"/>
        <v>0</v>
      </c>
    </row>
    <row r="53" spans="3:19">
      <c r="C53" s="370" t="s">
        <v>31</v>
      </c>
      <c r="D53" s="373">
        <f t="shared" ref="D53:R53" si="3">COUNTIF(D47:D51,"=2")</f>
        <v>0</v>
      </c>
      <c r="E53" s="373">
        <f t="shared" si="3"/>
        <v>0</v>
      </c>
      <c r="F53" s="373">
        <f t="shared" si="3"/>
        <v>3</v>
      </c>
      <c r="G53" s="373">
        <f t="shared" si="3"/>
        <v>0</v>
      </c>
      <c r="H53" s="373">
        <f t="shared" si="3"/>
        <v>0</v>
      </c>
      <c r="I53" s="373">
        <f t="shared" si="3"/>
        <v>2</v>
      </c>
      <c r="J53" s="373">
        <f t="shared" si="3"/>
        <v>0</v>
      </c>
      <c r="K53" s="373">
        <f t="shared" si="3"/>
        <v>0</v>
      </c>
      <c r="L53" s="373">
        <f t="shared" si="3"/>
        <v>5</v>
      </c>
      <c r="M53" s="373">
        <f t="shared" si="3"/>
        <v>5</v>
      </c>
      <c r="N53" s="373">
        <f t="shared" si="3"/>
        <v>0</v>
      </c>
      <c r="O53" s="373">
        <f t="shared" si="3"/>
        <v>0</v>
      </c>
      <c r="P53" s="373">
        <f t="shared" si="3"/>
        <v>0</v>
      </c>
      <c r="Q53" s="373">
        <f t="shared" si="3"/>
        <v>0</v>
      </c>
      <c r="R53" s="373">
        <f t="shared" si="3"/>
        <v>0</v>
      </c>
    </row>
    <row r="54" spans="3:19">
      <c r="C54" s="370" t="s">
        <v>32</v>
      </c>
      <c r="D54" s="373">
        <f t="shared" ref="D54:R54" si="4">COUNTIF(D47:D51,"=1")</f>
        <v>0</v>
      </c>
      <c r="E54" s="373">
        <f t="shared" si="4"/>
        <v>0</v>
      </c>
      <c r="F54" s="373">
        <f t="shared" si="4"/>
        <v>0</v>
      </c>
      <c r="G54" s="373">
        <f t="shared" si="4"/>
        <v>0</v>
      </c>
      <c r="H54" s="373">
        <f t="shared" si="4"/>
        <v>0</v>
      </c>
      <c r="I54" s="373">
        <f t="shared" si="4"/>
        <v>0</v>
      </c>
      <c r="J54" s="373">
        <f t="shared" si="4"/>
        <v>0</v>
      </c>
      <c r="K54" s="373">
        <f t="shared" si="4"/>
        <v>5</v>
      </c>
      <c r="L54" s="373">
        <f t="shared" si="4"/>
        <v>0</v>
      </c>
      <c r="M54" s="373">
        <f t="shared" si="4"/>
        <v>0</v>
      </c>
      <c r="N54" s="373">
        <f t="shared" si="4"/>
        <v>0</v>
      </c>
      <c r="O54" s="373">
        <f t="shared" si="4"/>
        <v>0</v>
      </c>
      <c r="P54" s="373">
        <f t="shared" si="4"/>
        <v>0</v>
      </c>
      <c r="Q54" s="373">
        <f t="shared" si="4"/>
        <v>0</v>
      </c>
      <c r="R54" s="373">
        <f t="shared" si="4"/>
        <v>0</v>
      </c>
    </row>
    <row r="55" spans="3:19">
      <c r="C55" s="370" t="s">
        <v>34</v>
      </c>
      <c r="D55" s="389">
        <f t="shared" ref="D55:R55" si="5">3*IF(D52=0,0,(ROUND(SUMIF(D47:D51,"=3",$S$47:$S$51),2)))</f>
        <v>6.84</v>
      </c>
      <c r="E55" s="389">
        <f t="shared" si="5"/>
        <v>6.84</v>
      </c>
      <c r="F55" s="389">
        <f t="shared" si="5"/>
        <v>0</v>
      </c>
      <c r="G55" s="389">
        <f t="shared" si="5"/>
        <v>6.84</v>
      </c>
      <c r="H55" s="389">
        <f t="shared" si="5"/>
        <v>4.32</v>
      </c>
      <c r="I55" s="389">
        <f t="shared" si="5"/>
        <v>0</v>
      </c>
      <c r="J55" s="389">
        <f t="shared" si="5"/>
        <v>4.32</v>
      </c>
      <c r="K55" s="389">
        <f t="shared" si="5"/>
        <v>0</v>
      </c>
      <c r="L55" s="389">
        <f t="shared" si="5"/>
        <v>0</v>
      </c>
      <c r="M55" s="389">
        <f t="shared" si="5"/>
        <v>0</v>
      </c>
      <c r="N55" s="389">
        <f t="shared" si="5"/>
        <v>0</v>
      </c>
      <c r="O55" s="389">
        <f t="shared" si="5"/>
        <v>0</v>
      </c>
      <c r="P55" s="389">
        <f t="shared" si="5"/>
        <v>11.16</v>
      </c>
      <c r="Q55" s="389">
        <f t="shared" si="5"/>
        <v>0</v>
      </c>
      <c r="R55" s="389">
        <f t="shared" si="5"/>
        <v>0</v>
      </c>
    </row>
    <row r="56" spans="3:19">
      <c r="C56" s="370" t="s">
        <v>35</v>
      </c>
      <c r="D56" s="389">
        <f t="shared" ref="D56:R56" si="6">2*IF(D53=0,0,(ROUND(SUMIF(D47:D51,"=2",$S$47:$S$51),2)))</f>
        <v>0</v>
      </c>
      <c r="E56" s="389">
        <f t="shared" si="6"/>
        <v>0</v>
      </c>
      <c r="F56" s="389">
        <f t="shared" si="6"/>
        <v>4.5599999999999996</v>
      </c>
      <c r="G56" s="389">
        <f t="shared" si="6"/>
        <v>0</v>
      </c>
      <c r="H56" s="389">
        <f t="shared" si="6"/>
        <v>0</v>
      </c>
      <c r="I56" s="389">
        <f t="shared" si="6"/>
        <v>2.88</v>
      </c>
      <c r="J56" s="389">
        <f t="shared" si="6"/>
        <v>0</v>
      </c>
      <c r="K56" s="389">
        <f t="shared" si="6"/>
        <v>0</v>
      </c>
      <c r="L56" s="389">
        <f t="shared" si="6"/>
        <v>7.44</v>
      </c>
      <c r="M56" s="389">
        <f t="shared" si="6"/>
        <v>7.44</v>
      </c>
      <c r="N56" s="389">
        <f t="shared" si="6"/>
        <v>0</v>
      </c>
      <c r="O56" s="389">
        <f t="shared" si="6"/>
        <v>0</v>
      </c>
      <c r="P56" s="389">
        <f t="shared" si="6"/>
        <v>0</v>
      </c>
      <c r="Q56" s="389">
        <f t="shared" si="6"/>
        <v>0</v>
      </c>
      <c r="R56" s="389">
        <f t="shared" si="6"/>
        <v>0</v>
      </c>
    </row>
    <row r="57" spans="3:19">
      <c r="C57" s="370" t="s">
        <v>36</v>
      </c>
      <c r="D57" s="389">
        <f t="shared" ref="D57:R57" si="7">1*IF(D54=0,0,(ROUND(SUMIF(D47:D51,"=1",$S$47:$S$51),2)))</f>
        <v>0</v>
      </c>
      <c r="E57" s="389">
        <f t="shared" si="7"/>
        <v>0</v>
      </c>
      <c r="F57" s="389">
        <f t="shared" si="7"/>
        <v>0</v>
      </c>
      <c r="G57" s="389">
        <f t="shared" si="7"/>
        <v>0</v>
      </c>
      <c r="H57" s="389">
        <f t="shared" si="7"/>
        <v>0</v>
      </c>
      <c r="I57" s="389">
        <f t="shared" si="7"/>
        <v>0</v>
      </c>
      <c r="J57" s="389">
        <f t="shared" si="7"/>
        <v>0</v>
      </c>
      <c r="K57" s="389">
        <f t="shared" si="7"/>
        <v>3.72</v>
      </c>
      <c r="L57" s="389">
        <f t="shared" si="7"/>
        <v>0</v>
      </c>
      <c r="M57" s="389">
        <f t="shared" si="7"/>
        <v>0</v>
      </c>
      <c r="N57" s="389">
        <f t="shared" si="7"/>
        <v>0</v>
      </c>
      <c r="O57" s="389">
        <f t="shared" si="7"/>
        <v>0</v>
      </c>
      <c r="P57" s="389">
        <f t="shared" si="7"/>
        <v>0</v>
      </c>
      <c r="Q57" s="389">
        <f t="shared" si="7"/>
        <v>0</v>
      </c>
      <c r="R57" s="389">
        <f t="shared" si="7"/>
        <v>0</v>
      </c>
    </row>
    <row r="60" spans="3:19" ht="17.5">
      <c r="C60" s="390" t="s">
        <v>37</v>
      </c>
      <c r="D60" s="391">
        <f t="shared" ref="D60:R60" si="8">3*IF(SUM(D52:D54)=0,"0",(SUM(D55:D57))/(SUM(D47:D51)))</f>
        <v>2.2800000000000002</v>
      </c>
      <c r="E60" s="391">
        <f t="shared" si="8"/>
        <v>2.2800000000000002</v>
      </c>
      <c r="F60" s="391">
        <f t="shared" si="8"/>
        <v>2.2799999999999998</v>
      </c>
      <c r="G60" s="391">
        <f t="shared" si="8"/>
        <v>2.2800000000000002</v>
      </c>
      <c r="H60" s="391">
        <f t="shared" si="8"/>
        <v>2.16</v>
      </c>
      <c r="I60" s="391">
        <f t="shared" si="8"/>
        <v>2.16</v>
      </c>
      <c r="J60" s="391">
        <f t="shared" si="8"/>
        <v>2.16</v>
      </c>
      <c r="K60" s="391">
        <f t="shared" si="8"/>
        <v>2.2320000000000002</v>
      </c>
      <c r="L60" s="391">
        <f t="shared" si="8"/>
        <v>2.2320000000000002</v>
      </c>
      <c r="M60" s="391">
        <f t="shared" si="8"/>
        <v>2.2320000000000002</v>
      </c>
      <c r="N60" s="391">
        <f t="shared" si="8"/>
        <v>0</v>
      </c>
      <c r="O60" s="391">
        <f t="shared" si="8"/>
        <v>0</v>
      </c>
      <c r="P60" s="391">
        <f t="shared" si="8"/>
        <v>2.2320000000000002</v>
      </c>
      <c r="Q60" s="391">
        <f t="shared" si="8"/>
        <v>0</v>
      </c>
      <c r="R60" s="391">
        <f t="shared" si="8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M6" sqref="M6"/>
    </sheetView>
  </sheetViews>
  <sheetFormatPr defaultRowHeight="14.5"/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518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519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520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521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522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523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524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525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 ht="15" thickBot="1">
      <c r="A14" s="10">
        <v>1</v>
      </c>
      <c r="B14" s="392">
        <v>1911025</v>
      </c>
      <c r="C14" s="393" t="s">
        <v>526</v>
      </c>
      <c r="D14" s="394">
        <v>65</v>
      </c>
      <c r="E14" s="394">
        <v>80</v>
      </c>
      <c r="F14" s="394">
        <v>72</v>
      </c>
      <c r="G14" s="394">
        <v>81</v>
      </c>
      <c r="H14" s="394">
        <v>79</v>
      </c>
      <c r="I14" s="395">
        <v>55</v>
      </c>
      <c r="J14" s="395">
        <v>60</v>
      </c>
      <c r="K14" s="395">
        <v>70</v>
      </c>
      <c r="L14" s="395">
        <v>55</v>
      </c>
      <c r="M14" s="395">
        <v>60</v>
      </c>
      <c r="N14" s="1">
        <f>ROUND(D14*$H$12+[1]Sheet1!A1*$M$12,0)</f>
        <v>38</v>
      </c>
      <c r="O14" s="1">
        <f>ROUND(E14*$H$12+[1]Sheet1!B1*$M$12,0)</f>
        <v>46</v>
      </c>
      <c r="P14" s="1">
        <f>ROUND(F14*$H$12+[1]Sheet1!C1*$M$12,0)</f>
        <v>43</v>
      </c>
      <c r="Q14" s="1">
        <f>ROUND(G14*$H$12+[1]Sheet1!D1*$M$12,0)</f>
        <v>46</v>
      </c>
      <c r="R14" s="1">
        <f>ROUND(H14*$H$12+[1]Sheet1!E1*$M$12,0)</f>
        <v>46</v>
      </c>
    </row>
    <row r="15" spans="1:18" ht="15" thickBot="1">
      <c r="A15" s="10">
        <v>2</v>
      </c>
      <c r="B15" s="392">
        <v>1911040</v>
      </c>
      <c r="C15" s="393" t="s">
        <v>527</v>
      </c>
      <c r="D15" s="394">
        <v>73</v>
      </c>
      <c r="E15" s="394">
        <v>82</v>
      </c>
      <c r="F15" s="394">
        <v>82</v>
      </c>
      <c r="G15" s="394">
        <v>82</v>
      </c>
      <c r="H15" s="394">
        <v>74</v>
      </c>
      <c r="I15" s="395">
        <v>60</v>
      </c>
      <c r="J15" s="395">
        <v>65</v>
      </c>
      <c r="K15" s="395">
        <v>55</v>
      </c>
      <c r="L15" s="395">
        <v>60</v>
      </c>
      <c r="M15" s="395">
        <v>35</v>
      </c>
      <c r="N15" s="1">
        <f>ROUND(D15*$H$12+[1]Sheet1!A2*$M$12,0)</f>
        <v>43</v>
      </c>
      <c r="O15" s="1">
        <f>ROUND(E15*$H$12+[1]Sheet1!B2*$M$12,0)</f>
        <v>48</v>
      </c>
      <c r="P15" s="1">
        <f>ROUND(F15*$H$12+[1]Sheet1!C2*$M$12,0)</f>
        <v>47</v>
      </c>
      <c r="Q15" s="1">
        <f>ROUND(G15*$H$12+[1]Sheet1!D2*$M$12,0)</f>
        <v>47</v>
      </c>
      <c r="R15" s="1">
        <f>ROUND(H15*$H$12+[1]Sheet1!E2*$M$12,0)</f>
        <v>41</v>
      </c>
    </row>
    <row r="16" spans="1:18" ht="15" thickBot="1">
      <c r="A16" s="10">
        <v>3</v>
      </c>
      <c r="B16" s="392">
        <v>1911064</v>
      </c>
      <c r="C16" s="393" t="s">
        <v>124</v>
      </c>
      <c r="D16" s="394">
        <v>67</v>
      </c>
      <c r="E16" s="394">
        <v>74</v>
      </c>
      <c r="F16" s="394">
        <v>67</v>
      </c>
      <c r="G16" s="394">
        <v>71</v>
      </c>
      <c r="H16" s="394">
        <v>73</v>
      </c>
      <c r="I16" s="395">
        <v>65</v>
      </c>
      <c r="J16" s="395">
        <v>40</v>
      </c>
      <c r="K16" s="395">
        <v>70</v>
      </c>
      <c r="L16" s="395">
        <v>60</v>
      </c>
      <c r="M16" s="395">
        <v>70</v>
      </c>
      <c r="N16" s="1">
        <f>ROUND(D16*$H$12+[1]Sheet1!A3*$M$12,0)</f>
        <v>40</v>
      </c>
      <c r="O16" s="1">
        <f>ROUND(E16*$H$12+[1]Sheet1!B3*$M$12,0)</f>
        <v>41</v>
      </c>
      <c r="P16" s="1">
        <f>ROUND(F16*$H$12+[1]Sheet1!C3*$M$12,0)</f>
        <v>41</v>
      </c>
      <c r="Q16" s="1">
        <f>ROUND(G16*$H$12+[1]Sheet1!D3*$M$12,0)</f>
        <v>42</v>
      </c>
      <c r="R16" s="1">
        <f>ROUND(H16*$H$12+[1]Sheet1!E3*$M$12,0)</f>
        <v>44</v>
      </c>
    </row>
    <row r="17" spans="1:18" ht="15" thickBot="1">
      <c r="A17" s="10">
        <v>4</v>
      </c>
      <c r="B17" s="396">
        <v>1911093</v>
      </c>
      <c r="C17" s="397" t="s">
        <v>141</v>
      </c>
      <c r="D17" s="394">
        <v>79</v>
      </c>
      <c r="E17" s="398">
        <v>89</v>
      </c>
      <c r="F17" s="394">
        <v>84</v>
      </c>
      <c r="G17" s="394">
        <v>80</v>
      </c>
      <c r="H17" s="394">
        <v>65</v>
      </c>
      <c r="I17" s="395">
        <v>70</v>
      </c>
      <c r="J17" s="395">
        <v>75</v>
      </c>
      <c r="K17" s="395">
        <v>80</v>
      </c>
      <c r="L17" s="395">
        <v>65</v>
      </c>
      <c r="M17" s="395">
        <v>5</v>
      </c>
      <c r="N17" s="1">
        <f>ROUND(D17*$H$12+[1]Sheet1!A4*$M$12,0)</f>
        <v>47</v>
      </c>
      <c r="O17" s="1">
        <f>ROUND(E17*$H$12+[1]Sheet1!B4*$M$12,0)</f>
        <v>52</v>
      </c>
      <c r="P17" s="1">
        <f>ROUND(F17*$H$12+[1]Sheet1!C4*$M$12,0)</f>
        <v>50</v>
      </c>
      <c r="Q17" s="1">
        <f>ROUND(G17*$H$12+[1]Sheet1!D4*$M$12,0)</f>
        <v>47</v>
      </c>
      <c r="R17" s="1">
        <f>ROUND(H17*$H$12+[1]Sheet1!E4*$M$12,0)</f>
        <v>33</v>
      </c>
    </row>
    <row r="18" spans="1:18" ht="15" thickBot="1">
      <c r="A18" s="10">
        <v>5</v>
      </c>
      <c r="B18" s="392">
        <v>1911097</v>
      </c>
      <c r="C18" s="393" t="s">
        <v>528</v>
      </c>
      <c r="D18" s="394">
        <v>69</v>
      </c>
      <c r="E18" s="394">
        <v>76</v>
      </c>
      <c r="F18" s="394">
        <v>81</v>
      </c>
      <c r="G18" s="394">
        <v>65</v>
      </c>
      <c r="H18" s="394">
        <v>72</v>
      </c>
      <c r="I18" s="395">
        <v>70</v>
      </c>
      <c r="J18" s="395">
        <v>70</v>
      </c>
      <c r="K18" s="395">
        <v>80</v>
      </c>
      <c r="L18" s="395">
        <v>70</v>
      </c>
      <c r="M18" s="395">
        <v>40</v>
      </c>
      <c r="N18" s="1">
        <f>ROUND(D18*$H$12+[1]Sheet1!A5*$M$12,0)</f>
        <v>42</v>
      </c>
      <c r="O18" s="1">
        <f>ROUND(E18*$H$12+[1]Sheet1!B5*$M$12,0)</f>
        <v>45</v>
      </c>
      <c r="P18" s="1">
        <f>ROUND(F18*$H$12+[1]Sheet1!C5*$M$12,0)</f>
        <v>49</v>
      </c>
      <c r="Q18" s="1">
        <f>ROUND(G18*$H$12+[1]Sheet1!D5*$M$12,0)</f>
        <v>40</v>
      </c>
      <c r="R18" s="1">
        <f>ROUND(H18*$H$12+[1]Sheet1!E5*$M$12,0)</f>
        <v>40</v>
      </c>
    </row>
    <row r="19" spans="1:18" ht="15" thickBot="1">
      <c r="A19" s="10">
        <v>6</v>
      </c>
      <c r="B19" s="392">
        <v>1911101</v>
      </c>
      <c r="C19" s="393" t="s">
        <v>529</v>
      </c>
      <c r="D19" s="394">
        <v>79</v>
      </c>
      <c r="E19" s="394">
        <v>87</v>
      </c>
      <c r="F19" s="394">
        <v>87</v>
      </c>
      <c r="G19" s="394">
        <v>87</v>
      </c>
      <c r="H19" s="394">
        <v>87</v>
      </c>
      <c r="I19" s="395">
        <v>75</v>
      </c>
      <c r="J19" s="395">
        <v>80</v>
      </c>
      <c r="K19" s="395">
        <v>75</v>
      </c>
      <c r="L19" s="395">
        <v>80</v>
      </c>
      <c r="M19" s="395">
        <v>65</v>
      </c>
      <c r="N19" s="1">
        <f>ROUND(D19*$H$12+[1]Sheet1!A6*$M$12,0)</f>
        <v>47</v>
      </c>
      <c r="O19" s="1">
        <f>ROUND(E19*$H$12+[1]Sheet1!B6*$M$12,0)</f>
        <v>52</v>
      </c>
      <c r="P19" s="1">
        <f>ROUND(F19*$H$12+[1]Sheet1!C6*$M$12,0)</f>
        <v>51</v>
      </c>
      <c r="Q19" s="1">
        <f>ROUND(G19*$H$12+[1]Sheet1!D6*$M$12,0)</f>
        <v>52</v>
      </c>
      <c r="R19" s="1">
        <f>ROUND(H19*$H$12+[1]Sheet1!E6*$M$12,0)</f>
        <v>50</v>
      </c>
    </row>
    <row r="20" spans="1:18" ht="15" thickBot="1">
      <c r="A20" s="10">
        <v>7</v>
      </c>
      <c r="B20" s="392">
        <v>1911112</v>
      </c>
      <c r="C20" s="393" t="s">
        <v>155</v>
      </c>
      <c r="D20" s="394">
        <v>73</v>
      </c>
      <c r="E20" s="394">
        <v>80</v>
      </c>
      <c r="F20" s="394">
        <v>81</v>
      </c>
      <c r="G20" s="394">
        <v>77</v>
      </c>
      <c r="H20" s="394">
        <v>74</v>
      </c>
      <c r="I20" s="395">
        <v>75</v>
      </c>
      <c r="J20" s="395">
        <v>45</v>
      </c>
      <c r="K20" s="395">
        <v>75</v>
      </c>
      <c r="L20" s="395">
        <v>70</v>
      </c>
      <c r="M20" s="395">
        <v>70</v>
      </c>
      <c r="N20" s="1">
        <f>ROUND(D20*$H$12+[1]Sheet1!A7*$M$12,0)</f>
        <v>44</v>
      </c>
      <c r="O20" s="1">
        <f>ROUND(E20*$H$12+[1]Sheet1!B7*$M$12,0)</f>
        <v>45</v>
      </c>
      <c r="P20" s="1">
        <f>ROUND(F20*$H$12+[1]Sheet1!C7*$M$12,0)</f>
        <v>48</v>
      </c>
      <c r="Q20" s="1">
        <f>ROUND(G20*$H$12+[1]Sheet1!D7*$M$12,0)</f>
        <v>46</v>
      </c>
      <c r="R20" s="1">
        <f>ROUND(H20*$H$12+[1]Sheet1!E7*$M$12,0)</f>
        <v>44</v>
      </c>
    </row>
    <row r="21" spans="1:18" ht="15" thickBot="1">
      <c r="A21" s="10">
        <v>8</v>
      </c>
      <c r="B21" s="392">
        <v>1911118</v>
      </c>
      <c r="C21" s="393" t="s">
        <v>530</v>
      </c>
      <c r="D21" s="394">
        <v>76</v>
      </c>
      <c r="E21" s="394">
        <v>75</v>
      </c>
      <c r="F21" s="394">
        <v>85</v>
      </c>
      <c r="G21" s="394">
        <v>74</v>
      </c>
      <c r="H21" s="394">
        <v>82</v>
      </c>
      <c r="I21" s="395">
        <v>80</v>
      </c>
      <c r="J21" s="395">
        <v>75</v>
      </c>
      <c r="K21" s="395">
        <v>70</v>
      </c>
      <c r="L21" s="395">
        <v>40</v>
      </c>
      <c r="M21" s="395">
        <v>75</v>
      </c>
      <c r="N21" s="1">
        <f>ROUND(D21*$H$12+[1]Sheet1!A8*$M$12,0)</f>
        <v>46</v>
      </c>
      <c r="O21" s="1">
        <f>ROUND(E21*$H$12+[1]Sheet1!B8*$M$12,0)</f>
        <v>45</v>
      </c>
      <c r="P21" s="1">
        <f>ROUND(F21*$H$12+[1]Sheet1!C8*$M$12,0)</f>
        <v>50</v>
      </c>
      <c r="Q21" s="1">
        <f>ROUND(G21*$H$12+[1]Sheet1!D8*$M$12,0)</f>
        <v>41</v>
      </c>
      <c r="R21" s="1">
        <f>ROUND(H21*$H$12+[1]Sheet1!E8*$M$12,0)</f>
        <v>49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opLeftCell="A166" workbookViewId="0">
      <selection activeCell="E185" sqref="E185:R185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6.7265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7265625" customWidth="1"/>
    <col min="12" max="12" width="6.453125" customWidth="1"/>
    <col min="13" max="13" width="6.54296875" customWidth="1"/>
    <col min="14" max="14" width="9.453125" bestFit="1" customWidth="1"/>
    <col min="15" max="17" width="6.453125" bestFit="1" customWidth="1"/>
    <col min="18" max="18" width="6.453125" customWidth="1"/>
    <col min="19" max="19" width="19.26953125" customWidth="1"/>
  </cols>
  <sheetData>
    <row r="1" spans="1:2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0">
      <c r="A2" s="511" t="s">
        <v>77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20" ht="15">
      <c r="A3" s="507" t="s">
        <v>78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0">
      <c r="A4" s="509" t="s">
        <v>169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0">
      <c r="A5" s="19" t="s">
        <v>76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20">
      <c r="A6" s="19" t="s">
        <v>75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0">
      <c r="A7" s="504" t="s">
        <v>204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20">
      <c r="A8" s="504" t="s">
        <v>205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20">
      <c r="A9" s="504" t="s">
        <v>206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20">
      <c r="A10" s="504" t="s">
        <v>207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20">
      <c r="A11" s="524" t="s">
        <v>208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20">
      <c r="A12" s="498" t="s">
        <v>1</v>
      </c>
      <c r="B12" s="500" t="s">
        <v>2</v>
      </c>
      <c r="C12" s="500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  <c r="S12" s="31" t="s">
        <v>164</v>
      </c>
      <c r="T12" s="31">
        <v>120</v>
      </c>
    </row>
    <row r="13" spans="1:20">
      <c r="A13" s="499"/>
      <c r="B13" s="501"/>
      <c r="C13" s="501"/>
      <c r="D13" s="26" t="s">
        <v>5</v>
      </c>
      <c r="E13" s="26" t="s">
        <v>6</v>
      </c>
      <c r="F13" s="26" t="s">
        <v>7</v>
      </c>
      <c r="G13" s="26" t="s">
        <v>8</v>
      </c>
      <c r="H13" s="26" t="s">
        <v>9</v>
      </c>
      <c r="I13" s="26" t="s">
        <v>5</v>
      </c>
      <c r="J13" s="26" t="s">
        <v>6</v>
      </c>
      <c r="K13" s="26" t="s">
        <v>7</v>
      </c>
      <c r="L13" s="26" t="s">
        <v>8</v>
      </c>
      <c r="M13" s="26" t="s">
        <v>9</v>
      </c>
      <c r="N13" s="26" t="s">
        <v>5</v>
      </c>
      <c r="O13" s="26" t="s">
        <v>6</v>
      </c>
      <c r="P13" s="26" t="s">
        <v>7</v>
      </c>
      <c r="Q13" s="26" t="s">
        <v>8</v>
      </c>
      <c r="R13" s="26" t="s">
        <v>9</v>
      </c>
    </row>
    <row r="14" spans="1:20">
      <c r="A14" s="10">
        <v>1</v>
      </c>
      <c r="B14" s="22">
        <v>1911001</v>
      </c>
      <c r="C14" s="23" t="s">
        <v>79</v>
      </c>
      <c r="D14" s="37">
        <v>50</v>
      </c>
      <c r="E14" s="37">
        <v>56</v>
      </c>
      <c r="F14" s="37">
        <v>64</v>
      </c>
      <c r="G14" s="37">
        <v>66</v>
      </c>
      <c r="H14" s="37">
        <v>62</v>
      </c>
      <c r="I14" s="38">
        <v>87</v>
      </c>
      <c r="J14" s="38">
        <v>73</v>
      </c>
      <c r="K14" s="38">
        <v>60</v>
      </c>
      <c r="L14" s="38">
        <v>67</v>
      </c>
      <c r="M14" s="38">
        <v>53</v>
      </c>
      <c r="N14" s="139">
        <v>68.5</v>
      </c>
      <c r="O14" s="139">
        <v>64.5</v>
      </c>
      <c r="P14" s="139">
        <v>62</v>
      </c>
      <c r="Q14" s="139">
        <v>66.5</v>
      </c>
      <c r="R14" s="139">
        <v>57.5</v>
      </c>
    </row>
    <row r="15" spans="1:20">
      <c r="A15" s="10">
        <v>2</v>
      </c>
      <c r="B15" s="24">
        <v>1911002</v>
      </c>
      <c r="C15" s="23" t="s">
        <v>80</v>
      </c>
      <c r="D15" s="37">
        <v>68</v>
      </c>
      <c r="E15" s="37">
        <v>89</v>
      </c>
      <c r="F15" s="37">
        <v>90</v>
      </c>
      <c r="G15" s="37">
        <v>83</v>
      </c>
      <c r="H15" s="37">
        <v>86</v>
      </c>
      <c r="I15" s="38">
        <v>93</v>
      </c>
      <c r="J15" s="38">
        <v>93</v>
      </c>
      <c r="K15" s="38">
        <v>93</v>
      </c>
      <c r="L15" s="38">
        <v>93</v>
      </c>
      <c r="M15" s="38">
        <v>93</v>
      </c>
      <c r="N15" s="139">
        <v>80.5</v>
      </c>
      <c r="O15" s="139">
        <v>91</v>
      </c>
      <c r="P15" s="139">
        <v>91.5</v>
      </c>
      <c r="Q15" s="139">
        <v>88</v>
      </c>
      <c r="R15" s="139">
        <v>89.5</v>
      </c>
    </row>
    <row r="16" spans="1:20">
      <c r="A16" s="10">
        <v>3</v>
      </c>
      <c r="B16" s="24">
        <v>1911003</v>
      </c>
      <c r="C16" s="23" t="s">
        <v>81</v>
      </c>
      <c r="D16" s="37">
        <v>87</v>
      </c>
      <c r="E16" s="37">
        <v>84</v>
      </c>
      <c r="F16" s="37">
        <v>97</v>
      </c>
      <c r="G16" s="37">
        <v>88</v>
      </c>
      <c r="H16" s="37">
        <v>90</v>
      </c>
      <c r="I16" s="38">
        <v>93</v>
      </c>
      <c r="J16" s="38">
        <v>87</v>
      </c>
      <c r="K16" s="38">
        <v>80</v>
      </c>
      <c r="L16" s="38">
        <v>93</v>
      </c>
      <c r="M16" s="38">
        <v>87</v>
      </c>
      <c r="N16" s="139">
        <v>90</v>
      </c>
      <c r="O16" s="139">
        <v>85.5</v>
      </c>
      <c r="P16" s="139">
        <v>88.5</v>
      </c>
      <c r="Q16" s="139">
        <v>90.5</v>
      </c>
      <c r="R16" s="139">
        <v>88.5</v>
      </c>
    </row>
    <row r="17" spans="1:18">
      <c r="A17" s="10">
        <v>4</v>
      </c>
      <c r="B17" s="24">
        <v>1911004</v>
      </c>
      <c r="C17" s="23" t="s">
        <v>39</v>
      </c>
      <c r="D17" s="37">
        <v>84</v>
      </c>
      <c r="E17" s="37">
        <v>89</v>
      </c>
      <c r="F17" s="37">
        <v>92</v>
      </c>
      <c r="G17" s="37">
        <v>90</v>
      </c>
      <c r="H17" s="37">
        <v>86</v>
      </c>
      <c r="I17" s="38">
        <v>93</v>
      </c>
      <c r="J17" s="38">
        <v>73</v>
      </c>
      <c r="K17" s="38">
        <v>100</v>
      </c>
      <c r="L17" s="38">
        <v>93</v>
      </c>
      <c r="M17" s="38">
        <v>100</v>
      </c>
      <c r="N17" s="139">
        <v>88.5</v>
      </c>
      <c r="O17" s="139">
        <v>81</v>
      </c>
      <c r="P17" s="139">
        <v>96</v>
      </c>
      <c r="Q17" s="139">
        <v>91.5</v>
      </c>
      <c r="R17" s="139">
        <v>93</v>
      </c>
    </row>
    <row r="18" spans="1:18">
      <c r="A18" s="10">
        <v>5</v>
      </c>
      <c r="B18" s="24">
        <v>1911005</v>
      </c>
      <c r="C18" s="23" t="s">
        <v>40</v>
      </c>
      <c r="D18" s="37">
        <v>71</v>
      </c>
      <c r="E18" s="37">
        <v>79</v>
      </c>
      <c r="F18" s="37">
        <v>71</v>
      </c>
      <c r="G18" s="37">
        <v>93</v>
      </c>
      <c r="H18" s="37">
        <v>70</v>
      </c>
      <c r="I18" s="38">
        <v>87</v>
      </c>
      <c r="J18" s="38">
        <v>93</v>
      </c>
      <c r="K18" s="38">
        <v>53</v>
      </c>
      <c r="L18" s="38">
        <v>93</v>
      </c>
      <c r="M18" s="38">
        <v>73</v>
      </c>
      <c r="N18" s="139">
        <v>79</v>
      </c>
      <c r="O18" s="139">
        <v>86</v>
      </c>
      <c r="P18" s="139">
        <v>62</v>
      </c>
      <c r="Q18" s="139">
        <v>93</v>
      </c>
      <c r="R18" s="139">
        <v>71.5</v>
      </c>
    </row>
    <row r="19" spans="1:18">
      <c r="A19" s="10">
        <v>6</v>
      </c>
      <c r="B19" s="24">
        <v>1911006</v>
      </c>
      <c r="C19" s="23" t="s">
        <v>82</v>
      </c>
      <c r="D19" s="37">
        <v>84</v>
      </c>
      <c r="E19" s="37">
        <v>97</v>
      </c>
      <c r="F19" s="37">
        <v>96</v>
      </c>
      <c r="G19" s="37">
        <v>83</v>
      </c>
      <c r="H19" s="37">
        <v>96</v>
      </c>
      <c r="I19" s="38">
        <v>93</v>
      </c>
      <c r="J19" s="38">
        <v>93</v>
      </c>
      <c r="K19" s="38">
        <v>73</v>
      </c>
      <c r="L19" s="38">
        <v>80</v>
      </c>
      <c r="M19" s="38">
        <v>93</v>
      </c>
      <c r="N19" s="139">
        <v>88.5</v>
      </c>
      <c r="O19" s="139">
        <v>95</v>
      </c>
      <c r="P19" s="139">
        <v>84.5</v>
      </c>
      <c r="Q19" s="139">
        <v>81.5</v>
      </c>
      <c r="R19" s="139">
        <v>94.5</v>
      </c>
    </row>
    <row r="20" spans="1:18">
      <c r="A20" s="10">
        <v>7</v>
      </c>
      <c r="B20" s="24">
        <v>1911007</v>
      </c>
      <c r="C20" s="23" t="s">
        <v>83</v>
      </c>
      <c r="D20" s="37">
        <v>69</v>
      </c>
      <c r="E20" s="37">
        <v>95</v>
      </c>
      <c r="F20" s="37">
        <v>95</v>
      </c>
      <c r="G20" s="37">
        <v>77</v>
      </c>
      <c r="H20" s="37">
        <v>91</v>
      </c>
      <c r="I20" s="38">
        <v>87</v>
      </c>
      <c r="J20" s="38">
        <v>93</v>
      </c>
      <c r="K20" s="38">
        <v>60</v>
      </c>
      <c r="L20" s="38">
        <v>100</v>
      </c>
      <c r="M20" s="38">
        <v>93</v>
      </c>
      <c r="N20" s="139">
        <v>78</v>
      </c>
      <c r="O20" s="139">
        <v>94</v>
      </c>
      <c r="P20" s="139">
        <v>77.5</v>
      </c>
      <c r="Q20" s="139">
        <v>88.5</v>
      </c>
      <c r="R20" s="139">
        <v>92</v>
      </c>
    </row>
    <row r="21" spans="1:18">
      <c r="A21" s="10">
        <v>8</v>
      </c>
      <c r="B21" s="24">
        <v>1911008</v>
      </c>
      <c r="C21" s="23" t="s">
        <v>84</v>
      </c>
      <c r="D21" s="37">
        <v>75</v>
      </c>
      <c r="E21" s="37">
        <v>73</v>
      </c>
      <c r="F21" s="37">
        <v>80</v>
      </c>
      <c r="G21" s="37">
        <v>83</v>
      </c>
      <c r="H21" s="37">
        <v>82</v>
      </c>
      <c r="I21" s="38">
        <v>80</v>
      </c>
      <c r="J21" s="38">
        <v>93</v>
      </c>
      <c r="K21" s="38">
        <v>73</v>
      </c>
      <c r="L21" s="38">
        <v>67</v>
      </c>
      <c r="M21" s="38">
        <v>73</v>
      </c>
      <c r="N21" s="139">
        <v>77.5</v>
      </c>
      <c r="O21" s="139">
        <v>83</v>
      </c>
      <c r="P21" s="139">
        <v>76.5</v>
      </c>
      <c r="Q21" s="139">
        <v>75</v>
      </c>
      <c r="R21" s="139">
        <v>77.5</v>
      </c>
    </row>
    <row r="22" spans="1:18">
      <c r="A22" s="10">
        <v>9</v>
      </c>
      <c r="B22" s="24">
        <v>1911009</v>
      </c>
      <c r="C22" s="23" t="s">
        <v>85</v>
      </c>
      <c r="D22" s="37">
        <v>54</v>
      </c>
      <c r="E22" s="37">
        <v>78</v>
      </c>
      <c r="F22" s="37">
        <v>81</v>
      </c>
      <c r="G22" s="37">
        <v>69</v>
      </c>
      <c r="H22" s="37">
        <v>76</v>
      </c>
      <c r="I22" s="38">
        <v>67</v>
      </c>
      <c r="J22" s="38">
        <v>87</v>
      </c>
      <c r="K22" s="38">
        <v>53</v>
      </c>
      <c r="L22" s="38">
        <v>80</v>
      </c>
      <c r="M22" s="38">
        <v>53</v>
      </c>
      <c r="N22" s="139">
        <v>60.5</v>
      </c>
      <c r="O22" s="139">
        <v>82.5</v>
      </c>
      <c r="P22" s="139">
        <v>67</v>
      </c>
      <c r="Q22" s="139">
        <v>74.5</v>
      </c>
      <c r="R22" s="139">
        <v>64.5</v>
      </c>
    </row>
    <row r="23" spans="1:18">
      <c r="A23" s="10">
        <v>10</v>
      </c>
      <c r="B23" s="24">
        <v>1911010</v>
      </c>
      <c r="C23" s="23" t="s">
        <v>86</v>
      </c>
      <c r="D23" s="37">
        <v>84</v>
      </c>
      <c r="E23" s="37">
        <v>86</v>
      </c>
      <c r="F23" s="37">
        <v>84</v>
      </c>
      <c r="G23" s="37">
        <v>76</v>
      </c>
      <c r="H23" s="37">
        <v>66</v>
      </c>
      <c r="I23" s="38">
        <v>93</v>
      </c>
      <c r="J23" s="38">
        <v>80</v>
      </c>
      <c r="K23" s="38">
        <v>60</v>
      </c>
      <c r="L23" s="38">
        <v>73</v>
      </c>
      <c r="M23" s="38">
        <v>87</v>
      </c>
      <c r="N23" s="139">
        <v>88.5</v>
      </c>
      <c r="O23" s="139">
        <v>83</v>
      </c>
      <c r="P23" s="139">
        <v>72</v>
      </c>
      <c r="Q23" s="139">
        <v>74.5</v>
      </c>
      <c r="R23" s="139">
        <v>76.5</v>
      </c>
    </row>
    <row r="24" spans="1:18">
      <c r="A24" s="10">
        <v>11</v>
      </c>
      <c r="B24" s="24">
        <v>1911011</v>
      </c>
      <c r="C24" s="23" t="s">
        <v>87</v>
      </c>
      <c r="D24" s="37">
        <v>56</v>
      </c>
      <c r="E24" s="37">
        <v>56</v>
      </c>
      <c r="F24" s="37">
        <v>82</v>
      </c>
      <c r="G24" s="37">
        <v>75</v>
      </c>
      <c r="H24" s="37">
        <v>65</v>
      </c>
      <c r="I24" s="38">
        <v>60</v>
      </c>
      <c r="J24" s="38">
        <v>73</v>
      </c>
      <c r="K24" s="38">
        <v>13</v>
      </c>
      <c r="L24" s="38">
        <v>67</v>
      </c>
      <c r="M24" s="38">
        <v>73</v>
      </c>
      <c r="N24" s="139">
        <v>58</v>
      </c>
      <c r="O24" s="139">
        <v>64.5</v>
      </c>
      <c r="P24" s="139">
        <v>47.5</v>
      </c>
      <c r="Q24" s="139">
        <v>71</v>
      </c>
      <c r="R24" s="139">
        <v>69</v>
      </c>
    </row>
    <row r="25" spans="1:18">
      <c r="A25" s="10">
        <v>12</v>
      </c>
      <c r="B25" s="24">
        <v>1911012</v>
      </c>
      <c r="C25" s="23" t="s">
        <v>88</v>
      </c>
      <c r="D25" s="37">
        <v>65</v>
      </c>
      <c r="E25" s="37">
        <v>72</v>
      </c>
      <c r="F25" s="37">
        <v>86</v>
      </c>
      <c r="G25" s="37">
        <v>91</v>
      </c>
      <c r="H25" s="37">
        <v>87</v>
      </c>
      <c r="I25" s="38">
        <v>93</v>
      </c>
      <c r="J25" s="38">
        <v>60</v>
      </c>
      <c r="K25" s="38">
        <v>80</v>
      </c>
      <c r="L25" s="38">
        <v>80</v>
      </c>
      <c r="M25" s="38">
        <v>93</v>
      </c>
      <c r="N25" s="139">
        <v>79</v>
      </c>
      <c r="O25" s="139">
        <v>66</v>
      </c>
      <c r="P25" s="139">
        <v>83</v>
      </c>
      <c r="Q25" s="139">
        <v>85.5</v>
      </c>
      <c r="R25" s="139">
        <v>90</v>
      </c>
    </row>
    <row r="26" spans="1:18">
      <c r="A26" s="10">
        <v>13</v>
      </c>
      <c r="B26" s="24">
        <v>1911013</v>
      </c>
      <c r="C26" s="23" t="s">
        <v>89</v>
      </c>
      <c r="D26" s="37">
        <v>83</v>
      </c>
      <c r="E26" s="37">
        <v>98</v>
      </c>
      <c r="F26" s="37">
        <v>98</v>
      </c>
      <c r="G26" s="37">
        <v>97</v>
      </c>
      <c r="H26" s="37">
        <v>97</v>
      </c>
      <c r="I26" s="38">
        <v>93</v>
      </c>
      <c r="J26" s="38">
        <v>100</v>
      </c>
      <c r="K26" s="38">
        <v>87</v>
      </c>
      <c r="L26" s="38">
        <v>93</v>
      </c>
      <c r="M26" s="38">
        <v>93</v>
      </c>
      <c r="N26" s="139">
        <v>88</v>
      </c>
      <c r="O26" s="139">
        <v>99</v>
      </c>
      <c r="P26" s="139">
        <v>92.5</v>
      </c>
      <c r="Q26" s="139">
        <v>95</v>
      </c>
      <c r="R26" s="139">
        <v>95</v>
      </c>
    </row>
    <row r="27" spans="1:18">
      <c r="A27" s="10">
        <v>14</v>
      </c>
      <c r="B27" s="24">
        <v>1911014</v>
      </c>
      <c r="C27" s="23" t="s">
        <v>90</v>
      </c>
      <c r="D27" s="37">
        <v>54</v>
      </c>
      <c r="E27" s="37">
        <v>65</v>
      </c>
      <c r="F27" s="37">
        <v>76</v>
      </c>
      <c r="G27" s="37">
        <v>54</v>
      </c>
      <c r="H27" s="37">
        <v>65</v>
      </c>
      <c r="I27" s="38">
        <v>73</v>
      </c>
      <c r="J27" s="38">
        <v>73</v>
      </c>
      <c r="K27" s="38">
        <v>53</v>
      </c>
      <c r="L27" s="38">
        <v>60</v>
      </c>
      <c r="M27" s="38">
        <v>60</v>
      </c>
      <c r="N27" s="139">
        <v>63.5</v>
      </c>
      <c r="O27" s="139">
        <v>69</v>
      </c>
      <c r="P27" s="139">
        <v>64.5</v>
      </c>
      <c r="Q27" s="139">
        <v>57</v>
      </c>
      <c r="R27" s="139">
        <v>62.5</v>
      </c>
    </row>
    <row r="28" spans="1:18">
      <c r="A28" s="10">
        <v>15</v>
      </c>
      <c r="B28" s="24">
        <v>1911015</v>
      </c>
      <c r="C28" s="23" t="s">
        <v>91</v>
      </c>
      <c r="D28" s="37">
        <v>92</v>
      </c>
      <c r="E28" s="37">
        <v>95</v>
      </c>
      <c r="F28" s="37">
        <v>93</v>
      </c>
      <c r="G28" s="37">
        <v>84</v>
      </c>
      <c r="H28" s="37">
        <v>89</v>
      </c>
      <c r="I28" s="38">
        <v>93</v>
      </c>
      <c r="J28" s="38">
        <v>93</v>
      </c>
      <c r="K28" s="38">
        <v>87</v>
      </c>
      <c r="L28" s="38">
        <v>93</v>
      </c>
      <c r="M28" s="38">
        <v>93</v>
      </c>
      <c r="N28" s="139">
        <v>92.5</v>
      </c>
      <c r="O28" s="139">
        <v>94</v>
      </c>
      <c r="P28" s="139">
        <v>90</v>
      </c>
      <c r="Q28" s="139">
        <v>88.5</v>
      </c>
      <c r="R28" s="139">
        <v>91</v>
      </c>
    </row>
    <row r="29" spans="1:18">
      <c r="A29" s="10">
        <v>16</v>
      </c>
      <c r="B29" s="24">
        <v>1911016</v>
      </c>
      <c r="C29" s="23" t="s">
        <v>41</v>
      </c>
      <c r="D29" s="37">
        <v>68</v>
      </c>
      <c r="E29" s="37">
        <v>86</v>
      </c>
      <c r="F29" s="37">
        <v>95</v>
      </c>
      <c r="G29" s="37">
        <v>82</v>
      </c>
      <c r="H29" s="37">
        <v>76</v>
      </c>
      <c r="I29" s="38">
        <v>93</v>
      </c>
      <c r="J29" s="38">
        <v>93</v>
      </c>
      <c r="K29" s="38">
        <v>93</v>
      </c>
      <c r="L29" s="38">
        <v>93</v>
      </c>
      <c r="M29" s="38">
        <v>93</v>
      </c>
      <c r="N29" s="139">
        <v>80.5</v>
      </c>
      <c r="O29" s="139">
        <v>89.5</v>
      </c>
      <c r="P29" s="139">
        <v>94</v>
      </c>
      <c r="Q29" s="139">
        <v>87.5</v>
      </c>
      <c r="R29" s="139">
        <v>84.5</v>
      </c>
    </row>
    <row r="30" spans="1:18">
      <c r="A30" s="10">
        <v>17</v>
      </c>
      <c r="B30" s="24">
        <v>1911017</v>
      </c>
      <c r="C30" s="23" t="s">
        <v>92</v>
      </c>
      <c r="D30" s="37">
        <v>70</v>
      </c>
      <c r="E30" s="37">
        <v>60</v>
      </c>
      <c r="F30" s="37">
        <v>82</v>
      </c>
      <c r="G30" s="37">
        <v>82</v>
      </c>
      <c r="H30" s="37">
        <v>71</v>
      </c>
      <c r="I30" s="38">
        <v>87</v>
      </c>
      <c r="J30" s="38">
        <v>40</v>
      </c>
      <c r="K30" s="38">
        <v>27</v>
      </c>
      <c r="L30" s="38">
        <v>47</v>
      </c>
      <c r="M30" s="38">
        <v>53</v>
      </c>
      <c r="N30" s="139">
        <v>78.5</v>
      </c>
      <c r="O30" s="139">
        <v>50</v>
      </c>
      <c r="P30" s="139">
        <v>54.5</v>
      </c>
      <c r="Q30" s="139">
        <v>64.5</v>
      </c>
      <c r="R30" s="139">
        <v>62</v>
      </c>
    </row>
    <row r="31" spans="1:18">
      <c r="A31" s="10">
        <v>18</v>
      </c>
      <c r="B31" s="24">
        <v>1911018</v>
      </c>
      <c r="C31" s="23" t="s">
        <v>42</v>
      </c>
      <c r="D31" s="37">
        <v>76</v>
      </c>
      <c r="E31" s="37">
        <v>96</v>
      </c>
      <c r="F31" s="37">
        <v>91</v>
      </c>
      <c r="G31" s="37">
        <v>91</v>
      </c>
      <c r="H31" s="37">
        <v>82</v>
      </c>
      <c r="I31" s="38">
        <v>100</v>
      </c>
      <c r="J31" s="38">
        <v>93</v>
      </c>
      <c r="K31" s="38">
        <v>93</v>
      </c>
      <c r="L31" s="38">
        <v>93</v>
      </c>
      <c r="M31" s="38">
        <v>80</v>
      </c>
      <c r="N31" s="139">
        <v>88</v>
      </c>
      <c r="O31" s="139">
        <v>94.5</v>
      </c>
      <c r="P31" s="139">
        <v>92</v>
      </c>
      <c r="Q31" s="139">
        <v>92</v>
      </c>
      <c r="R31" s="139">
        <v>81</v>
      </c>
    </row>
    <row r="32" spans="1:18">
      <c r="A32" s="10">
        <v>19</v>
      </c>
      <c r="B32" s="24">
        <v>1911019</v>
      </c>
      <c r="C32" s="23" t="s">
        <v>93</v>
      </c>
      <c r="D32" s="37">
        <v>55</v>
      </c>
      <c r="E32" s="37">
        <v>91</v>
      </c>
      <c r="F32" s="37">
        <v>84</v>
      </c>
      <c r="G32" s="37">
        <v>85</v>
      </c>
      <c r="H32" s="37">
        <v>57</v>
      </c>
      <c r="I32" s="38">
        <v>93</v>
      </c>
      <c r="J32" s="38">
        <v>100</v>
      </c>
      <c r="K32" s="38">
        <v>73</v>
      </c>
      <c r="L32" s="38">
        <v>60</v>
      </c>
      <c r="M32" s="38">
        <v>80</v>
      </c>
      <c r="N32" s="139">
        <v>74</v>
      </c>
      <c r="O32" s="139">
        <v>95.5</v>
      </c>
      <c r="P32" s="139">
        <v>78.5</v>
      </c>
      <c r="Q32" s="139">
        <v>72.5</v>
      </c>
      <c r="R32" s="139">
        <v>68.5</v>
      </c>
    </row>
    <row r="33" spans="1:18">
      <c r="A33" s="10">
        <v>20</v>
      </c>
      <c r="B33" s="24">
        <v>1911020</v>
      </c>
      <c r="C33" s="23" t="s">
        <v>94</v>
      </c>
      <c r="D33" s="37">
        <v>71</v>
      </c>
      <c r="E33" s="37">
        <v>91</v>
      </c>
      <c r="F33" s="37">
        <v>86</v>
      </c>
      <c r="G33" s="37">
        <v>68</v>
      </c>
      <c r="H33" s="37">
        <v>87</v>
      </c>
      <c r="I33" s="38">
        <v>87</v>
      </c>
      <c r="J33" s="38">
        <v>80</v>
      </c>
      <c r="K33" s="38">
        <v>60</v>
      </c>
      <c r="L33" s="38">
        <v>80</v>
      </c>
      <c r="M33" s="38">
        <v>87</v>
      </c>
      <c r="N33" s="139">
        <v>79</v>
      </c>
      <c r="O33" s="139">
        <v>85.5</v>
      </c>
      <c r="P33" s="139">
        <v>73</v>
      </c>
      <c r="Q33" s="139">
        <v>74</v>
      </c>
      <c r="R33" s="139">
        <v>87</v>
      </c>
    </row>
    <row r="34" spans="1:18">
      <c r="A34" s="10">
        <v>21</v>
      </c>
      <c r="B34" s="24">
        <v>1911021</v>
      </c>
      <c r="C34" s="23" t="s">
        <v>43</v>
      </c>
      <c r="D34" s="37">
        <v>87</v>
      </c>
      <c r="E34" s="37">
        <v>91</v>
      </c>
      <c r="F34" s="37">
        <v>96</v>
      </c>
      <c r="G34" s="37">
        <v>87</v>
      </c>
      <c r="H34" s="37">
        <v>86</v>
      </c>
      <c r="I34" s="38">
        <v>93</v>
      </c>
      <c r="J34" s="38">
        <v>73</v>
      </c>
      <c r="K34" s="38">
        <v>87</v>
      </c>
      <c r="L34" s="38">
        <v>73</v>
      </c>
      <c r="M34" s="38">
        <v>60</v>
      </c>
      <c r="N34" s="139">
        <v>90</v>
      </c>
      <c r="O34" s="139">
        <v>82</v>
      </c>
      <c r="P34" s="139">
        <v>91.5</v>
      </c>
      <c r="Q34" s="139">
        <v>80</v>
      </c>
      <c r="R34" s="139">
        <v>73</v>
      </c>
    </row>
    <row r="35" spans="1:18">
      <c r="A35" s="10">
        <v>22</v>
      </c>
      <c r="B35" s="24">
        <v>1911022</v>
      </c>
      <c r="C35" s="23" t="s">
        <v>95</v>
      </c>
      <c r="D35" s="37">
        <v>84</v>
      </c>
      <c r="E35" s="37">
        <v>88</v>
      </c>
      <c r="F35" s="37">
        <v>94</v>
      </c>
      <c r="G35" s="37">
        <v>66</v>
      </c>
      <c r="H35" s="37">
        <v>80</v>
      </c>
      <c r="I35" s="38">
        <v>80</v>
      </c>
      <c r="J35" s="38">
        <v>80</v>
      </c>
      <c r="K35" s="38">
        <v>80</v>
      </c>
      <c r="L35" s="38">
        <v>87</v>
      </c>
      <c r="M35" s="38">
        <v>73</v>
      </c>
      <c r="N35" s="139">
        <v>82</v>
      </c>
      <c r="O35" s="139">
        <v>84</v>
      </c>
      <c r="P35" s="139">
        <v>87</v>
      </c>
      <c r="Q35" s="139">
        <v>76.5</v>
      </c>
      <c r="R35" s="139">
        <v>76.5</v>
      </c>
    </row>
    <row r="36" spans="1:18">
      <c r="A36" s="10">
        <v>23</v>
      </c>
      <c r="B36" s="24">
        <v>1911023</v>
      </c>
      <c r="C36" s="23" t="s">
        <v>44</v>
      </c>
      <c r="D36" s="37">
        <v>83</v>
      </c>
      <c r="E36" s="37">
        <v>87</v>
      </c>
      <c r="F36" s="37">
        <v>92</v>
      </c>
      <c r="G36" s="37">
        <v>67</v>
      </c>
      <c r="H36" s="37">
        <v>80</v>
      </c>
      <c r="I36" s="38">
        <v>93</v>
      </c>
      <c r="J36" s="38">
        <v>60</v>
      </c>
      <c r="K36" s="38">
        <v>67</v>
      </c>
      <c r="L36" s="38">
        <v>93</v>
      </c>
      <c r="M36" s="38">
        <v>47</v>
      </c>
      <c r="N36" s="139">
        <v>88</v>
      </c>
      <c r="O36" s="139">
        <v>73.5</v>
      </c>
      <c r="P36" s="139">
        <v>79.5</v>
      </c>
      <c r="Q36" s="139">
        <v>80</v>
      </c>
      <c r="R36" s="139">
        <v>63.5</v>
      </c>
    </row>
    <row r="37" spans="1:18">
      <c r="A37" s="10">
        <v>24</v>
      </c>
      <c r="B37" s="24">
        <v>1911024</v>
      </c>
      <c r="C37" s="23" t="s">
        <v>45</v>
      </c>
      <c r="D37" s="37">
        <v>69</v>
      </c>
      <c r="E37" s="37">
        <v>79</v>
      </c>
      <c r="F37" s="37">
        <v>82</v>
      </c>
      <c r="G37" s="37">
        <v>84</v>
      </c>
      <c r="H37" s="37">
        <v>73</v>
      </c>
      <c r="I37" s="38">
        <v>73</v>
      </c>
      <c r="J37" s="38">
        <v>93</v>
      </c>
      <c r="K37" s="38">
        <v>53</v>
      </c>
      <c r="L37" s="38">
        <v>93</v>
      </c>
      <c r="M37" s="38">
        <v>93</v>
      </c>
      <c r="N37" s="139">
        <v>71</v>
      </c>
      <c r="O37" s="139">
        <v>86</v>
      </c>
      <c r="P37" s="139">
        <v>67.5</v>
      </c>
      <c r="Q37" s="139">
        <v>88.5</v>
      </c>
      <c r="R37" s="139">
        <v>83</v>
      </c>
    </row>
    <row r="38" spans="1:18">
      <c r="A38" s="10">
        <v>25</v>
      </c>
      <c r="B38" s="24">
        <v>1911025</v>
      </c>
      <c r="C38" s="23" t="s">
        <v>96</v>
      </c>
      <c r="D38" s="37">
        <v>69</v>
      </c>
      <c r="E38" s="37">
        <v>78</v>
      </c>
      <c r="F38" s="37">
        <v>84</v>
      </c>
      <c r="G38" s="37">
        <v>77</v>
      </c>
      <c r="H38" s="37">
        <v>53</v>
      </c>
      <c r="I38" s="38">
        <v>87</v>
      </c>
      <c r="J38" s="38">
        <v>87</v>
      </c>
      <c r="K38" s="38">
        <v>67</v>
      </c>
      <c r="L38" s="38">
        <v>67</v>
      </c>
      <c r="M38" s="38">
        <v>73</v>
      </c>
      <c r="N38" s="139">
        <v>78</v>
      </c>
      <c r="O38" s="139">
        <v>82.5</v>
      </c>
      <c r="P38" s="139">
        <v>75.5</v>
      </c>
      <c r="Q38" s="139">
        <v>72</v>
      </c>
      <c r="R38" s="139">
        <v>63</v>
      </c>
    </row>
    <row r="39" spans="1:18">
      <c r="A39" s="10">
        <v>26</v>
      </c>
      <c r="B39" s="24">
        <v>1911026</v>
      </c>
      <c r="C39" s="23" t="s">
        <v>97</v>
      </c>
      <c r="D39" s="37">
        <v>80</v>
      </c>
      <c r="E39" s="37">
        <v>83</v>
      </c>
      <c r="F39" s="37">
        <v>84</v>
      </c>
      <c r="G39" s="37">
        <v>78</v>
      </c>
      <c r="H39" s="37">
        <v>80</v>
      </c>
      <c r="I39" s="38">
        <v>93</v>
      </c>
      <c r="J39" s="38">
        <v>93</v>
      </c>
      <c r="K39" s="38">
        <v>93</v>
      </c>
      <c r="L39" s="38">
        <v>87</v>
      </c>
      <c r="M39" s="38">
        <v>73</v>
      </c>
      <c r="N39" s="139">
        <v>86.5</v>
      </c>
      <c r="O39" s="139">
        <v>88</v>
      </c>
      <c r="P39" s="139">
        <v>88.5</v>
      </c>
      <c r="Q39" s="139">
        <v>82.5</v>
      </c>
      <c r="R39" s="139">
        <v>76.5</v>
      </c>
    </row>
    <row r="40" spans="1:18">
      <c r="A40" s="10">
        <v>27</v>
      </c>
      <c r="B40" s="24">
        <v>1911027</v>
      </c>
      <c r="C40" s="23" t="s">
        <v>98</v>
      </c>
      <c r="D40" s="37">
        <v>73</v>
      </c>
      <c r="E40" s="37">
        <v>55</v>
      </c>
      <c r="F40" s="37">
        <v>78</v>
      </c>
      <c r="G40" s="37">
        <v>68</v>
      </c>
      <c r="H40" s="37">
        <v>68</v>
      </c>
      <c r="I40" s="38">
        <v>87</v>
      </c>
      <c r="J40" s="38">
        <v>87</v>
      </c>
      <c r="K40" s="38">
        <v>87</v>
      </c>
      <c r="L40" s="38">
        <v>40</v>
      </c>
      <c r="M40" s="38">
        <v>93</v>
      </c>
      <c r="N40" s="139">
        <v>80</v>
      </c>
      <c r="O40" s="139">
        <v>71</v>
      </c>
      <c r="P40" s="139">
        <v>82.5</v>
      </c>
      <c r="Q40" s="139">
        <v>54</v>
      </c>
      <c r="R40" s="139">
        <v>80.5</v>
      </c>
    </row>
    <row r="41" spans="1:18">
      <c r="A41" s="10">
        <v>28</v>
      </c>
      <c r="B41" s="24">
        <v>1911028</v>
      </c>
      <c r="C41" s="23" t="s">
        <v>46</v>
      </c>
      <c r="D41" s="37">
        <v>78</v>
      </c>
      <c r="E41" s="37">
        <v>61</v>
      </c>
      <c r="F41" s="37">
        <v>78</v>
      </c>
      <c r="G41" s="37">
        <v>67</v>
      </c>
      <c r="H41" s="37">
        <v>66</v>
      </c>
      <c r="I41" s="38">
        <v>87</v>
      </c>
      <c r="J41" s="38">
        <v>67</v>
      </c>
      <c r="K41" s="38">
        <v>73</v>
      </c>
      <c r="L41" s="38">
        <v>67</v>
      </c>
      <c r="M41" s="38">
        <v>60</v>
      </c>
      <c r="N41" s="139">
        <v>82.5</v>
      </c>
      <c r="O41" s="139">
        <v>64</v>
      </c>
      <c r="P41" s="139">
        <v>75.5</v>
      </c>
      <c r="Q41" s="139">
        <v>67</v>
      </c>
      <c r="R41" s="139">
        <v>63</v>
      </c>
    </row>
    <row r="42" spans="1:18">
      <c r="A42" s="10">
        <v>29</v>
      </c>
      <c r="B42" s="24">
        <v>1911029</v>
      </c>
      <c r="C42" s="23" t="s">
        <v>99</v>
      </c>
      <c r="D42" s="37">
        <v>91</v>
      </c>
      <c r="E42" s="37">
        <v>95</v>
      </c>
      <c r="F42" s="37">
        <v>86</v>
      </c>
      <c r="G42" s="37">
        <v>76</v>
      </c>
      <c r="H42" s="37">
        <v>88</v>
      </c>
      <c r="I42" s="38">
        <v>87</v>
      </c>
      <c r="J42" s="38">
        <v>73</v>
      </c>
      <c r="K42" s="38">
        <v>87</v>
      </c>
      <c r="L42" s="38">
        <v>60</v>
      </c>
      <c r="M42" s="38">
        <v>80</v>
      </c>
      <c r="N42" s="139">
        <v>89</v>
      </c>
      <c r="O42" s="139">
        <v>84</v>
      </c>
      <c r="P42" s="139">
        <v>86.5</v>
      </c>
      <c r="Q42" s="139">
        <v>68</v>
      </c>
      <c r="R42" s="139">
        <v>84</v>
      </c>
    </row>
    <row r="43" spans="1:18">
      <c r="A43" s="10">
        <v>30</v>
      </c>
      <c r="B43" s="24">
        <v>1911030</v>
      </c>
      <c r="C43" s="23" t="s">
        <v>100</v>
      </c>
      <c r="D43" s="37">
        <v>47</v>
      </c>
      <c r="E43" s="37">
        <v>75</v>
      </c>
      <c r="F43" s="37">
        <v>70</v>
      </c>
      <c r="G43" s="37">
        <v>68</v>
      </c>
      <c r="H43" s="37">
        <v>75</v>
      </c>
      <c r="I43" s="38">
        <v>87</v>
      </c>
      <c r="J43" s="38">
        <v>80</v>
      </c>
      <c r="K43" s="38">
        <v>80</v>
      </c>
      <c r="L43" s="38">
        <v>60</v>
      </c>
      <c r="M43" s="38">
        <v>80</v>
      </c>
      <c r="N43" s="139">
        <v>67</v>
      </c>
      <c r="O43" s="139">
        <v>77.5</v>
      </c>
      <c r="P43" s="139">
        <v>75</v>
      </c>
      <c r="Q43" s="139">
        <v>64</v>
      </c>
      <c r="R43" s="139">
        <v>77.5</v>
      </c>
    </row>
    <row r="44" spans="1:18">
      <c r="A44" s="10">
        <v>31</v>
      </c>
      <c r="B44" s="24">
        <v>1911031</v>
      </c>
      <c r="C44" s="23" t="s">
        <v>101</v>
      </c>
      <c r="D44" s="37">
        <v>63</v>
      </c>
      <c r="E44" s="37">
        <v>78</v>
      </c>
      <c r="F44" s="37">
        <v>96</v>
      </c>
      <c r="G44" s="37">
        <v>67</v>
      </c>
      <c r="H44" s="37">
        <v>87</v>
      </c>
      <c r="I44" s="38">
        <v>100</v>
      </c>
      <c r="J44" s="38">
        <v>87</v>
      </c>
      <c r="K44" s="38">
        <v>87</v>
      </c>
      <c r="L44" s="38">
        <v>93</v>
      </c>
      <c r="M44" s="38">
        <v>73</v>
      </c>
      <c r="N44" s="139">
        <v>81.5</v>
      </c>
      <c r="O44" s="139">
        <v>82.5</v>
      </c>
      <c r="P44" s="139">
        <v>91.5</v>
      </c>
      <c r="Q44" s="139">
        <v>80</v>
      </c>
      <c r="R44" s="139">
        <v>80</v>
      </c>
    </row>
    <row r="45" spans="1:18">
      <c r="A45" s="10">
        <v>32</v>
      </c>
      <c r="B45" s="24">
        <v>1911032</v>
      </c>
      <c r="C45" s="23" t="s">
        <v>102</v>
      </c>
      <c r="D45" s="37">
        <v>82</v>
      </c>
      <c r="E45" s="37">
        <v>73</v>
      </c>
      <c r="F45" s="37">
        <v>88</v>
      </c>
      <c r="G45" s="37">
        <v>86</v>
      </c>
      <c r="H45" s="37">
        <v>80</v>
      </c>
      <c r="I45" s="38">
        <v>87</v>
      </c>
      <c r="J45" s="38">
        <v>73</v>
      </c>
      <c r="K45" s="38">
        <v>73</v>
      </c>
      <c r="L45" s="38">
        <v>93</v>
      </c>
      <c r="M45" s="38">
        <v>80</v>
      </c>
      <c r="N45" s="139">
        <v>84.5</v>
      </c>
      <c r="O45" s="139">
        <v>73</v>
      </c>
      <c r="P45" s="139">
        <v>80.5</v>
      </c>
      <c r="Q45" s="139">
        <v>89.5</v>
      </c>
      <c r="R45" s="139">
        <v>80</v>
      </c>
    </row>
    <row r="46" spans="1:18">
      <c r="A46" s="10">
        <v>33</v>
      </c>
      <c r="B46" s="24">
        <v>1911033</v>
      </c>
      <c r="C46" s="23" t="s">
        <v>61</v>
      </c>
      <c r="D46" s="37">
        <v>53</v>
      </c>
      <c r="E46" s="37">
        <v>76</v>
      </c>
      <c r="F46" s="37">
        <v>66</v>
      </c>
      <c r="G46" s="37">
        <v>53</v>
      </c>
      <c r="H46" s="37">
        <v>50</v>
      </c>
      <c r="I46" s="38">
        <v>60</v>
      </c>
      <c r="J46" s="38">
        <v>80</v>
      </c>
      <c r="K46" s="38">
        <v>33</v>
      </c>
      <c r="L46" s="38">
        <v>80</v>
      </c>
      <c r="M46" s="38">
        <v>60</v>
      </c>
      <c r="N46" s="139">
        <v>56.5</v>
      </c>
      <c r="O46" s="139">
        <v>78</v>
      </c>
      <c r="P46" s="139">
        <v>49.5</v>
      </c>
      <c r="Q46" s="139">
        <v>66.5</v>
      </c>
      <c r="R46" s="139">
        <v>55</v>
      </c>
    </row>
    <row r="47" spans="1:18">
      <c r="A47" s="10">
        <v>34</v>
      </c>
      <c r="B47" s="24">
        <v>1911034</v>
      </c>
      <c r="C47" s="23" t="s">
        <v>103</v>
      </c>
      <c r="D47" s="37">
        <v>75</v>
      </c>
      <c r="E47" s="37">
        <v>77</v>
      </c>
      <c r="F47" s="37">
        <v>95</v>
      </c>
      <c r="G47" s="37">
        <v>88</v>
      </c>
      <c r="H47" s="37">
        <v>85</v>
      </c>
      <c r="I47" s="38">
        <v>87</v>
      </c>
      <c r="J47" s="38">
        <v>87</v>
      </c>
      <c r="K47" s="38">
        <v>87</v>
      </c>
      <c r="L47" s="38">
        <v>80</v>
      </c>
      <c r="M47" s="38">
        <v>87</v>
      </c>
      <c r="N47" s="139">
        <v>81</v>
      </c>
      <c r="O47" s="139">
        <v>82</v>
      </c>
      <c r="P47" s="139">
        <v>91</v>
      </c>
      <c r="Q47" s="139">
        <v>84</v>
      </c>
      <c r="R47" s="139">
        <v>86</v>
      </c>
    </row>
    <row r="48" spans="1:18">
      <c r="A48" s="10">
        <v>35</v>
      </c>
      <c r="B48" s="24">
        <v>1911035</v>
      </c>
      <c r="C48" s="23" t="s">
        <v>47</v>
      </c>
      <c r="D48" s="37">
        <v>67</v>
      </c>
      <c r="E48" s="37">
        <v>88</v>
      </c>
      <c r="F48" s="37">
        <v>81</v>
      </c>
      <c r="G48" s="37">
        <v>78</v>
      </c>
      <c r="H48" s="37">
        <v>89</v>
      </c>
      <c r="I48" s="38">
        <v>80</v>
      </c>
      <c r="J48" s="38">
        <v>27</v>
      </c>
      <c r="K48" s="38">
        <v>47</v>
      </c>
      <c r="L48" s="38">
        <v>87</v>
      </c>
      <c r="M48" s="38">
        <v>80</v>
      </c>
      <c r="N48" s="139">
        <v>73.5</v>
      </c>
      <c r="O48" s="139">
        <v>57.5</v>
      </c>
      <c r="P48" s="139">
        <v>64</v>
      </c>
      <c r="Q48" s="139">
        <v>82.5</v>
      </c>
      <c r="R48" s="139">
        <v>84.5</v>
      </c>
    </row>
    <row r="49" spans="1:18">
      <c r="A49" s="10">
        <v>36</v>
      </c>
      <c r="B49" s="24">
        <v>1911036</v>
      </c>
      <c r="C49" s="23" t="s">
        <v>62</v>
      </c>
      <c r="D49" s="37">
        <v>71</v>
      </c>
      <c r="E49" s="37">
        <v>60</v>
      </c>
      <c r="F49" s="37">
        <v>85</v>
      </c>
      <c r="G49" s="37">
        <v>83</v>
      </c>
      <c r="H49" s="37">
        <v>50</v>
      </c>
      <c r="I49" s="38">
        <v>100</v>
      </c>
      <c r="J49" s="38">
        <v>93</v>
      </c>
      <c r="K49" s="38">
        <v>73</v>
      </c>
      <c r="L49" s="38">
        <v>73</v>
      </c>
      <c r="M49" s="38">
        <v>80</v>
      </c>
      <c r="N49" s="139">
        <v>85.5</v>
      </c>
      <c r="O49" s="139">
        <v>76.5</v>
      </c>
      <c r="P49" s="139">
        <v>79</v>
      </c>
      <c r="Q49" s="139">
        <v>78</v>
      </c>
      <c r="R49" s="139">
        <v>65</v>
      </c>
    </row>
    <row r="50" spans="1:18">
      <c r="A50" s="10">
        <v>37</v>
      </c>
      <c r="B50" s="24">
        <v>1911037</v>
      </c>
      <c r="C50" s="23" t="s">
        <v>104</v>
      </c>
      <c r="D50" s="37">
        <v>89</v>
      </c>
      <c r="E50" s="37">
        <v>86</v>
      </c>
      <c r="F50" s="37">
        <v>92</v>
      </c>
      <c r="G50" s="37">
        <v>86</v>
      </c>
      <c r="H50" s="37">
        <v>90</v>
      </c>
      <c r="I50" s="38">
        <v>93</v>
      </c>
      <c r="J50" s="38">
        <v>80</v>
      </c>
      <c r="K50" s="38">
        <v>73</v>
      </c>
      <c r="L50" s="38">
        <v>80</v>
      </c>
      <c r="M50" s="38">
        <v>73</v>
      </c>
      <c r="N50" s="139">
        <v>91</v>
      </c>
      <c r="O50" s="139">
        <v>83</v>
      </c>
      <c r="P50" s="139">
        <v>82.5</v>
      </c>
      <c r="Q50" s="139">
        <v>83</v>
      </c>
      <c r="R50" s="139">
        <v>81.5</v>
      </c>
    </row>
    <row r="51" spans="1:18">
      <c r="A51" s="10">
        <v>38</v>
      </c>
      <c r="B51" s="24">
        <v>1911038</v>
      </c>
      <c r="C51" s="23" t="s">
        <v>48</v>
      </c>
      <c r="D51" s="37">
        <v>61</v>
      </c>
      <c r="E51" s="37">
        <v>66</v>
      </c>
      <c r="F51" s="37">
        <v>77</v>
      </c>
      <c r="G51" s="37">
        <v>67</v>
      </c>
      <c r="H51" s="37">
        <v>62</v>
      </c>
      <c r="I51" s="38">
        <v>47</v>
      </c>
      <c r="J51" s="38">
        <v>73</v>
      </c>
      <c r="K51" s="38">
        <v>73</v>
      </c>
      <c r="L51" s="38">
        <v>60</v>
      </c>
      <c r="M51" s="38">
        <v>67</v>
      </c>
      <c r="N51" s="139">
        <v>54</v>
      </c>
      <c r="O51" s="139">
        <v>69.5</v>
      </c>
      <c r="P51" s="139">
        <v>75</v>
      </c>
      <c r="Q51" s="139">
        <v>63.5</v>
      </c>
      <c r="R51" s="139">
        <v>64.5</v>
      </c>
    </row>
    <row r="52" spans="1:18">
      <c r="A52" s="10">
        <v>39</v>
      </c>
      <c r="B52" s="24">
        <v>1911039</v>
      </c>
      <c r="C52" s="23" t="s">
        <v>105</v>
      </c>
      <c r="D52" s="37">
        <v>61</v>
      </c>
      <c r="E52" s="37">
        <v>87</v>
      </c>
      <c r="F52" s="37">
        <v>84</v>
      </c>
      <c r="G52" s="37">
        <v>88</v>
      </c>
      <c r="H52" s="37">
        <v>70</v>
      </c>
      <c r="I52" s="38">
        <v>67</v>
      </c>
      <c r="J52" s="38">
        <v>73</v>
      </c>
      <c r="K52" s="38">
        <v>100</v>
      </c>
      <c r="L52" s="38">
        <v>73</v>
      </c>
      <c r="M52" s="38">
        <v>73</v>
      </c>
      <c r="N52" s="139">
        <v>64</v>
      </c>
      <c r="O52" s="139">
        <v>80</v>
      </c>
      <c r="P52" s="139">
        <v>92</v>
      </c>
      <c r="Q52" s="139">
        <v>80.5</v>
      </c>
      <c r="R52" s="139">
        <v>71.5</v>
      </c>
    </row>
    <row r="53" spans="1:18">
      <c r="A53" s="10">
        <v>40</v>
      </c>
      <c r="B53" s="24">
        <v>1911040</v>
      </c>
      <c r="C53" s="23" t="s">
        <v>106</v>
      </c>
      <c r="D53" s="37">
        <v>69</v>
      </c>
      <c r="E53" s="37">
        <v>87</v>
      </c>
      <c r="F53" s="37">
        <v>81</v>
      </c>
      <c r="G53" s="37">
        <v>87</v>
      </c>
      <c r="H53" s="37">
        <v>75</v>
      </c>
      <c r="I53" s="38">
        <v>80</v>
      </c>
      <c r="J53" s="38">
        <v>53</v>
      </c>
      <c r="K53" s="38">
        <v>53</v>
      </c>
      <c r="L53" s="38">
        <v>67</v>
      </c>
      <c r="M53" s="38">
        <v>73</v>
      </c>
      <c r="N53" s="139">
        <v>74.5</v>
      </c>
      <c r="O53" s="139">
        <v>70</v>
      </c>
      <c r="P53" s="139">
        <v>67</v>
      </c>
      <c r="Q53" s="139">
        <v>77</v>
      </c>
      <c r="R53" s="139">
        <v>74</v>
      </c>
    </row>
    <row r="54" spans="1:18">
      <c r="A54" s="10">
        <v>41</v>
      </c>
      <c r="B54" s="24">
        <v>1911041</v>
      </c>
      <c r="C54" s="23" t="s">
        <v>63</v>
      </c>
      <c r="D54" s="37">
        <v>85</v>
      </c>
      <c r="E54" s="37">
        <v>77</v>
      </c>
      <c r="F54" s="37">
        <v>92</v>
      </c>
      <c r="G54" s="37">
        <v>80</v>
      </c>
      <c r="H54" s="37">
        <v>92</v>
      </c>
      <c r="I54" s="38">
        <v>93</v>
      </c>
      <c r="J54" s="38">
        <v>93</v>
      </c>
      <c r="K54" s="38">
        <v>60</v>
      </c>
      <c r="L54" s="38">
        <v>80</v>
      </c>
      <c r="M54" s="38">
        <v>67</v>
      </c>
      <c r="N54" s="139">
        <v>89</v>
      </c>
      <c r="O54" s="139">
        <v>85</v>
      </c>
      <c r="P54" s="139">
        <v>76</v>
      </c>
      <c r="Q54" s="139">
        <v>80</v>
      </c>
      <c r="R54" s="139">
        <v>79.5</v>
      </c>
    </row>
    <row r="55" spans="1:18">
      <c r="A55" s="10">
        <v>42</v>
      </c>
      <c r="B55" s="24">
        <v>1911042</v>
      </c>
      <c r="C55" s="23" t="s">
        <v>107</v>
      </c>
      <c r="D55" s="37">
        <v>64</v>
      </c>
      <c r="E55" s="37">
        <v>86</v>
      </c>
      <c r="F55" s="37">
        <v>73</v>
      </c>
      <c r="G55" s="37">
        <v>66</v>
      </c>
      <c r="H55" s="37">
        <v>64</v>
      </c>
      <c r="I55" s="38">
        <v>73</v>
      </c>
      <c r="J55" s="38">
        <v>73</v>
      </c>
      <c r="K55" s="38">
        <v>73</v>
      </c>
      <c r="L55" s="38">
        <v>47</v>
      </c>
      <c r="M55" s="38">
        <v>53</v>
      </c>
      <c r="N55" s="139">
        <v>68.5</v>
      </c>
      <c r="O55" s="139">
        <v>79.5</v>
      </c>
      <c r="P55" s="139">
        <v>73</v>
      </c>
      <c r="Q55" s="139">
        <v>56.5</v>
      </c>
      <c r="R55" s="139">
        <v>58.5</v>
      </c>
    </row>
    <row r="56" spans="1:18">
      <c r="A56" s="10">
        <v>43</v>
      </c>
      <c r="B56" s="24">
        <v>1911043</v>
      </c>
      <c r="C56" s="23" t="s">
        <v>108</v>
      </c>
      <c r="D56" s="37">
        <v>79</v>
      </c>
      <c r="E56" s="37">
        <v>58</v>
      </c>
      <c r="F56" s="37">
        <v>86</v>
      </c>
      <c r="G56" s="37">
        <v>73</v>
      </c>
      <c r="H56" s="37">
        <v>71</v>
      </c>
      <c r="I56" s="38">
        <v>87</v>
      </c>
      <c r="J56" s="38">
        <v>80</v>
      </c>
      <c r="K56" s="38">
        <v>67</v>
      </c>
      <c r="L56" s="38">
        <v>80</v>
      </c>
      <c r="M56" s="38">
        <v>80</v>
      </c>
      <c r="N56" s="139">
        <v>83</v>
      </c>
      <c r="O56" s="139">
        <v>69</v>
      </c>
      <c r="P56" s="139">
        <v>76.5</v>
      </c>
      <c r="Q56" s="139">
        <v>76.5</v>
      </c>
      <c r="R56" s="139">
        <v>75.5</v>
      </c>
    </row>
    <row r="57" spans="1:18">
      <c r="A57" s="10">
        <v>44</v>
      </c>
      <c r="B57" s="24">
        <v>1911044</v>
      </c>
      <c r="C57" s="23" t="s">
        <v>49</v>
      </c>
      <c r="D57" s="37">
        <v>75</v>
      </c>
      <c r="E57" s="37">
        <v>90</v>
      </c>
      <c r="F57" s="37">
        <v>85</v>
      </c>
      <c r="G57" s="37">
        <v>73</v>
      </c>
      <c r="H57" s="37">
        <v>78</v>
      </c>
      <c r="I57" s="38">
        <v>87</v>
      </c>
      <c r="J57" s="38">
        <v>80</v>
      </c>
      <c r="K57" s="38">
        <v>80</v>
      </c>
      <c r="L57" s="38">
        <v>53</v>
      </c>
      <c r="M57" s="38">
        <v>67</v>
      </c>
      <c r="N57" s="139">
        <v>81</v>
      </c>
      <c r="O57" s="139">
        <v>85</v>
      </c>
      <c r="P57" s="139">
        <v>82.5</v>
      </c>
      <c r="Q57" s="139">
        <v>63</v>
      </c>
      <c r="R57" s="139">
        <v>72.5</v>
      </c>
    </row>
    <row r="58" spans="1:18">
      <c r="A58" s="10">
        <v>45</v>
      </c>
      <c r="B58" s="24">
        <v>1911045</v>
      </c>
      <c r="C58" s="23" t="s">
        <v>109</v>
      </c>
      <c r="D58" s="37">
        <v>59</v>
      </c>
      <c r="E58" s="37">
        <v>63</v>
      </c>
      <c r="F58" s="37">
        <v>86</v>
      </c>
      <c r="G58" s="37">
        <v>66</v>
      </c>
      <c r="H58" s="37">
        <v>57</v>
      </c>
      <c r="I58" s="38">
        <v>67</v>
      </c>
      <c r="J58" s="38">
        <v>67</v>
      </c>
      <c r="K58" s="38">
        <v>60</v>
      </c>
      <c r="L58" s="38">
        <v>60</v>
      </c>
      <c r="M58" s="38">
        <v>60</v>
      </c>
      <c r="N58" s="139">
        <v>63</v>
      </c>
      <c r="O58" s="139">
        <v>65</v>
      </c>
      <c r="P58" s="139">
        <v>73</v>
      </c>
      <c r="Q58" s="139">
        <v>63</v>
      </c>
      <c r="R58" s="139">
        <v>58.5</v>
      </c>
    </row>
    <row r="59" spans="1:18">
      <c r="A59" s="10">
        <v>46</v>
      </c>
      <c r="B59" s="24">
        <v>1911046</v>
      </c>
      <c r="C59" s="23" t="s">
        <v>110</v>
      </c>
      <c r="D59" s="37">
        <v>95</v>
      </c>
      <c r="E59" s="37">
        <v>97</v>
      </c>
      <c r="F59" s="37">
        <v>99</v>
      </c>
      <c r="G59" s="37">
        <v>99</v>
      </c>
      <c r="H59" s="37">
        <v>99</v>
      </c>
      <c r="I59" s="38">
        <v>93</v>
      </c>
      <c r="J59" s="38">
        <v>80</v>
      </c>
      <c r="K59" s="38">
        <v>87</v>
      </c>
      <c r="L59" s="38">
        <v>87</v>
      </c>
      <c r="M59" s="38">
        <v>80</v>
      </c>
      <c r="N59" s="139">
        <v>94</v>
      </c>
      <c r="O59" s="139">
        <v>88.5</v>
      </c>
      <c r="P59" s="139">
        <v>93</v>
      </c>
      <c r="Q59" s="139">
        <v>93</v>
      </c>
      <c r="R59" s="139">
        <v>89.5</v>
      </c>
    </row>
    <row r="60" spans="1:18">
      <c r="A60" s="10">
        <v>47</v>
      </c>
      <c r="B60" s="24">
        <v>1911047</v>
      </c>
      <c r="C60" s="23" t="s">
        <v>111</v>
      </c>
      <c r="D60" s="37">
        <v>88</v>
      </c>
      <c r="E60" s="37">
        <v>84</v>
      </c>
      <c r="F60" s="37">
        <v>86</v>
      </c>
      <c r="G60" s="37">
        <v>80</v>
      </c>
      <c r="H60" s="37">
        <v>81</v>
      </c>
      <c r="I60" s="38">
        <v>67</v>
      </c>
      <c r="J60" s="38">
        <v>80</v>
      </c>
      <c r="K60" s="38">
        <v>73</v>
      </c>
      <c r="L60" s="38">
        <v>87</v>
      </c>
      <c r="M60" s="38">
        <v>67</v>
      </c>
      <c r="N60" s="139">
        <v>77.5</v>
      </c>
      <c r="O60" s="139">
        <v>82</v>
      </c>
      <c r="P60" s="139">
        <v>79.5</v>
      </c>
      <c r="Q60" s="139">
        <v>83.5</v>
      </c>
      <c r="R60" s="139">
        <v>74</v>
      </c>
    </row>
    <row r="61" spans="1:18">
      <c r="A61" s="10">
        <v>48</v>
      </c>
      <c r="B61" s="24">
        <v>1911048</v>
      </c>
      <c r="C61" s="23" t="s">
        <v>64</v>
      </c>
      <c r="D61" s="37">
        <v>59</v>
      </c>
      <c r="E61" s="37">
        <v>72</v>
      </c>
      <c r="F61" s="37">
        <v>82</v>
      </c>
      <c r="G61" s="37">
        <v>76</v>
      </c>
      <c r="H61" s="37">
        <v>77</v>
      </c>
      <c r="I61" s="38">
        <v>60</v>
      </c>
      <c r="J61" s="38">
        <v>80</v>
      </c>
      <c r="K61" s="38">
        <v>73</v>
      </c>
      <c r="L61" s="38">
        <v>100</v>
      </c>
      <c r="M61" s="38">
        <v>73</v>
      </c>
      <c r="N61" s="139">
        <v>59.5</v>
      </c>
      <c r="O61" s="139">
        <v>76</v>
      </c>
      <c r="P61" s="139">
        <v>77.5</v>
      </c>
      <c r="Q61" s="139">
        <v>88</v>
      </c>
      <c r="R61" s="139">
        <v>75</v>
      </c>
    </row>
    <row r="62" spans="1:18">
      <c r="A62" s="10">
        <v>49</v>
      </c>
      <c r="B62" s="24">
        <v>1911049</v>
      </c>
      <c r="C62" s="23" t="s">
        <v>112</v>
      </c>
      <c r="D62" s="37">
        <v>70</v>
      </c>
      <c r="E62" s="37">
        <v>61</v>
      </c>
      <c r="F62" s="37">
        <v>81</v>
      </c>
      <c r="G62" s="37">
        <v>84</v>
      </c>
      <c r="H62" s="37">
        <v>77</v>
      </c>
      <c r="I62" s="38">
        <v>93</v>
      </c>
      <c r="J62" s="38">
        <v>80</v>
      </c>
      <c r="K62" s="38">
        <v>53</v>
      </c>
      <c r="L62" s="38">
        <v>87</v>
      </c>
      <c r="M62" s="38">
        <v>87</v>
      </c>
      <c r="N62" s="139">
        <v>81.5</v>
      </c>
      <c r="O62" s="139">
        <v>70.5</v>
      </c>
      <c r="P62" s="139">
        <v>67</v>
      </c>
      <c r="Q62" s="139">
        <v>85.5</v>
      </c>
      <c r="R62" s="139">
        <v>82</v>
      </c>
    </row>
    <row r="63" spans="1:18">
      <c r="A63" s="10">
        <v>50</v>
      </c>
      <c r="B63" s="24">
        <v>1911050</v>
      </c>
      <c r="C63" s="23" t="s">
        <v>113</v>
      </c>
      <c r="D63" s="37">
        <v>72</v>
      </c>
      <c r="E63" s="37">
        <v>78</v>
      </c>
      <c r="F63" s="37">
        <v>71</v>
      </c>
      <c r="G63" s="37">
        <v>96</v>
      </c>
      <c r="H63" s="37">
        <v>76</v>
      </c>
      <c r="I63" s="38">
        <v>60</v>
      </c>
      <c r="J63" s="38">
        <v>87</v>
      </c>
      <c r="K63" s="38">
        <v>87</v>
      </c>
      <c r="L63" s="38">
        <v>100</v>
      </c>
      <c r="M63" s="38">
        <v>47</v>
      </c>
      <c r="N63" s="139">
        <v>66</v>
      </c>
      <c r="O63" s="139">
        <v>82.5</v>
      </c>
      <c r="P63" s="139">
        <v>79</v>
      </c>
      <c r="Q63" s="139">
        <v>98</v>
      </c>
      <c r="R63" s="139">
        <v>61.5</v>
      </c>
    </row>
    <row r="64" spans="1:18">
      <c r="A64" s="10">
        <v>51</v>
      </c>
      <c r="B64" s="24">
        <v>1911051</v>
      </c>
      <c r="C64" s="23" t="s">
        <v>114</v>
      </c>
      <c r="D64" s="37">
        <v>78</v>
      </c>
      <c r="E64" s="37">
        <v>71</v>
      </c>
      <c r="F64" s="37">
        <v>65</v>
      </c>
      <c r="G64" s="37">
        <v>73</v>
      </c>
      <c r="H64" s="37">
        <v>87</v>
      </c>
      <c r="I64" s="38">
        <v>60</v>
      </c>
      <c r="J64" s="38">
        <v>73</v>
      </c>
      <c r="K64" s="38">
        <v>27</v>
      </c>
      <c r="L64" s="38">
        <v>73</v>
      </c>
      <c r="M64" s="38">
        <v>53</v>
      </c>
      <c r="N64" s="139">
        <v>69</v>
      </c>
      <c r="O64" s="139">
        <v>72</v>
      </c>
      <c r="P64" s="139">
        <v>46</v>
      </c>
      <c r="Q64" s="139">
        <v>73</v>
      </c>
      <c r="R64" s="139">
        <v>70</v>
      </c>
    </row>
    <row r="65" spans="1:18">
      <c r="A65" s="10">
        <v>52</v>
      </c>
      <c r="B65" s="24">
        <v>1911052</v>
      </c>
      <c r="C65" s="23" t="s">
        <v>115</v>
      </c>
      <c r="D65" s="37">
        <v>82</v>
      </c>
      <c r="E65" s="37">
        <v>74</v>
      </c>
      <c r="F65" s="37">
        <v>76</v>
      </c>
      <c r="G65" s="37">
        <v>92</v>
      </c>
      <c r="H65" s="37">
        <v>81</v>
      </c>
      <c r="I65" s="38">
        <v>93</v>
      </c>
      <c r="J65" s="38">
        <v>47</v>
      </c>
      <c r="K65" s="38">
        <v>47</v>
      </c>
      <c r="L65" s="38">
        <v>73</v>
      </c>
      <c r="M65" s="38">
        <v>80</v>
      </c>
      <c r="N65" s="139">
        <v>87.5</v>
      </c>
      <c r="O65" s="139">
        <v>60.5</v>
      </c>
      <c r="P65" s="139">
        <v>61.5</v>
      </c>
      <c r="Q65" s="139">
        <v>82.5</v>
      </c>
      <c r="R65" s="139">
        <v>80.5</v>
      </c>
    </row>
    <row r="66" spans="1:18">
      <c r="A66" s="10">
        <v>53</v>
      </c>
      <c r="B66" s="24">
        <v>1911053</v>
      </c>
      <c r="C66" s="23" t="s">
        <v>50</v>
      </c>
      <c r="D66" s="37">
        <v>99</v>
      </c>
      <c r="E66" s="37">
        <v>90</v>
      </c>
      <c r="F66" s="37">
        <v>90</v>
      </c>
      <c r="G66" s="37">
        <v>82</v>
      </c>
      <c r="H66" s="37">
        <v>99</v>
      </c>
      <c r="I66" s="38">
        <v>93</v>
      </c>
      <c r="J66" s="38">
        <v>87</v>
      </c>
      <c r="K66" s="38">
        <v>87</v>
      </c>
      <c r="L66" s="38">
        <v>80</v>
      </c>
      <c r="M66" s="38">
        <v>87</v>
      </c>
      <c r="N66" s="139">
        <v>96</v>
      </c>
      <c r="O66" s="139">
        <v>88.5</v>
      </c>
      <c r="P66" s="139">
        <v>88.5</v>
      </c>
      <c r="Q66" s="139">
        <v>81</v>
      </c>
      <c r="R66" s="139">
        <v>93</v>
      </c>
    </row>
    <row r="67" spans="1:18">
      <c r="A67" s="10">
        <v>54</v>
      </c>
      <c r="B67" s="24">
        <v>1911054</v>
      </c>
      <c r="C67" s="23" t="s">
        <v>116</v>
      </c>
      <c r="D67" s="37">
        <v>67</v>
      </c>
      <c r="E67" s="37">
        <v>64</v>
      </c>
      <c r="F67" s="37">
        <v>82</v>
      </c>
      <c r="G67" s="37">
        <v>74</v>
      </c>
      <c r="H67" s="37">
        <v>72</v>
      </c>
      <c r="I67" s="38">
        <v>80</v>
      </c>
      <c r="J67" s="38">
        <v>67</v>
      </c>
      <c r="K67" s="38">
        <v>87</v>
      </c>
      <c r="L67" s="38">
        <v>80</v>
      </c>
      <c r="M67" s="38">
        <v>67</v>
      </c>
      <c r="N67" s="139">
        <v>73.5</v>
      </c>
      <c r="O67" s="139">
        <v>65.5</v>
      </c>
      <c r="P67" s="139">
        <v>84.5</v>
      </c>
      <c r="Q67" s="139">
        <v>77</v>
      </c>
      <c r="R67" s="139">
        <v>69.5</v>
      </c>
    </row>
    <row r="68" spans="1:18">
      <c r="A68" s="10">
        <v>55</v>
      </c>
      <c r="B68" s="24">
        <v>1911055</v>
      </c>
      <c r="C68" s="23" t="s">
        <v>117</v>
      </c>
      <c r="D68" s="37">
        <v>84</v>
      </c>
      <c r="E68" s="37">
        <v>78</v>
      </c>
      <c r="F68" s="37">
        <v>73</v>
      </c>
      <c r="G68" s="37">
        <v>79</v>
      </c>
      <c r="H68" s="37">
        <v>70</v>
      </c>
      <c r="I68" s="38">
        <v>93</v>
      </c>
      <c r="J68" s="38">
        <v>40</v>
      </c>
      <c r="K68" s="38">
        <v>73</v>
      </c>
      <c r="L68" s="38">
        <v>73</v>
      </c>
      <c r="M68" s="38">
        <v>73</v>
      </c>
      <c r="N68" s="139">
        <v>88.5</v>
      </c>
      <c r="O68" s="139">
        <v>59</v>
      </c>
      <c r="P68" s="139">
        <v>73</v>
      </c>
      <c r="Q68" s="139">
        <v>76</v>
      </c>
      <c r="R68" s="139">
        <v>71.5</v>
      </c>
    </row>
    <row r="69" spans="1:18">
      <c r="A69" s="10">
        <v>56</v>
      </c>
      <c r="B69" s="24">
        <v>1911056</v>
      </c>
      <c r="C69" s="23" t="s">
        <v>118</v>
      </c>
      <c r="D69" s="37">
        <v>89</v>
      </c>
      <c r="E69" s="37">
        <v>95</v>
      </c>
      <c r="F69" s="37">
        <v>86</v>
      </c>
      <c r="G69" s="37">
        <v>94</v>
      </c>
      <c r="H69" s="37">
        <v>96</v>
      </c>
      <c r="I69" s="38">
        <v>87</v>
      </c>
      <c r="J69" s="38">
        <v>93</v>
      </c>
      <c r="K69" s="38">
        <v>100</v>
      </c>
      <c r="L69" s="38">
        <v>93</v>
      </c>
      <c r="M69" s="38">
        <v>93</v>
      </c>
      <c r="N69" s="139">
        <v>88</v>
      </c>
      <c r="O69" s="139">
        <v>94</v>
      </c>
      <c r="P69" s="139">
        <v>93</v>
      </c>
      <c r="Q69" s="139">
        <v>93.5</v>
      </c>
      <c r="R69" s="139">
        <v>94.5</v>
      </c>
    </row>
    <row r="70" spans="1:18">
      <c r="A70" s="10">
        <v>57</v>
      </c>
      <c r="B70" s="24">
        <v>1911057</v>
      </c>
      <c r="C70" s="23" t="s">
        <v>119</v>
      </c>
      <c r="D70" s="37">
        <v>76</v>
      </c>
      <c r="E70" s="37">
        <v>89</v>
      </c>
      <c r="F70" s="37">
        <v>69</v>
      </c>
      <c r="G70" s="37">
        <v>71</v>
      </c>
      <c r="H70" s="37">
        <v>69</v>
      </c>
      <c r="I70" s="38">
        <v>80</v>
      </c>
      <c r="J70" s="38">
        <v>60</v>
      </c>
      <c r="K70" s="38">
        <v>47</v>
      </c>
      <c r="L70" s="38">
        <v>27</v>
      </c>
      <c r="M70" s="38">
        <v>67</v>
      </c>
      <c r="N70" s="139">
        <v>78</v>
      </c>
      <c r="O70" s="139">
        <v>74.5</v>
      </c>
      <c r="P70" s="139">
        <v>58</v>
      </c>
      <c r="Q70" s="139">
        <v>49</v>
      </c>
      <c r="R70" s="139">
        <v>68</v>
      </c>
    </row>
    <row r="71" spans="1:18">
      <c r="A71" s="10">
        <v>58</v>
      </c>
      <c r="B71" s="24">
        <v>1911058</v>
      </c>
      <c r="C71" s="23" t="s">
        <v>120</v>
      </c>
      <c r="D71" s="37">
        <v>89</v>
      </c>
      <c r="E71" s="37">
        <v>95</v>
      </c>
      <c r="F71" s="37">
        <v>89</v>
      </c>
      <c r="G71" s="37">
        <v>89</v>
      </c>
      <c r="H71" s="37">
        <v>97</v>
      </c>
      <c r="I71" s="38">
        <v>80</v>
      </c>
      <c r="J71" s="38">
        <v>100</v>
      </c>
      <c r="K71" s="38">
        <v>80</v>
      </c>
      <c r="L71" s="38">
        <v>93</v>
      </c>
      <c r="M71" s="38">
        <v>93</v>
      </c>
      <c r="N71" s="139">
        <v>84.5</v>
      </c>
      <c r="O71" s="139">
        <v>97.5</v>
      </c>
      <c r="P71" s="139">
        <v>84.5</v>
      </c>
      <c r="Q71" s="139">
        <v>91</v>
      </c>
      <c r="R71" s="139">
        <v>95</v>
      </c>
    </row>
    <row r="72" spans="1:18">
      <c r="A72" s="10">
        <v>59</v>
      </c>
      <c r="B72" s="24">
        <v>1911059</v>
      </c>
      <c r="C72" s="23" t="s">
        <v>65</v>
      </c>
      <c r="D72" s="37">
        <v>85</v>
      </c>
      <c r="E72" s="37">
        <v>69</v>
      </c>
      <c r="F72" s="37">
        <v>94</v>
      </c>
      <c r="G72" s="37">
        <v>85</v>
      </c>
      <c r="H72" s="37">
        <v>85</v>
      </c>
      <c r="I72" s="38">
        <v>80</v>
      </c>
      <c r="J72" s="38">
        <v>67</v>
      </c>
      <c r="K72" s="38">
        <v>80</v>
      </c>
      <c r="L72" s="38">
        <v>80</v>
      </c>
      <c r="M72" s="38">
        <v>93</v>
      </c>
      <c r="N72" s="139">
        <v>82.5</v>
      </c>
      <c r="O72" s="139">
        <v>68</v>
      </c>
      <c r="P72" s="139">
        <v>87</v>
      </c>
      <c r="Q72" s="139">
        <v>82.5</v>
      </c>
      <c r="R72" s="139">
        <v>89</v>
      </c>
    </row>
    <row r="73" spans="1:18">
      <c r="A73" s="10">
        <v>60</v>
      </c>
      <c r="B73" s="24">
        <v>1911060</v>
      </c>
      <c r="C73" s="23" t="s">
        <v>121</v>
      </c>
      <c r="D73" s="37">
        <v>90</v>
      </c>
      <c r="E73" s="37">
        <v>95</v>
      </c>
      <c r="F73" s="37">
        <v>90</v>
      </c>
      <c r="G73" s="37">
        <v>85</v>
      </c>
      <c r="H73" s="37">
        <v>90</v>
      </c>
      <c r="I73" s="38">
        <v>93</v>
      </c>
      <c r="J73" s="38">
        <v>87</v>
      </c>
      <c r="K73" s="38">
        <v>93</v>
      </c>
      <c r="L73" s="38">
        <v>93</v>
      </c>
      <c r="M73" s="38">
        <v>93</v>
      </c>
      <c r="N73" s="139">
        <v>91.5</v>
      </c>
      <c r="O73" s="139">
        <v>91</v>
      </c>
      <c r="P73" s="139">
        <v>91.5</v>
      </c>
      <c r="Q73" s="139">
        <v>89</v>
      </c>
      <c r="R73" s="139">
        <v>91.5</v>
      </c>
    </row>
    <row r="74" spans="1:18">
      <c r="A74" s="10">
        <v>61</v>
      </c>
      <c r="B74" s="24">
        <v>1911061</v>
      </c>
      <c r="C74" s="23" t="s">
        <v>122</v>
      </c>
      <c r="D74" s="37">
        <v>93</v>
      </c>
      <c r="E74" s="37">
        <v>87</v>
      </c>
      <c r="F74" s="37">
        <v>93</v>
      </c>
      <c r="G74" s="37">
        <v>81</v>
      </c>
      <c r="H74" s="37">
        <v>92</v>
      </c>
      <c r="I74" s="38">
        <v>87</v>
      </c>
      <c r="J74" s="38">
        <v>87</v>
      </c>
      <c r="K74" s="38">
        <v>80</v>
      </c>
      <c r="L74" s="38">
        <v>93</v>
      </c>
      <c r="M74" s="38">
        <v>73</v>
      </c>
      <c r="N74" s="139">
        <v>90</v>
      </c>
      <c r="O74" s="139">
        <v>87</v>
      </c>
      <c r="P74" s="139">
        <v>86.5</v>
      </c>
      <c r="Q74" s="139">
        <v>87</v>
      </c>
      <c r="R74" s="139">
        <v>82.5</v>
      </c>
    </row>
    <row r="75" spans="1:18">
      <c r="A75" s="10">
        <v>62</v>
      </c>
      <c r="B75" s="24">
        <v>1911062</v>
      </c>
      <c r="C75" s="23" t="s">
        <v>123</v>
      </c>
      <c r="D75" s="37">
        <v>92</v>
      </c>
      <c r="E75" s="37">
        <v>82</v>
      </c>
      <c r="F75" s="37">
        <v>95</v>
      </c>
      <c r="G75" s="37">
        <v>90</v>
      </c>
      <c r="H75" s="37">
        <v>97</v>
      </c>
      <c r="I75" s="38">
        <v>93</v>
      </c>
      <c r="J75" s="38">
        <v>93</v>
      </c>
      <c r="K75" s="38">
        <v>93</v>
      </c>
      <c r="L75" s="38">
        <v>93</v>
      </c>
      <c r="M75" s="38">
        <v>93</v>
      </c>
      <c r="N75" s="139">
        <v>92.5</v>
      </c>
      <c r="O75" s="139">
        <v>87.5</v>
      </c>
      <c r="P75" s="139">
        <v>94</v>
      </c>
      <c r="Q75" s="139">
        <v>91.5</v>
      </c>
      <c r="R75" s="139">
        <v>95</v>
      </c>
    </row>
    <row r="76" spans="1:18">
      <c r="A76" s="10">
        <v>63</v>
      </c>
      <c r="B76" s="24">
        <v>1911063</v>
      </c>
      <c r="C76" s="23" t="s">
        <v>51</v>
      </c>
      <c r="D76" s="37">
        <v>87</v>
      </c>
      <c r="E76" s="37">
        <v>78</v>
      </c>
      <c r="F76" s="37">
        <v>87</v>
      </c>
      <c r="G76" s="37">
        <v>87</v>
      </c>
      <c r="H76" s="37">
        <v>80</v>
      </c>
      <c r="I76" s="38">
        <v>93</v>
      </c>
      <c r="J76" s="38">
        <v>73</v>
      </c>
      <c r="K76" s="38">
        <v>87</v>
      </c>
      <c r="L76" s="38">
        <v>80</v>
      </c>
      <c r="M76" s="38">
        <v>80</v>
      </c>
      <c r="N76" s="139">
        <v>90</v>
      </c>
      <c r="O76" s="139">
        <v>75.5</v>
      </c>
      <c r="P76" s="139">
        <v>87</v>
      </c>
      <c r="Q76" s="139">
        <v>83.5</v>
      </c>
      <c r="R76" s="139">
        <v>80</v>
      </c>
    </row>
    <row r="77" spans="1:18">
      <c r="A77" s="10">
        <v>64</v>
      </c>
      <c r="B77" s="24">
        <v>1911064</v>
      </c>
      <c r="C77" s="23" t="s">
        <v>124</v>
      </c>
      <c r="D77" s="37">
        <v>89</v>
      </c>
      <c r="E77" s="37">
        <v>89</v>
      </c>
      <c r="F77" s="37">
        <v>72</v>
      </c>
      <c r="G77" s="37">
        <v>89</v>
      </c>
      <c r="H77" s="37">
        <v>65</v>
      </c>
      <c r="I77" s="38">
        <v>87</v>
      </c>
      <c r="J77" s="38">
        <v>80</v>
      </c>
      <c r="K77" s="38">
        <v>87</v>
      </c>
      <c r="L77" s="38">
        <v>47</v>
      </c>
      <c r="M77" s="38">
        <v>93</v>
      </c>
      <c r="N77" s="139">
        <v>88</v>
      </c>
      <c r="O77" s="139">
        <v>84.5</v>
      </c>
      <c r="P77" s="139">
        <v>79.5</v>
      </c>
      <c r="Q77" s="139">
        <v>68</v>
      </c>
      <c r="R77" s="139">
        <v>79</v>
      </c>
    </row>
    <row r="78" spans="1:18">
      <c r="A78" s="10">
        <v>65</v>
      </c>
      <c r="B78" s="24">
        <v>1911065</v>
      </c>
      <c r="C78" s="23" t="s">
        <v>52</v>
      </c>
      <c r="D78" s="37">
        <v>78</v>
      </c>
      <c r="E78" s="37">
        <v>62</v>
      </c>
      <c r="F78" s="37">
        <v>84</v>
      </c>
      <c r="G78" s="37">
        <v>72</v>
      </c>
      <c r="H78" s="37">
        <v>68</v>
      </c>
      <c r="I78" s="38">
        <v>80</v>
      </c>
      <c r="J78" s="38">
        <v>80</v>
      </c>
      <c r="K78" s="38">
        <v>60</v>
      </c>
      <c r="L78" s="38">
        <v>87</v>
      </c>
      <c r="M78" s="38">
        <v>80</v>
      </c>
      <c r="N78" s="139">
        <v>79</v>
      </c>
      <c r="O78" s="139">
        <v>71</v>
      </c>
      <c r="P78" s="139">
        <v>72</v>
      </c>
      <c r="Q78" s="139">
        <v>79.5</v>
      </c>
      <c r="R78" s="139">
        <v>74</v>
      </c>
    </row>
    <row r="79" spans="1:18">
      <c r="A79" s="10">
        <v>66</v>
      </c>
      <c r="B79" s="24">
        <v>1911066</v>
      </c>
      <c r="C79" s="23" t="s">
        <v>66</v>
      </c>
      <c r="D79" s="37">
        <v>96</v>
      </c>
      <c r="E79" s="37">
        <v>92</v>
      </c>
      <c r="F79" s="37">
        <v>81</v>
      </c>
      <c r="G79" s="37">
        <v>77</v>
      </c>
      <c r="H79" s="37">
        <v>86</v>
      </c>
      <c r="I79" s="38">
        <v>80</v>
      </c>
      <c r="J79" s="38">
        <v>87</v>
      </c>
      <c r="K79" s="38">
        <v>73</v>
      </c>
      <c r="L79" s="38">
        <v>60</v>
      </c>
      <c r="M79" s="38">
        <v>67</v>
      </c>
      <c r="N79" s="139">
        <v>88</v>
      </c>
      <c r="O79" s="139">
        <v>89.5</v>
      </c>
      <c r="P79" s="139">
        <v>77</v>
      </c>
      <c r="Q79" s="139">
        <v>68.5</v>
      </c>
      <c r="R79" s="139">
        <v>76.5</v>
      </c>
    </row>
    <row r="80" spans="1:18">
      <c r="A80" s="10">
        <v>67</v>
      </c>
      <c r="B80" s="24">
        <v>1911067</v>
      </c>
      <c r="C80" s="23" t="s">
        <v>125</v>
      </c>
      <c r="D80" s="37">
        <v>92</v>
      </c>
      <c r="E80" s="37">
        <v>91</v>
      </c>
      <c r="F80" s="37">
        <v>79</v>
      </c>
      <c r="G80" s="37">
        <v>77</v>
      </c>
      <c r="H80" s="37">
        <v>82</v>
      </c>
      <c r="I80" s="38">
        <v>93</v>
      </c>
      <c r="J80" s="38">
        <v>93</v>
      </c>
      <c r="K80" s="38">
        <v>93</v>
      </c>
      <c r="L80" s="38">
        <v>87</v>
      </c>
      <c r="M80" s="38">
        <v>93</v>
      </c>
      <c r="N80" s="139">
        <v>92.5</v>
      </c>
      <c r="O80" s="139">
        <v>92</v>
      </c>
      <c r="P80" s="139">
        <v>86</v>
      </c>
      <c r="Q80" s="139">
        <v>82</v>
      </c>
      <c r="R80" s="139">
        <v>87.5</v>
      </c>
    </row>
    <row r="81" spans="1:18">
      <c r="A81" s="10">
        <v>68</v>
      </c>
      <c r="B81" s="24">
        <v>1911068</v>
      </c>
      <c r="C81" s="23" t="s">
        <v>126</v>
      </c>
      <c r="D81" s="37">
        <v>78</v>
      </c>
      <c r="E81" s="37">
        <v>81</v>
      </c>
      <c r="F81" s="37">
        <v>75</v>
      </c>
      <c r="G81" s="37">
        <v>62</v>
      </c>
      <c r="H81" s="37">
        <v>78</v>
      </c>
      <c r="I81" s="38">
        <v>87</v>
      </c>
      <c r="J81" s="38">
        <v>73</v>
      </c>
      <c r="K81" s="38">
        <v>93</v>
      </c>
      <c r="L81" s="38">
        <v>80</v>
      </c>
      <c r="M81" s="38">
        <v>80</v>
      </c>
      <c r="N81" s="139">
        <v>82.5</v>
      </c>
      <c r="O81" s="139">
        <v>77</v>
      </c>
      <c r="P81" s="139">
        <v>84</v>
      </c>
      <c r="Q81" s="139">
        <v>71</v>
      </c>
      <c r="R81" s="139">
        <v>79</v>
      </c>
    </row>
    <row r="82" spans="1:18">
      <c r="A82" s="10">
        <v>69</v>
      </c>
      <c r="B82" s="24">
        <v>1911069</v>
      </c>
      <c r="C82" s="23" t="s">
        <v>67</v>
      </c>
      <c r="D82" s="37">
        <v>62</v>
      </c>
      <c r="E82" s="37">
        <v>66</v>
      </c>
      <c r="F82" s="37">
        <v>81</v>
      </c>
      <c r="G82" s="37">
        <v>73</v>
      </c>
      <c r="H82" s="37">
        <v>70</v>
      </c>
      <c r="I82" s="38">
        <v>73</v>
      </c>
      <c r="J82" s="38">
        <v>80</v>
      </c>
      <c r="K82" s="38">
        <v>60</v>
      </c>
      <c r="L82" s="38">
        <v>87</v>
      </c>
      <c r="M82" s="38">
        <v>67</v>
      </c>
      <c r="N82" s="139">
        <v>67.5</v>
      </c>
      <c r="O82" s="139">
        <v>73</v>
      </c>
      <c r="P82" s="139">
        <v>70.5</v>
      </c>
      <c r="Q82" s="139">
        <v>80</v>
      </c>
      <c r="R82" s="139">
        <v>68.5</v>
      </c>
    </row>
    <row r="83" spans="1:18">
      <c r="A83" s="10">
        <v>70</v>
      </c>
      <c r="B83" s="24">
        <v>1911070</v>
      </c>
      <c r="C83" s="23" t="s">
        <v>127</v>
      </c>
      <c r="D83" s="37">
        <v>83</v>
      </c>
      <c r="E83" s="37">
        <v>70</v>
      </c>
      <c r="F83" s="37">
        <v>86</v>
      </c>
      <c r="G83" s="37">
        <v>85</v>
      </c>
      <c r="H83" s="37">
        <v>87</v>
      </c>
      <c r="I83" s="38">
        <v>80</v>
      </c>
      <c r="J83" s="38">
        <v>67</v>
      </c>
      <c r="K83" s="38">
        <v>87</v>
      </c>
      <c r="L83" s="38">
        <v>73</v>
      </c>
      <c r="M83" s="38">
        <v>80</v>
      </c>
      <c r="N83" s="139">
        <v>81.5</v>
      </c>
      <c r="O83" s="139">
        <v>68.5</v>
      </c>
      <c r="P83" s="139">
        <v>86.5</v>
      </c>
      <c r="Q83" s="139">
        <v>79</v>
      </c>
      <c r="R83" s="139">
        <v>83.5</v>
      </c>
    </row>
    <row r="84" spans="1:18">
      <c r="A84" s="10">
        <v>71</v>
      </c>
      <c r="B84" s="24">
        <v>1911071</v>
      </c>
      <c r="C84" s="23" t="s">
        <v>128</v>
      </c>
      <c r="D84" s="37">
        <v>79</v>
      </c>
      <c r="E84" s="37">
        <v>76</v>
      </c>
      <c r="F84" s="37">
        <v>69</v>
      </c>
      <c r="G84" s="37">
        <v>69</v>
      </c>
      <c r="H84" s="37">
        <v>75</v>
      </c>
      <c r="I84" s="38">
        <v>100</v>
      </c>
      <c r="J84" s="38">
        <v>40</v>
      </c>
      <c r="K84" s="38">
        <v>60</v>
      </c>
      <c r="L84" s="38">
        <v>80</v>
      </c>
      <c r="M84" s="38">
        <v>67</v>
      </c>
      <c r="N84" s="139">
        <v>89.5</v>
      </c>
      <c r="O84" s="139">
        <v>58</v>
      </c>
      <c r="P84" s="139">
        <v>64.5</v>
      </c>
      <c r="Q84" s="139">
        <v>74.5</v>
      </c>
      <c r="R84" s="139">
        <v>71</v>
      </c>
    </row>
    <row r="85" spans="1:18">
      <c r="A85" s="10">
        <v>72</v>
      </c>
      <c r="B85" s="24">
        <v>1911072</v>
      </c>
      <c r="C85" s="23" t="s">
        <v>53</v>
      </c>
      <c r="D85" s="37">
        <v>40</v>
      </c>
      <c r="E85" s="37">
        <v>83</v>
      </c>
      <c r="F85" s="37">
        <v>63</v>
      </c>
      <c r="G85" s="37">
        <v>98</v>
      </c>
      <c r="H85" s="37">
        <v>61</v>
      </c>
      <c r="I85" s="38">
        <v>60</v>
      </c>
      <c r="J85" s="38">
        <v>87</v>
      </c>
      <c r="K85" s="38">
        <v>87</v>
      </c>
      <c r="L85" s="38">
        <v>80</v>
      </c>
      <c r="M85" s="38">
        <v>93</v>
      </c>
      <c r="N85" s="139">
        <v>50</v>
      </c>
      <c r="O85" s="139">
        <v>85</v>
      </c>
      <c r="P85" s="139">
        <v>75</v>
      </c>
      <c r="Q85" s="139">
        <v>89</v>
      </c>
      <c r="R85" s="139">
        <v>77</v>
      </c>
    </row>
    <row r="86" spans="1:18">
      <c r="A86" s="10">
        <v>73</v>
      </c>
      <c r="B86" s="24">
        <v>1911073</v>
      </c>
      <c r="C86" s="23" t="s">
        <v>54</v>
      </c>
      <c r="D86" s="37">
        <v>96</v>
      </c>
      <c r="E86" s="37">
        <v>99</v>
      </c>
      <c r="F86" s="37">
        <v>97</v>
      </c>
      <c r="G86" s="37">
        <v>97</v>
      </c>
      <c r="H86" s="37">
        <v>98</v>
      </c>
      <c r="I86" s="38">
        <v>93</v>
      </c>
      <c r="J86" s="38">
        <v>100</v>
      </c>
      <c r="K86" s="38">
        <v>93</v>
      </c>
      <c r="L86" s="38">
        <v>87</v>
      </c>
      <c r="M86" s="38">
        <v>93</v>
      </c>
      <c r="N86" s="139">
        <v>94.5</v>
      </c>
      <c r="O86" s="139">
        <v>99.5</v>
      </c>
      <c r="P86" s="139">
        <v>95</v>
      </c>
      <c r="Q86" s="139">
        <v>92</v>
      </c>
      <c r="R86" s="139">
        <v>95.5</v>
      </c>
    </row>
    <row r="87" spans="1:18">
      <c r="A87" s="10">
        <v>74</v>
      </c>
      <c r="B87" s="24">
        <v>1911074</v>
      </c>
      <c r="C87" s="23" t="s">
        <v>68</v>
      </c>
      <c r="D87" s="37">
        <v>96</v>
      </c>
      <c r="E87" s="37">
        <v>90</v>
      </c>
      <c r="F87" s="37">
        <v>87</v>
      </c>
      <c r="G87" s="37">
        <v>79</v>
      </c>
      <c r="H87" s="37">
        <v>99</v>
      </c>
      <c r="I87" s="38">
        <v>93</v>
      </c>
      <c r="J87" s="38">
        <v>93</v>
      </c>
      <c r="K87" s="38">
        <v>93</v>
      </c>
      <c r="L87" s="38">
        <v>67</v>
      </c>
      <c r="M87" s="38">
        <v>93</v>
      </c>
      <c r="N87" s="139">
        <v>94.5</v>
      </c>
      <c r="O87" s="139">
        <v>91.5</v>
      </c>
      <c r="P87" s="139">
        <v>90</v>
      </c>
      <c r="Q87" s="139">
        <v>73</v>
      </c>
      <c r="R87" s="139">
        <v>96</v>
      </c>
    </row>
    <row r="88" spans="1:18">
      <c r="A88" s="10">
        <v>75</v>
      </c>
      <c r="B88" s="24">
        <v>1911075</v>
      </c>
      <c r="C88" s="23" t="s">
        <v>55</v>
      </c>
      <c r="D88" s="37">
        <v>91</v>
      </c>
      <c r="E88" s="37">
        <v>93</v>
      </c>
      <c r="F88" s="37">
        <v>92</v>
      </c>
      <c r="G88" s="37">
        <v>82</v>
      </c>
      <c r="H88" s="37">
        <v>83</v>
      </c>
      <c r="I88" s="38">
        <v>93</v>
      </c>
      <c r="J88" s="38">
        <v>87</v>
      </c>
      <c r="K88" s="38">
        <v>87</v>
      </c>
      <c r="L88" s="38">
        <v>87</v>
      </c>
      <c r="M88" s="38">
        <v>80</v>
      </c>
      <c r="N88" s="139">
        <v>92</v>
      </c>
      <c r="O88" s="139">
        <v>90</v>
      </c>
      <c r="P88" s="139">
        <v>89.5</v>
      </c>
      <c r="Q88" s="139">
        <v>84.5</v>
      </c>
      <c r="R88" s="139">
        <v>81.5</v>
      </c>
    </row>
    <row r="89" spans="1:18">
      <c r="A89" s="10">
        <v>76</v>
      </c>
      <c r="B89" s="24">
        <v>1911076</v>
      </c>
      <c r="C89" s="23" t="s">
        <v>129</v>
      </c>
      <c r="D89" s="37">
        <v>88</v>
      </c>
      <c r="E89" s="37">
        <v>85</v>
      </c>
      <c r="F89" s="37">
        <v>73</v>
      </c>
      <c r="G89" s="37">
        <v>80</v>
      </c>
      <c r="H89" s="37">
        <v>85</v>
      </c>
      <c r="I89" s="38">
        <v>87</v>
      </c>
      <c r="J89" s="38">
        <v>73</v>
      </c>
      <c r="K89" s="38">
        <v>53</v>
      </c>
      <c r="L89" s="38">
        <v>73</v>
      </c>
      <c r="M89" s="38">
        <v>87</v>
      </c>
      <c r="N89" s="139">
        <v>87.5</v>
      </c>
      <c r="O89" s="139">
        <v>79</v>
      </c>
      <c r="P89" s="139">
        <v>63</v>
      </c>
      <c r="Q89" s="139">
        <v>76.5</v>
      </c>
      <c r="R89" s="139">
        <v>86</v>
      </c>
    </row>
    <row r="90" spans="1:18">
      <c r="A90" s="10">
        <v>77</v>
      </c>
      <c r="B90" s="24">
        <v>1911077</v>
      </c>
      <c r="C90" s="23" t="s">
        <v>56</v>
      </c>
      <c r="D90" s="37">
        <v>95</v>
      </c>
      <c r="E90" s="37">
        <v>85</v>
      </c>
      <c r="F90" s="37">
        <v>76</v>
      </c>
      <c r="G90" s="37">
        <v>62</v>
      </c>
      <c r="H90" s="37">
        <v>91</v>
      </c>
      <c r="I90" s="38">
        <v>73</v>
      </c>
      <c r="J90" s="38">
        <v>80</v>
      </c>
      <c r="K90" s="38">
        <v>67</v>
      </c>
      <c r="L90" s="38">
        <v>80</v>
      </c>
      <c r="M90" s="38">
        <v>80</v>
      </c>
      <c r="N90" s="139">
        <v>84</v>
      </c>
      <c r="O90" s="139">
        <v>82.5</v>
      </c>
      <c r="P90" s="139">
        <v>71.5</v>
      </c>
      <c r="Q90" s="139">
        <v>71</v>
      </c>
      <c r="R90" s="139">
        <v>85.5</v>
      </c>
    </row>
    <row r="91" spans="1:18">
      <c r="A91" s="10">
        <v>78</v>
      </c>
      <c r="B91" s="24">
        <v>1911078</v>
      </c>
      <c r="C91" s="23" t="s">
        <v>69</v>
      </c>
      <c r="D91" s="37">
        <v>91</v>
      </c>
      <c r="E91" s="37">
        <v>88</v>
      </c>
      <c r="F91" s="37">
        <v>92</v>
      </c>
      <c r="G91" s="37">
        <v>86</v>
      </c>
      <c r="H91" s="37">
        <v>94</v>
      </c>
      <c r="I91" s="38">
        <v>87</v>
      </c>
      <c r="J91" s="38">
        <v>80</v>
      </c>
      <c r="K91" s="38">
        <v>93</v>
      </c>
      <c r="L91" s="38">
        <v>93</v>
      </c>
      <c r="M91" s="38">
        <v>93</v>
      </c>
      <c r="N91" s="139">
        <v>89</v>
      </c>
      <c r="O91" s="139">
        <v>84</v>
      </c>
      <c r="P91" s="139">
        <v>92.5</v>
      </c>
      <c r="Q91" s="139">
        <v>89.5</v>
      </c>
      <c r="R91" s="139">
        <v>93.5</v>
      </c>
    </row>
    <row r="92" spans="1:18">
      <c r="A92" s="10">
        <v>79</v>
      </c>
      <c r="B92" s="24">
        <v>1911079</v>
      </c>
      <c r="C92" s="23" t="s">
        <v>130</v>
      </c>
      <c r="D92" s="37">
        <v>92</v>
      </c>
      <c r="E92" s="37">
        <v>91</v>
      </c>
      <c r="F92" s="37">
        <v>85</v>
      </c>
      <c r="G92" s="37">
        <v>71</v>
      </c>
      <c r="H92" s="37">
        <v>70</v>
      </c>
      <c r="I92" s="38">
        <v>93</v>
      </c>
      <c r="J92" s="38">
        <v>67</v>
      </c>
      <c r="K92" s="38">
        <v>87</v>
      </c>
      <c r="L92" s="38">
        <v>93</v>
      </c>
      <c r="M92" s="38">
        <v>73</v>
      </c>
      <c r="N92" s="139">
        <v>92.5</v>
      </c>
      <c r="O92" s="139">
        <v>79</v>
      </c>
      <c r="P92" s="139">
        <v>86</v>
      </c>
      <c r="Q92" s="139">
        <v>82</v>
      </c>
      <c r="R92" s="139">
        <v>71.5</v>
      </c>
    </row>
    <row r="93" spans="1:18">
      <c r="A93" s="10">
        <v>80</v>
      </c>
      <c r="B93" s="24">
        <v>1911080</v>
      </c>
      <c r="C93" s="23" t="s">
        <v>131</v>
      </c>
      <c r="D93" s="37">
        <v>61</v>
      </c>
      <c r="E93" s="37">
        <v>70</v>
      </c>
      <c r="F93" s="37">
        <v>69</v>
      </c>
      <c r="G93" s="37">
        <v>67</v>
      </c>
      <c r="H93" s="37">
        <v>68</v>
      </c>
      <c r="I93" s="38">
        <v>67</v>
      </c>
      <c r="J93" s="38">
        <v>53</v>
      </c>
      <c r="K93" s="38">
        <v>47</v>
      </c>
      <c r="L93" s="38">
        <v>33</v>
      </c>
      <c r="M93" s="38">
        <v>33</v>
      </c>
      <c r="N93" s="139">
        <v>64</v>
      </c>
      <c r="O93" s="139">
        <v>61.5</v>
      </c>
      <c r="P93" s="139">
        <v>58</v>
      </c>
      <c r="Q93" s="139">
        <v>50</v>
      </c>
      <c r="R93" s="139">
        <v>50.5</v>
      </c>
    </row>
    <row r="94" spans="1:18">
      <c r="A94" s="10">
        <v>81</v>
      </c>
      <c r="B94" s="24">
        <v>1911081</v>
      </c>
      <c r="C94" s="23" t="s">
        <v>70</v>
      </c>
      <c r="D94" s="37">
        <v>59</v>
      </c>
      <c r="E94" s="37">
        <v>81</v>
      </c>
      <c r="F94" s="37">
        <v>63</v>
      </c>
      <c r="G94" s="37">
        <v>81</v>
      </c>
      <c r="H94" s="37">
        <v>77</v>
      </c>
      <c r="I94" s="38">
        <v>60</v>
      </c>
      <c r="J94" s="38">
        <v>80</v>
      </c>
      <c r="K94" s="38">
        <v>53</v>
      </c>
      <c r="L94" s="38">
        <v>60</v>
      </c>
      <c r="M94" s="38">
        <v>80</v>
      </c>
      <c r="N94" s="139">
        <v>59.5</v>
      </c>
      <c r="O94" s="139">
        <v>80.5</v>
      </c>
      <c r="P94" s="139">
        <v>58</v>
      </c>
      <c r="Q94" s="139">
        <v>70.5</v>
      </c>
      <c r="R94" s="139">
        <v>78.5</v>
      </c>
    </row>
    <row r="95" spans="1:18">
      <c r="A95" s="10">
        <v>82</v>
      </c>
      <c r="B95" s="24">
        <v>1911082</v>
      </c>
      <c r="C95" s="23" t="s">
        <v>71</v>
      </c>
      <c r="D95" s="37">
        <v>98</v>
      </c>
      <c r="E95" s="37">
        <v>88</v>
      </c>
      <c r="F95" s="37">
        <v>80</v>
      </c>
      <c r="G95" s="37">
        <v>80</v>
      </c>
      <c r="H95" s="37">
        <v>88</v>
      </c>
      <c r="I95" s="38">
        <v>100</v>
      </c>
      <c r="J95" s="38">
        <v>87</v>
      </c>
      <c r="K95" s="38">
        <v>93</v>
      </c>
      <c r="L95" s="38">
        <v>80</v>
      </c>
      <c r="M95" s="38">
        <v>73</v>
      </c>
      <c r="N95" s="139">
        <v>99</v>
      </c>
      <c r="O95" s="139">
        <v>87.5</v>
      </c>
      <c r="P95" s="139">
        <v>86.5</v>
      </c>
      <c r="Q95" s="139">
        <v>80</v>
      </c>
      <c r="R95" s="139">
        <v>80.5</v>
      </c>
    </row>
    <row r="96" spans="1:18">
      <c r="A96" s="10">
        <v>83</v>
      </c>
      <c r="B96" s="24">
        <v>1911083</v>
      </c>
      <c r="C96" s="23" t="s">
        <v>132</v>
      </c>
      <c r="D96" s="37">
        <v>91</v>
      </c>
      <c r="E96" s="37">
        <v>90</v>
      </c>
      <c r="F96" s="37">
        <v>95</v>
      </c>
      <c r="G96" s="37">
        <v>89</v>
      </c>
      <c r="H96" s="37">
        <v>88</v>
      </c>
      <c r="I96" s="38">
        <v>93</v>
      </c>
      <c r="J96" s="38">
        <v>87</v>
      </c>
      <c r="K96" s="38">
        <v>87</v>
      </c>
      <c r="L96" s="38">
        <v>80</v>
      </c>
      <c r="M96" s="38">
        <v>87</v>
      </c>
      <c r="N96" s="139">
        <v>92</v>
      </c>
      <c r="O96" s="139">
        <v>88.5</v>
      </c>
      <c r="P96" s="139">
        <v>91</v>
      </c>
      <c r="Q96" s="139">
        <v>84.5</v>
      </c>
      <c r="R96" s="139">
        <v>87.5</v>
      </c>
    </row>
    <row r="97" spans="1:18">
      <c r="A97" s="10">
        <v>84</v>
      </c>
      <c r="B97" s="24">
        <v>1911084</v>
      </c>
      <c r="C97" s="23" t="s">
        <v>133</v>
      </c>
      <c r="D97" s="37">
        <v>81</v>
      </c>
      <c r="E97" s="37">
        <v>81</v>
      </c>
      <c r="F97" s="37">
        <v>83</v>
      </c>
      <c r="G97" s="37">
        <v>84</v>
      </c>
      <c r="H97" s="37">
        <v>86</v>
      </c>
      <c r="I97" s="38">
        <v>67</v>
      </c>
      <c r="J97" s="38">
        <v>67</v>
      </c>
      <c r="K97" s="38">
        <v>73</v>
      </c>
      <c r="L97" s="38">
        <v>73</v>
      </c>
      <c r="M97" s="38">
        <v>80</v>
      </c>
      <c r="N97" s="139">
        <v>74</v>
      </c>
      <c r="O97" s="139">
        <v>74</v>
      </c>
      <c r="P97" s="139">
        <v>78</v>
      </c>
      <c r="Q97" s="139">
        <v>78.5</v>
      </c>
      <c r="R97" s="139">
        <v>83</v>
      </c>
    </row>
    <row r="98" spans="1:18">
      <c r="A98" s="10">
        <v>85</v>
      </c>
      <c r="B98" s="24">
        <v>1911085</v>
      </c>
      <c r="C98" s="23" t="s">
        <v>134</v>
      </c>
      <c r="D98" s="37">
        <v>70</v>
      </c>
      <c r="E98" s="37">
        <v>91</v>
      </c>
      <c r="F98" s="37">
        <v>72</v>
      </c>
      <c r="G98" s="37">
        <v>58</v>
      </c>
      <c r="H98" s="37">
        <v>71</v>
      </c>
      <c r="I98" s="38">
        <v>67</v>
      </c>
      <c r="J98" s="38">
        <v>80</v>
      </c>
      <c r="K98" s="38">
        <v>67</v>
      </c>
      <c r="L98" s="38">
        <v>73</v>
      </c>
      <c r="M98" s="38">
        <v>53</v>
      </c>
      <c r="N98" s="139">
        <v>68.5</v>
      </c>
      <c r="O98" s="139">
        <v>85.5</v>
      </c>
      <c r="P98" s="139">
        <v>69.5</v>
      </c>
      <c r="Q98" s="139">
        <v>65.5</v>
      </c>
      <c r="R98" s="139">
        <v>62</v>
      </c>
    </row>
    <row r="99" spans="1:18">
      <c r="A99" s="10">
        <v>86</v>
      </c>
      <c r="B99" s="24">
        <v>1911086</v>
      </c>
      <c r="C99" s="23" t="s">
        <v>135</v>
      </c>
      <c r="D99" s="37">
        <v>64</v>
      </c>
      <c r="E99" s="37">
        <v>70</v>
      </c>
      <c r="F99" s="37">
        <v>76</v>
      </c>
      <c r="G99" s="37">
        <v>77</v>
      </c>
      <c r="H99" s="37">
        <v>62</v>
      </c>
      <c r="I99" s="38">
        <v>73</v>
      </c>
      <c r="J99" s="38">
        <v>53</v>
      </c>
      <c r="K99" s="38">
        <v>27</v>
      </c>
      <c r="L99" s="38">
        <v>27</v>
      </c>
      <c r="M99" s="38">
        <v>67</v>
      </c>
      <c r="N99" s="139">
        <v>68.5</v>
      </c>
      <c r="O99" s="139">
        <v>61.5</v>
      </c>
      <c r="P99" s="139">
        <v>51.5</v>
      </c>
      <c r="Q99" s="139">
        <v>52</v>
      </c>
      <c r="R99" s="139">
        <v>64.5</v>
      </c>
    </row>
    <row r="100" spans="1:18">
      <c r="A100" s="10">
        <v>87</v>
      </c>
      <c r="B100" s="24">
        <v>1911087</v>
      </c>
      <c r="C100" s="23" t="s">
        <v>136</v>
      </c>
      <c r="D100" s="37">
        <v>92</v>
      </c>
      <c r="E100" s="37">
        <v>95</v>
      </c>
      <c r="F100" s="37">
        <v>86</v>
      </c>
      <c r="G100" s="37">
        <v>79</v>
      </c>
      <c r="H100" s="37">
        <v>86</v>
      </c>
      <c r="I100" s="38">
        <v>93</v>
      </c>
      <c r="J100" s="38">
        <v>53</v>
      </c>
      <c r="K100" s="38">
        <v>87</v>
      </c>
      <c r="L100" s="38">
        <v>80</v>
      </c>
      <c r="M100" s="38">
        <v>93</v>
      </c>
      <c r="N100" s="139">
        <v>92.5</v>
      </c>
      <c r="O100" s="139">
        <v>74</v>
      </c>
      <c r="P100" s="139">
        <v>86.5</v>
      </c>
      <c r="Q100" s="139">
        <v>79.5</v>
      </c>
      <c r="R100" s="139">
        <v>89.5</v>
      </c>
    </row>
    <row r="101" spans="1:18">
      <c r="A101" s="10">
        <v>88</v>
      </c>
      <c r="B101" s="24">
        <v>1911088</v>
      </c>
      <c r="C101" s="23" t="s">
        <v>57</v>
      </c>
      <c r="D101" s="37">
        <v>70</v>
      </c>
      <c r="E101" s="37">
        <v>87</v>
      </c>
      <c r="F101" s="37">
        <v>73</v>
      </c>
      <c r="G101" s="37">
        <v>65</v>
      </c>
      <c r="H101" s="37">
        <v>82</v>
      </c>
      <c r="I101" s="38">
        <v>87</v>
      </c>
      <c r="J101" s="38">
        <v>73</v>
      </c>
      <c r="K101" s="38">
        <v>73</v>
      </c>
      <c r="L101" s="38">
        <v>67</v>
      </c>
      <c r="M101" s="38">
        <v>73</v>
      </c>
      <c r="N101" s="139">
        <v>78.5</v>
      </c>
      <c r="O101" s="139">
        <v>80</v>
      </c>
      <c r="P101" s="139">
        <v>73</v>
      </c>
      <c r="Q101" s="139">
        <v>66</v>
      </c>
      <c r="R101" s="139">
        <v>77.5</v>
      </c>
    </row>
    <row r="102" spans="1:18">
      <c r="A102" s="10">
        <v>89</v>
      </c>
      <c r="B102" s="24">
        <v>1911089</v>
      </c>
      <c r="C102" s="23" t="s">
        <v>137</v>
      </c>
      <c r="D102" s="37">
        <v>99</v>
      </c>
      <c r="E102" s="37">
        <v>97</v>
      </c>
      <c r="F102" s="37">
        <v>87</v>
      </c>
      <c r="G102" s="37">
        <v>82</v>
      </c>
      <c r="H102" s="37">
        <v>91</v>
      </c>
      <c r="I102" s="38">
        <v>80</v>
      </c>
      <c r="J102" s="38">
        <v>80</v>
      </c>
      <c r="K102" s="38">
        <v>73</v>
      </c>
      <c r="L102" s="38">
        <v>87</v>
      </c>
      <c r="M102" s="38">
        <v>73</v>
      </c>
      <c r="N102" s="139">
        <v>89.5</v>
      </c>
      <c r="O102" s="139">
        <v>88.5</v>
      </c>
      <c r="P102" s="139">
        <v>80</v>
      </c>
      <c r="Q102" s="139">
        <v>84.5</v>
      </c>
      <c r="R102" s="139">
        <v>82</v>
      </c>
    </row>
    <row r="103" spans="1:18">
      <c r="A103" s="10">
        <v>90</v>
      </c>
      <c r="B103" s="24">
        <v>1911090</v>
      </c>
      <c r="C103" s="23" t="s">
        <v>138</v>
      </c>
      <c r="D103" s="37">
        <v>99</v>
      </c>
      <c r="E103" s="37">
        <v>95</v>
      </c>
      <c r="F103" s="37">
        <v>93</v>
      </c>
      <c r="G103" s="37">
        <v>89</v>
      </c>
      <c r="H103" s="37">
        <v>95</v>
      </c>
      <c r="I103" s="38">
        <v>73</v>
      </c>
      <c r="J103" s="38">
        <v>80</v>
      </c>
      <c r="K103" s="38">
        <v>93</v>
      </c>
      <c r="L103" s="38">
        <v>80</v>
      </c>
      <c r="M103" s="38">
        <v>87</v>
      </c>
      <c r="N103" s="139">
        <v>86</v>
      </c>
      <c r="O103" s="139">
        <v>87.5</v>
      </c>
      <c r="P103" s="139">
        <v>93</v>
      </c>
      <c r="Q103" s="139">
        <v>84.5</v>
      </c>
      <c r="R103" s="139">
        <v>91</v>
      </c>
    </row>
    <row r="104" spans="1:18">
      <c r="A104" s="10">
        <v>91</v>
      </c>
      <c r="B104" s="24">
        <v>1911091</v>
      </c>
      <c r="C104" s="23" t="s">
        <v>139</v>
      </c>
      <c r="D104" s="37">
        <v>82</v>
      </c>
      <c r="E104" s="37">
        <v>73</v>
      </c>
      <c r="F104" s="37">
        <v>85</v>
      </c>
      <c r="G104" s="37">
        <v>74</v>
      </c>
      <c r="H104" s="37">
        <v>89</v>
      </c>
      <c r="I104" s="38">
        <v>93</v>
      </c>
      <c r="J104" s="38">
        <v>80</v>
      </c>
      <c r="K104" s="38">
        <v>93</v>
      </c>
      <c r="L104" s="38">
        <v>80</v>
      </c>
      <c r="M104" s="38">
        <v>80</v>
      </c>
      <c r="N104" s="139">
        <v>87.5</v>
      </c>
      <c r="O104" s="139">
        <v>76.5</v>
      </c>
      <c r="P104" s="139">
        <v>89</v>
      </c>
      <c r="Q104" s="139">
        <v>77</v>
      </c>
      <c r="R104" s="139">
        <v>84.5</v>
      </c>
    </row>
    <row r="105" spans="1:18">
      <c r="A105" s="10">
        <v>92</v>
      </c>
      <c r="B105" s="24">
        <v>1911092</v>
      </c>
      <c r="C105" s="23" t="s">
        <v>140</v>
      </c>
      <c r="D105" s="37">
        <v>73</v>
      </c>
      <c r="E105" s="37">
        <v>73</v>
      </c>
      <c r="F105" s="37">
        <v>89</v>
      </c>
      <c r="G105" s="37">
        <v>76</v>
      </c>
      <c r="H105" s="37">
        <v>81</v>
      </c>
      <c r="I105" s="38">
        <v>73</v>
      </c>
      <c r="J105" s="38">
        <v>93</v>
      </c>
      <c r="K105" s="38">
        <v>80</v>
      </c>
      <c r="L105" s="38">
        <v>93</v>
      </c>
      <c r="M105" s="38">
        <v>80</v>
      </c>
      <c r="N105" s="139">
        <v>73</v>
      </c>
      <c r="O105" s="139">
        <v>83</v>
      </c>
      <c r="P105" s="139">
        <v>84.5</v>
      </c>
      <c r="Q105" s="139">
        <v>84.5</v>
      </c>
      <c r="R105" s="139">
        <v>80.5</v>
      </c>
    </row>
    <row r="106" spans="1:18">
      <c r="A106" s="10">
        <v>93</v>
      </c>
      <c r="B106" s="24">
        <v>1911093</v>
      </c>
      <c r="C106" s="23" t="s">
        <v>141</v>
      </c>
      <c r="D106" s="37">
        <v>91</v>
      </c>
      <c r="E106" s="37">
        <v>94</v>
      </c>
      <c r="F106" s="37">
        <v>84</v>
      </c>
      <c r="G106" s="37">
        <v>83</v>
      </c>
      <c r="H106" s="37">
        <v>87</v>
      </c>
      <c r="I106" s="38">
        <v>93</v>
      </c>
      <c r="J106" s="38">
        <v>87</v>
      </c>
      <c r="K106" s="38">
        <v>100</v>
      </c>
      <c r="L106" s="38">
        <v>87</v>
      </c>
      <c r="M106" s="38">
        <v>87</v>
      </c>
      <c r="N106" s="139">
        <v>92</v>
      </c>
      <c r="O106" s="139">
        <v>90.5</v>
      </c>
      <c r="P106" s="139">
        <v>92</v>
      </c>
      <c r="Q106" s="139">
        <v>85</v>
      </c>
      <c r="R106" s="139">
        <v>87</v>
      </c>
    </row>
    <row r="107" spans="1:18">
      <c r="A107" s="10">
        <v>94</v>
      </c>
      <c r="B107" s="24">
        <v>1911094</v>
      </c>
      <c r="C107" s="23" t="s">
        <v>58</v>
      </c>
      <c r="D107" s="37">
        <v>75</v>
      </c>
      <c r="E107" s="37">
        <v>98</v>
      </c>
      <c r="F107" s="37">
        <v>93</v>
      </c>
      <c r="G107" s="37">
        <v>91</v>
      </c>
      <c r="H107" s="37">
        <v>97</v>
      </c>
      <c r="I107" s="38">
        <v>100</v>
      </c>
      <c r="J107" s="38">
        <v>100</v>
      </c>
      <c r="K107" s="38">
        <v>80</v>
      </c>
      <c r="L107" s="38">
        <v>100</v>
      </c>
      <c r="M107" s="38">
        <v>93</v>
      </c>
      <c r="N107" s="139">
        <v>87.5</v>
      </c>
      <c r="O107" s="139">
        <v>99</v>
      </c>
      <c r="P107" s="139">
        <v>86.5</v>
      </c>
      <c r="Q107" s="139">
        <v>95.5</v>
      </c>
      <c r="R107" s="139">
        <v>95</v>
      </c>
    </row>
    <row r="108" spans="1:18">
      <c r="A108" s="10">
        <v>95</v>
      </c>
      <c r="B108" s="24">
        <v>1911095</v>
      </c>
      <c r="C108" s="23" t="s">
        <v>142</v>
      </c>
      <c r="D108" s="37">
        <v>83</v>
      </c>
      <c r="E108" s="37">
        <v>83</v>
      </c>
      <c r="F108" s="37">
        <v>75</v>
      </c>
      <c r="G108" s="37">
        <v>75</v>
      </c>
      <c r="H108" s="37">
        <v>78</v>
      </c>
      <c r="I108" s="38">
        <v>100</v>
      </c>
      <c r="J108" s="38">
        <v>87</v>
      </c>
      <c r="K108" s="38">
        <v>73</v>
      </c>
      <c r="L108" s="38">
        <v>93</v>
      </c>
      <c r="M108" s="38">
        <v>100</v>
      </c>
      <c r="N108" s="139">
        <v>91.5</v>
      </c>
      <c r="O108" s="139">
        <v>85</v>
      </c>
      <c r="P108" s="139">
        <v>74</v>
      </c>
      <c r="Q108" s="139">
        <v>84</v>
      </c>
      <c r="R108" s="139">
        <v>89</v>
      </c>
    </row>
    <row r="109" spans="1:18">
      <c r="A109" s="10">
        <v>96</v>
      </c>
      <c r="B109" s="24">
        <v>1911096</v>
      </c>
      <c r="C109" s="23" t="s">
        <v>143</v>
      </c>
      <c r="D109" s="37">
        <v>95</v>
      </c>
      <c r="E109" s="37">
        <v>94</v>
      </c>
      <c r="F109" s="37">
        <v>87</v>
      </c>
      <c r="G109" s="37">
        <v>90</v>
      </c>
      <c r="H109" s="37">
        <v>93</v>
      </c>
      <c r="I109" s="38">
        <v>93</v>
      </c>
      <c r="J109" s="38">
        <v>87</v>
      </c>
      <c r="K109" s="38">
        <v>93</v>
      </c>
      <c r="L109" s="38">
        <v>87</v>
      </c>
      <c r="M109" s="38">
        <v>93</v>
      </c>
      <c r="N109" s="139">
        <v>94</v>
      </c>
      <c r="O109" s="139">
        <v>90.5</v>
      </c>
      <c r="P109" s="139">
        <v>90</v>
      </c>
      <c r="Q109" s="139">
        <v>88.5</v>
      </c>
      <c r="R109" s="139">
        <v>93</v>
      </c>
    </row>
    <row r="110" spans="1:18">
      <c r="A110" s="10">
        <v>97</v>
      </c>
      <c r="B110" s="24">
        <v>1911097</v>
      </c>
      <c r="C110" s="23" t="s">
        <v>144</v>
      </c>
      <c r="D110" s="37">
        <v>74</v>
      </c>
      <c r="E110" s="37">
        <v>77</v>
      </c>
      <c r="F110" s="37">
        <v>73</v>
      </c>
      <c r="G110" s="37">
        <v>73</v>
      </c>
      <c r="H110" s="37">
        <v>68</v>
      </c>
      <c r="I110" s="38">
        <v>67</v>
      </c>
      <c r="J110" s="38">
        <v>60</v>
      </c>
      <c r="K110" s="38">
        <v>73</v>
      </c>
      <c r="L110" s="38">
        <v>80</v>
      </c>
      <c r="M110" s="38">
        <v>60</v>
      </c>
      <c r="N110" s="139">
        <v>70.5</v>
      </c>
      <c r="O110" s="139">
        <v>68.5</v>
      </c>
      <c r="P110" s="139">
        <v>73</v>
      </c>
      <c r="Q110" s="139">
        <v>76.5</v>
      </c>
      <c r="R110" s="139">
        <v>64</v>
      </c>
    </row>
    <row r="111" spans="1:18">
      <c r="A111" s="10">
        <v>98</v>
      </c>
      <c r="B111" s="24">
        <v>1911098</v>
      </c>
      <c r="C111" s="23" t="s">
        <v>145</v>
      </c>
      <c r="D111" s="37">
        <v>95</v>
      </c>
      <c r="E111" s="37">
        <v>92</v>
      </c>
      <c r="F111" s="37">
        <v>81</v>
      </c>
      <c r="G111" s="37">
        <v>81</v>
      </c>
      <c r="H111" s="37">
        <v>78</v>
      </c>
      <c r="I111" s="38">
        <v>93</v>
      </c>
      <c r="J111" s="38">
        <v>87</v>
      </c>
      <c r="K111" s="38">
        <v>93</v>
      </c>
      <c r="L111" s="38">
        <v>93</v>
      </c>
      <c r="M111" s="38">
        <v>93</v>
      </c>
      <c r="N111" s="139">
        <v>94</v>
      </c>
      <c r="O111" s="139">
        <v>89.5</v>
      </c>
      <c r="P111" s="139">
        <v>87</v>
      </c>
      <c r="Q111" s="139">
        <v>87</v>
      </c>
      <c r="R111" s="139">
        <v>85.5</v>
      </c>
    </row>
    <row r="112" spans="1:18">
      <c r="A112" s="10">
        <v>99</v>
      </c>
      <c r="B112" s="24">
        <v>1911099</v>
      </c>
      <c r="C112" s="23" t="s">
        <v>146</v>
      </c>
      <c r="D112" s="37">
        <v>76</v>
      </c>
      <c r="E112" s="37">
        <v>68</v>
      </c>
      <c r="F112" s="37">
        <v>82</v>
      </c>
      <c r="G112" s="37">
        <v>67</v>
      </c>
      <c r="H112" s="37">
        <v>60</v>
      </c>
      <c r="I112" s="38">
        <v>67</v>
      </c>
      <c r="J112" s="38">
        <v>73</v>
      </c>
      <c r="K112" s="38">
        <v>40</v>
      </c>
      <c r="L112" s="38">
        <v>47</v>
      </c>
      <c r="M112" s="38">
        <v>47</v>
      </c>
      <c r="N112" s="139">
        <v>71.5</v>
      </c>
      <c r="O112" s="139">
        <v>70.5</v>
      </c>
      <c r="P112" s="139">
        <v>61</v>
      </c>
      <c r="Q112" s="139">
        <v>57</v>
      </c>
      <c r="R112" s="139">
        <v>53.5</v>
      </c>
    </row>
    <row r="113" spans="1:18">
      <c r="A113" s="10">
        <v>100</v>
      </c>
      <c r="B113" s="24">
        <v>1911100</v>
      </c>
      <c r="C113" s="23" t="s">
        <v>147</v>
      </c>
      <c r="D113" s="37">
        <v>91</v>
      </c>
      <c r="E113" s="37">
        <v>81</v>
      </c>
      <c r="F113" s="37">
        <v>83</v>
      </c>
      <c r="G113" s="37">
        <v>82</v>
      </c>
      <c r="H113" s="37">
        <v>78</v>
      </c>
      <c r="I113" s="38">
        <v>93</v>
      </c>
      <c r="J113" s="38">
        <v>93</v>
      </c>
      <c r="K113" s="38">
        <v>93</v>
      </c>
      <c r="L113" s="38">
        <v>87</v>
      </c>
      <c r="M113" s="38">
        <v>93</v>
      </c>
      <c r="N113" s="139">
        <v>92</v>
      </c>
      <c r="O113" s="139">
        <v>87</v>
      </c>
      <c r="P113" s="139">
        <v>88</v>
      </c>
      <c r="Q113" s="139">
        <v>84.5</v>
      </c>
      <c r="R113" s="139">
        <v>85.5</v>
      </c>
    </row>
    <row r="114" spans="1:18">
      <c r="A114" s="10">
        <v>101</v>
      </c>
      <c r="B114" s="24">
        <v>1911101</v>
      </c>
      <c r="C114" s="23" t="s">
        <v>148</v>
      </c>
      <c r="D114" s="37">
        <v>93</v>
      </c>
      <c r="E114" s="37">
        <v>86</v>
      </c>
      <c r="F114" s="37">
        <v>88</v>
      </c>
      <c r="G114" s="37">
        <v>88</v>
      </c>
      <c r="H114" s="37">
        <v>95</v>
      </c>
      <c r="I114" s="38">
        <v>80</v>
      </c>
      <c r="J114" s="38">
        <v>100</v>
      </c>
      <c r="K114" s="38">
        <v>67</v>
      </c>
      <c r="L114" s="38">
        <v>100</v>
      </c>
      <c r="M114" s="38">
        <v>93</v>
      </c>
      <c r="N114" s="139">
        <v>86.5</v>
      </c>
      <c r="O114" s="139">
        <v>93</v>
      </c>
      <c r="P114" s="139">
        <v>77.5</v>
      </c>
      <c r="Q114" s="139">
        <v>94</v>
      </c>
      <c r="R114" s="139">
        <v>94</v>
      </c>
    </row>
    <row r="115" spans="1:18">
      <c r="A115" s="10">
        <v>102</v>
      </c>
      <c r="B115" s="24">
        <v>1911102</v>
      </c>
      <c r="C115" s="23" t="s">
        <v>149</v>
      </c>
      <c r="D115" s="37">
        <v>96</v>
      </c>
      <c r="E115" s="37">
        <v>81</v>
      </c>
      <c r="F115" s="37">
        <v>88</v>
      </c>
      <c r="G115" s="37">
        <v>92</v>
      </c>
      <c r="H115" s="37">
        <v>93</v>
      </c>
      <c r="I115" s="38">
        <v>80</v>
      </c>
      <c r="J115" s="38">
        <v>73</v>
      </c>
      <c r="K115" s="38">
        <v>87</v>
      </c>
      <c r="L115" s="38">
        <v>80</v>
      </c>
      <c r="M115" s="38">
        <v>53</v>
      </c>
      <c r="N115" s="139">
        <v>88</v>
      </c>
      <c r="O115" s="139">
        <v>77</v>
      </c>
      <c r="P115" s="139">
        <v>87.5</v>
      </c>
      <c r="Q115" s="139">
        <v>86</v>
      </c>
      <c r="R115" s="139">
        <v>73</v>
      </c>
    </row>
    <row r="116" spans="1:18">
      <c r="A116" s="10">
        <v>103</v>
      </c>
      <c r="B116" s="24">
        <v>1911103</v>
      </c>
      <c r="C116" s="23" t="s">
        <v>72</v>
      </c>
      <c r="D116" s="37">
        <v>99</v>
      </c>
      <c r="E116" s="37">
        <v>95</v>
      </c>
      <c r="F116" s="37">
        <v>82</v>
      </c>
      <c r="G116" s="37">
        <v>81</v>
      </c>
      <c r="H116" s="37">
        <v>91</v>
      </c>
      <c r="I116" s="38">
        <v>93</v>
      </c>
      <c r="J116" s="38">
        <v>93</v>
      </c>
      <c r="K116" s="38">
        <v>80</v>
      </c>
      <c r="L116" s="38">
        <v>87</v>
      </c>
      <c r="M116" s="38">
        <v>60</v>
      </c>
      <c r="N116" s="139">
        <v>96</v>
      </c>
      <c r="O116" s="139">
        <v>94</v>
      </c>
      <c r="P116" s="139">
        <v>81</v>
      </c>
      <c r="Q116" s="139">
        <v>84</v>
      </c>
      <c r="R116" s="139">
        <v>75.5</v>
      </c>
    </row>
    <row r="117" spans="1:18">
      <c r="A117" s="10">
        <v>104</v>
      </c>
      <c r="B117" s="24">
        <v>1911104</v>
      </c>
      <c r="C117" s="23" t="s">
        <v>59</v>
      </c>
      <c r="D117" s="37">
        <v>90</v>
      </c>
      <c r="E117" s="37">
        <v>92</v>
      </c>
      <c r="F117" s="37">
        <v>84</v>
      </c>
      <c r="G117" s="37">
        <v>87</v>
      </c>
      <c r="H117" s="37">
        <v>89</v>
      </c>
      <c r="I117" s="38">
        <v>80</v>
      </c>
      <c r="J117" s="38">
        <v>67</v>
      </c>
      <c r="K117" s="38">
        <v>73</v>
      </c>
      <c r="L117" s="38">
        <v>60</v>
      </c>
      <c r="M117" s="38">
        <v>87</v>
      </c>
      <c r="N117" s="139">
        <v>85</v>
      </c>
      <c r="O117" s="139">
        <v>79.5</v>
      </c>
      <c r="P117" s="139">
        <v>78.5</v>
      </c>
      <c r="Q117" s="139">
        <v>73.5</v>
      </c>
      <c r="R117" s="139">
        <v>88</v>
      </c>
    </row>
    <row r="118" spans="1:18">
      <c r="A118" s="10">
        <v>105</v>
      </c>
      <c r="B118" s="24">
        <v>1911105</v>
      </c>
      <c r="C118" s="23" t="s">
        <v>60</v>
      </c>
      <c r="D118" s="37">
        <v>98</v>
      </c>
      <c r="E118" s="37">
        <v>89</v>
      </c>
      <c r="F118" s="37">
        <v>83</v>
      </c>
      <c r="G118" s="37">
        <v>82</v>
      </c>
      <c r="H118" s="37">
        <v>90</v>
      </c>
      <c r="I118" s="38">
        <v>93</v>
      </c>
      <c r="J118" s="38">
        <v>80</v>
      </c>
      <c r="K118" s="38">
        <v>80</v>
      </c>
      <c r="L118" s="38">
        <v>73</v>
      </c>
      <c r="M118" s="38">
        <v>73</v>
      </c>
      <c r="N118" s="139">
        <v>95.5</v>
      </c>
      <c r="O118" s="139">
        <v>84.5</v>
      </c>
      <c r="P118" s="139">
        <v>81.5</v>
      </c>
      <c r="Q118" s="139">
        <v>77.5</v>
      </c>
      <c r="R118" s="139">
        <v>81.5</v>
      </c>
    </row>
    <row r="119" spans="1:18">
      <c r="A119" s="10">
        <v>106</v>
      </c>
      <c r="B119" s="24">
        <v>1911106</v>
      </c>
      <c r="C119" s="23" t="s">
        <v>150</v>
      </c>
      <c r="D119" s="37">
        <v>93</v>
      </c>
      <c r="E119" s="37">
        <v>96</v>
      </c>
      <c r="F119" s="37">
        <v>87</v>
      </c>
      <c r="G119" s="37">
        <v>82</v>
      </c>
      <c r="H119" s="37">
        <v>98</v>
      </c>
      <c r="I119" s="38">
        <v>93</v>
      </c>
      <c r="J119" s="38">
        <v>87</v>
      </c>
      <c r="K119" s="38">
        <v>93</v>
      </c>
      <c r="L119" s="38">
        <v>93</v>
      </c>
      <c r="M119" s="38">
        <v>93</v>
      </c>
      <c r="N119" s="139">
        <v>93</v>
      </c>
      <c r="O119" s="139">
        <v>91.5</v>
      </c>
      <c r="P119" s="139">
        <v>90</v>
      </c>
      <c r="Q119" s="139">
        <v>87.5</v>
      </c>
      <c r="R119" s="139">
        <v>95.5</v>
      </c>
    </row>
    <row r="120" spans="1:18">
      <c r="A120" s="10">
        <v>107</v>
      </c>
      <c r="B120" s="24">
        <v>1911107</v>
      </c>
      <c r="C120" s="23" t="s">
        <v>151</v>
      </c>
      <c r="D120" s="37">
        <v>70</v>
      </c>
      <c r="E120" s="37">
        <v>81</v>
      </c>
      <c r="F120" s="37">
        <v>79</v>
      </c>
      <c r="G120" s="37">
        <v>81</v>
      </c>
      <c r="H120" s="37">
        <v>78</v>
      </c>
      <c r="I120" s="38">
        <v>87</v>
      </c>
      <c r="J120" s="38">
        <v>93</v>
      </c>
      <c r="K120" s="38">
        <v>87</v>
      </c>
      <c r="L120" s="38">
        <v>100</v>
      </c>
      <c r="M120" s="38">
        <v>80</v>
      </c>
      <c r="N120" s="139">
        <v>78.5</v>
      </c>
      <c r="O120" s="139">
        <v>87</v>
      </c>
      <c r="P120" s="139">
        <v>83</v>
      </c>
      <c r="Q120" s="139">
        <v>90.5</v>
      </c>
      <c r="R120" s="139">
        <v>79</v>
      </c>
    </row>
    <row r="121" spans="1:18">
      <c r="A121" s="10">
        <v>108</v>
      </c>
      <c r="B121" s="24">
        <v>1911108</v>
      </c>
      <c r="C121" s="23" t="s">
        <v>152</v>
      </c>
      <c r="D121" s="37">
        <v>81</v>
      </c>
      <c r="E121" s="37">
        <v>78</v>
      </c>
      <c r="F121" s="37">
        <v>71</v>
      </c>
      <c r="G121" s="37">
        <v>73</v>
      </c>
      <c r="H121" s="37">
        <v>80</v>
      </c>
      <c r="I121" s="38">
        <v>87</v>
      </c>
      <c r="J121" s="38">
        <v>53</v>
      </c>
      <c r="K121" s="38">
        <v>73</v>
      </c>
      <c r="L121" s="38">
        <v>73</v>
      </c>
      <c r="M121" s="38">
        <v>73</v>
      </c>
      <c r="N121" s="139">
        <v>84</v>
      </c>
      <c r="O121" s="139">
        <v>65.5</v>
      </c>
      <c r="P121" s="139">
        <v>72</v>
      </c>
      <c r="Q121" s="139">
        <v>73</v>
      </c>
      <c r="R121" s="139">
        <v>76.5</v>
      </c>
    </row>
    <row r="122" spans="1:18">
      <c r="A122" s="10">
        <v>109</v>
      </c>
      <c r="B122" s="24">
        <v>1911109</v>
      </c>
      <c r="C122" s="23" t="s">
        <v>153</v>
      </c>
      <c r="D122" s="37">
        <v>60</v>
      </c>
      <c r="E122" s="37">
        <v>68</v>
      </c>
      <c r="F122" s="37">
        <v>62</v>
      </c>
      <c r="G122" s="37">
        <v>95</v>
      </c>
      <c r="H122" s="37">
        <v>66</v>
      </c>
      <c r="I122" s="38">
        <v>80</v>
      </c>
      <c r="J122" s="38">
        <v>53</v>
      </c>
      <c r="K122" s="38">
        <v>47</v>
      </c>
      <c r="L122" s="38">
        <v>27</v>
      </c>
      <c r="M122" s="38">
        <v>40</v>
      </c>
      <c r="N122" s="139">
        <v>70</v>
      </c>
      <c r="O122" s="139">
        <v>60.5</v>
      </c>
      <c r="P122" s="139">
        <v>54.5</v>
      </c>
      <c r="Q122" s="139">
        <v>61</v>
      </c>
      <c r="R122" s="139">
        <v>53</v>
      </c>
    </row>
    <row r="123" spans="1:18">
      <c r="A123" s="10">
        <v>110</v>
      </c>
      <c r="B123" s="24">
        <v>1911110</v>
      </c>
      <c r="C123" s="23" t="s">
        <v>154</v>
      </c>
      <c r="D123" s="37">
        <v>95</v>
      </c>
      <c r="E123" s="37">
        <v>99</v>
      </c>
      <c r="F123" s="37">
        <v>90</v>
      </c>
      <c r="G123" s="37">
        <v>91</v>
      </c>
      <c r="H123" s="37">
        <v>94</v>
      </c>
      <c r="I123" s="38">
        <v>100</v>
      </c>
      <c r="J123" s="38">
        <v>93</v>
      </c>
      <c r="K123" s="38">
        <v>93</v>
      </c>
      <c r="L123" s="38">
        <v>93</v>
      </c>
      <c r="M123" s="38">
        <v>80</v>
      </c>
      <c r="N123" s="139">
        <v>97.5</v>
      </c>
      <c r="O123" s="139">
        <v>96</v>
      </c>
      <c r="P123" s="139">
        <v>91.5</v>
      </c>
      <c r="Q123" s="139">
        <v>92</v>
      </c>
      <c r="R123" s="139">
        <v>87</v>
      </c>
    </row>
    <row r="124" spans="1:18">
      <c r="A124" s="10">
        <v>111</v>
      </c>
      <c r="B124" s="24">
        <v>1911111</v>
      </c>
      <c r="C124" s="23" t="s">
        <v>73</v>
      </c>
      <c r="D124" s="37">
        <v>91</v>
      </c>
      <c r="E124" s="37">
        <v>85</v>
      </c>
      <c r="F124" s="37">
        <v>88</v>
      </c>
      <c r="G124" s="37">
        <v>92</v>
      </c>
      <c r="H124" s="37">
        <v>85</v>
      </c>
      <c r="I124" s="38">
        <v>93</v>
      </c>
      <c r="J124" s="38">
        <v>87</v>
      </c>
      <c r="K124" s="38">
        <v>87</v>
      </c>
      <c r="L124" s="38">
        <v>73</v>
      </c>
      <c r="M124" s="38">
        <v>87</v>
      </c>
      <c r="N124" s="139">
        <v>92</v>
      </c>
      <c r="O124" s="139">
        <v>86</v>
      </c>
      <c r="P124" s="139">
        <v>87.5</v>
      </c>
      <c r="Q124" s="139">
        <v>82.5</v>
      </c>
      <c r="R124" s="139">
        <v>86</v>
      </c>
    </row>
    <row r="125" spans="1:18">
      <c r="A125" s="10">
        <v>112</v>
      </c>
      <c r="B125" s="24">
        <v>1911112</v>
      </c>
      <c r="C125" s="23" t="s">
        <v>155</v>
      </c>
      <c r="D125" s="37">
        <v>87</v>
      </c>
      <c r="E125" s="37">
        <v>88</v>
      </c>
      <c r="F125" s="37">
        <v>84</v>
      </c>
      <c r="G125" s="37">
        <v>79</v>
      </c>
      <c r="H125" s="37">
        <v>79</v>
      </c>
      <c r="I125" s="38">
        <v>80</v>
      </c>
      <c r="J125" s="38">
        <v>80</v>
      </c>
      <c r="K125" s="38">
        <v>60</v>
      </c>
      <c r="L125" s="38">
        <v>73</v>
      </c>
      <c r="M125" s="38">
        <v>67</v>
      </c>
      <c r="N125" s="139">
        <v>83.5</v>
      </c>
      <c r="O125" s="139">
        <v>84</v>
      </c>
      <c r="P125" s="139">
        <v>72</v>
      </c>
      <c r="Q125" s="139">
        <v>76</v>
      </c>
      <c r="R125" s="139">
        <v>73</v>
      </c>
    </row>
    <row r="126" spans="1:18">
      <c r="A126" s="10">
        <v>113</v>
      </c>
      <c r="B126" s="24">
        <v>1911113</v>
      </c>
      <c r="C126" s="23" t="s">
        <v>156</v>
      </c>
      <c r="D126" s="37">
        <v>77</v>
      </c>
      <c r="E126" s="37">
        <v>77</v>
      </c>
      <c r="F126" s="37">
        <v>84</v>
      </c>
      <c r="G126" s="37">
        <v>77</v>
      </c>
      <c r="H126" s="37">
        <v>68</v>
      </c>
      <c r="I126" s="38">
        <v>80</v>
      </c>
      <c r="J126" s="38">
        <v>73</v>
      </c>
      <c r="K126" s="38">
        <v>60</v>
      </c>
      <c r="L126" s="38">
        <v>47</v>
      </c>
      <c r="M126" s="38">
        <v>73</v>
      </c>
      <c r="N126" s="139">
        <v>78.5</v>
      </c>
      <c r="O126" s="139">
        <v>75</v>
      </c>
      <c r="P126" s="139">
        <v>72</v>
      </c>
      <c r="Q126" s="139">
        <v>62</v>
      </c>
      <c r="R126" s="139">
        <v>70.5</v>
      </c>
    </row>
    <row r="127" spans="1:18">
      <c r="A127" s="10">
        <v>114</v>
      </c>
      <c r="B127" s="24">
        <v>1911114</v>
      </c>
      <c r="C127" s="23" t="s">
        <v>157</v>
      </c>
      <c r="D127" s="37">
        <v>90</v>
      </c>
      <c r="E127" s="37">
        <v>81</v>
      </c>
      <c r="F127" s="37">
        <v>91</v>
      </c>
      <c r="G127" s="37">
        <v>81</v>
      </c>
      <c r="H127" s="37">
        <v>92</v>
      </c>
      <c r="I127" s="38">
        <v>93</v>
      </c>
      <c r="J127" s="38">
        <v>87</v>
      </c>
      <c r="K127" s="38">
        <v>80</v>
      </c>
      <c r="L127" s="38">
        <v>93</v>
      </c>
      <c r="M127" s="38">
        <v>87</v>
      </c>
      <c r="N127" s="139">
        <v>91.5</v>
      </c>
      <c r="O127" s="139">
        <v>84</v>
      </c>
      <c r="P127" s="139">
        <v>85.5</v>
      </c>
      <c r="Q127" s="139">
        <v>87</v>
      </c>
      <c r="R127" s="139">
        <v>89.5</v>
      </c>
    </row>
    <row r="128" spans="1:18">
      <c r="A128" s="10">
        <v>115</v>
      </c>
      <c r="B128" s="24">
        <v>1911115</v>
      </c>
      <c r="C128" s="23" t="s">
        <v>74</v>
      </c>
      <c r="D128" s="37">
        <v>90</v>
      </c>
      <c r="E128" s="37">
        <v>91</v>
      </c>
      <c r="F128" s="37">
        <v>85</v>
      </c>
      <c r="G128" s="37">
        <v>98</v>
      </c>
      <c r="H128" s="37">
        <v>76</v>
      </c>
      <c r="I128" s="38">
        <v>87</v>
      </c>
      <c r="J128" s="38">
        <v>93</v>
      </c>
      <c r="K128" s="38">
        <v>73</v>
      </c>
      <c r="L128" s="38">
        <v>87</v>
      </c>
      <c r="M128" s="38">
        <v>73</v>
      </c>
      <c r="N128" s="139">
        <v>88.5</v>
      </c>
      <c r="O128" s="139">
        <v>92</v>
      </c>
      <c r="P128" s="139">
        <v>79</v>
      </c>
      <c r="Q128" s="139">
        <v>92.5</v>
      </c>
      <c r="R128" s="139">
        <v>74.5</v>
      </c>
    </row>
    <row r="129" spans="1:18">
      <c r="A129" s="10">
        <v>116</v>
      </c>
      <c r="B129" s="24">
        <v>1911116</v>
      </c>
      <c r="C129" s="23" t="s">
        <v>158</v>
      </c>
      <c r="D129" s="37">
        <v>87</v>
      </c>
      <c r="E129" s="37">
        <v>69</v>
      </c>
      <c r="F129" s="37">
        <v>76</v>
      </c>
      <c r="G129" s="37">
        <v>73</v>
      </c>
      <c r="H129" s="37">
        <v>85</v>
      </c>
      <c r="I129" s="38">
        <v>100</v>
      </c>
      <c r="J129" s="38">
        <v>80</v>
      </c>
      <c r="K129" s="38">
        <v>60</v>
      </c>
      <c r="L129" s="38">
        <v>47</v>
      </c>
      <c r="M129" s="38">
        <v>73</v>
      </c>
      <c r="N129" s="139">
        <v>93.5</v>
      </c>
      <c r="O129" s="139">
        <v>74.5</v>
      </c>
      <c r="P129" s="139">
        <v>68</v>
      </c>
      <c r="Q129" s="139">
        <v>60</v>
      </c>
      <c r="R129" s="139">
        <v>79</v>
      </c>
    </row>
    <row r="130" spans="1:18">
      <c r="A130" s="10">
        <v>117</v>
      </c>
      <c r="B130" s="24">
        <v>1911117</v>
      </c>
      <c r="C130" s="23" t="s">
        <v>159</v>
      </c>
      <c r="D130" s="37">
        <v>89</v>
      </c>
      <c r="E130" s="37">
        <v>80</v>
      </c>
      <c r="F130" s="37">
        <v>76</v>
      </c>
      <c r="G130" s="37">
        <v>87</v>
      </c>
      <c r="H130" s="37">
        <v>86</v>
      </c>
      <c r="I130" s="38">
        <v>93</v>
      </c>
      <c r="J130" s="38">
        <v>73</v>
      </c>
      <c r="K130" s="38">
        <v>47</v>
      </c>
      <c r="L130" s="38">
        <v>80</v>
      </c>
      <c r="M130" s="38">
        <v>80</v>
      </c>
      <c r="N130" s="139">
        <v>91</v>
      </c>
      <c r="O130" s="139">
        <v>76.5</v>
      </c>
      <c r="P130" s="139">
        <v>61.5</v>
      </c>
      <c r="Q130" s="139">
        <v>83.5</v>
      </c>
      <c r="R130" s="139">
        <v>83</v>
      </c>
    </row>
    <row r="131" spans="1:18">
      <c r="A131" s="10">
        <v>118</v>
      </c>
      <c r="B131" s="24">
        <v>1911118</v>
      </c>
      <c r="C131" s="25" t="s">
        <v>160</v>
      </c>
      <c r="D131" s="37">
        <v>60</v>
      </c>
      <c r="E131" s="37">
        <v>83</v>
      </c>
      <c r="F131" s="37">
        <v>71</v>
      </c>
      <c r="G131" s="37">
        <v>69</v>
      </c>
      <c r="H131" s="37">
        <v>68</v>
      </c>
      <c r="I131" s="38">
        <v>87</v>
      </c>
      <c r="J131" s="38">
        <v>67</v>
      </c>
      <c r="K131" s="38">
        <v>53</v>
      </c>
      <c r="L131" s="38">
        <v>47</v>
      </c>
      <c r="M131" s="38">
        <v>53</v>
      </c>
      <c r="N131" s="139">
        <v>73.5</v>
      </c>
      <c r="O131" s="139">
        <v>75</v>
      </c>
      <c r="P131" s="139">
        <v>62</v>
      </c>
      <c r="Q131" s="139">
        <v>58</v>
      </c>
      <c r="R131" s="139">
        <v>60.5</v>
      </c>
    </row>
    <row r="132" spans="1:18">
      <c r="A132" s="10">
        <v>119</v>
      </c>
      <c r="B132" s="24">
        <v>1911119</v>
      </c>
      <c r="C132" s="23" t="s">
        <v>161</v>
      </c>
      <c r="D132" s="37">
        <v>73</v>
      </c>
      <c r="E132" s="37">
        <v>67</v>
      </c>
      <c r="F132" s="37">
        <v>85</v>
      </c>
      <c r="G132" s="37">
        <v>79</v>
      </c>
      <c r="H132" s="37">
        <v>72</v>
      </c>
      <c r="I132" s="38">
        <v>80</v>
      </c>
      <c r="J132" s="38">
        <v>67</v>
      </c>
      <c r="K132" s="38">
        <v>40</v>
      </c>
      <c r="L132" s="38">
        <v>73</v>
      </c>
      <c r="M132" s="38">
        <v>47</v>
      </c>
      <c r="N132" s="139">
        <v>76.5</v>
      </c>
      <c r="O132" s="139">
        <v>67</v>
      </c>
      <c r="P132" s="139">
        <v>62.5</v>
      </c>
      <c r="Q132" s="139">
        <v>76</v>
      </c>
      <c r="R132" s="139">
        <v>59.5</v>
      </c>
    </row>
    <row r="133" spans="1:18">
      <c r="A133" s="10">
        <v>120</v>
      </c>
      <c r="B133" s="24">
        <v>1911120</v>
      </c>
      <c r="C133" s="23" t="s">
        <v>162</v>
      </c>
      <c r="D133" s="145">
        <v>72</v>
      </c>
      <c r="E133" s="146">
        <v>89</v>
      </c>
      <c r="F133" s="146">
        <v>96</v>
      </c>
      <c r="G133" s="146">
        <v>82</v>
      </c>
      <c r="H133" s="146">
        <v>85</v>
      </c>
      <c r="I133" s="147">
        <v>87</v>
      </c>
      <c r="J133" s="147">
        <v>87</v>
      </c>
      <c r="K133" s="147">
        <v>60</v>
      </c>
      <c r="L133" s="147">
        <v>53</v>
      </c>
      <c r="M133" s="147">
        <v>53</v>
      </c>
      <c r="N133" s="148">
        <v>79.5</v>
      </c>
      <c r="O133" s="148">
        <v>88</v>
      </c>
      <c r="P133" s="148">
        <v>78</v>
      </c>
      <c r="Q133" s="148">
        <v>67.5</v>
      </c>
      <c r="R133" s="148">
        <v>69</v>
      </c>
    </row>
    <row r="134" spans="1:18">
      <c r="A134" s="21"/>
      <c r="B134" s="28"/>
      <c r="C134" s="29"/>
      <c r="D134" s="30"/>
      <c r="E134" s="30"/>
      <c r="F134" s="30"/>
      <c r="G134" s="30"/>
      <c r="H134" s="30"/>
      <c r="I134" s="520"/>
      <c r="J134" s="520"/>
      <c r="K134" s="520"/>
      <c r="L134" s="520"/>
      <c r="M134" s="520"/>
      <c r="N134" s="82"/>
      <c r="O134" s="82"/>
      <c r="P134" s="82"/>
      <c r="Q134" s="82"/>
      <c r="R134" s="82"/>
    </row>
    <row r="135" spans="1:18">
      <c r="A135" s="21"/>
      <c r="B135" s="28"/>
      <c r="C135" s="3"/>
      <c r="D135" s="3" t="s">
        <v>5</v>
      </c>
      <c r="E135" s="3" t="s">
        <v>6</v>
      </c>
      <c r="F135" s="3" t="s">
        <v>7</v>
      </c>
      <c r="G135" s="3" t="s">
        <v>8</v>
      </c>
      <c r="H135" s="78" t="s">
        <v>9</v>
      </c>
      <c r="I135" s="521"/>
      <c r="J135" s="521"/>
      <c r="K135" s="521"/>
      <c r="L135" s="521"/>
      <c r="M135" s="521"/>
      <c r="N135" s="82"/>
      <c r="O135" s="30"/>
      <c r="P135" s="30"/>
      <c r="Q135" s="30"/>
      <c r="R135" s="30"/>
    </row>
    <row r="136" spans="1:18">
      <c r="A136" s="21"/>
      <c r="B136" s="28"/>
      <c r="C136" s="3" t="s">
        <v>4</v>
      </c>
      <c r="D136" s="2">
        <v>60</v>
      </c>
      <c r="E136" s="2">
        <v>60</v>
      </c>
      <c r="F136" s="2">
        <v>60</v>
      </c>
      <c r="G136" s="2">
        <v>60</v>
      </c>
      <c r="H136" s="2">
        <v>60</v>
      </c>
      <c r="I136" s="523"/>
      <c r="J136" s="523"/>
      <c r="K136" s="523"/>
      <c r="L136" s="523"/>
      <c r="M136" s="523"/>
      <c r="N136" s="83"/>
      <c r="O136" s="84"/>
      <c r="P136" s="84"/>
      <c r="Q136" s="84"/>
      <c r="R136" s="84"/>
    </row>
    <row r="137" spans="1:18" ht="15" customHeight="1">
      <c r="A137" s="21"/>
      <c r="B137" s="28"/>
      <c r="C137" s="3" t="s">
        <v>28</v>
      </c>
      <c r="D137" s="136">
        <v>80</v>
      </c>
      <c r="E137" s="136">
        <v>80</v>
      </c>
      <c r="F137" s="136">
        <v>80</v>
      </c>
      <c r="G137" s="136">
        <v>80</v>
      </c>
      <c r="H137" s="136">
        <v>80</v>
      </c>
      <c r="I137" s="522"/>
      <c r="J137" s="522"/>
      <c r="K137" s="522"/>
      <c r="L137" s="522"/>
      <c r="M137" s="522"/>
      <c r="N137" s="85"/>
      <c r="O137" s="85"/>
      <c r="P137" s="85"/>
      <c r="Q137" s="85"/>
      <c r="R137" s="85"/>
    </row>
    <row r="138" spans="1:18">
      <c r="A138" s="21"/>
      <c r="B138" s="28"/>
      <c r="C138" s="3" t="s">
        <v>187</v>
      </c>
      <c r="D138" s="1">
        <f>COUNTIF(N14:N133,"&gt;="&amp;D136)</f>
        <v>114</v>
      </c>
      <c r="E138" s="1">
        <f t="shared" ref="E138:H138" si="0">COUNTIF(O14:O133,"&gt;="&amp;E136)</f>
        <v>116</v>
      </c>
      <c r="F138" s="1">
        <f t="shared" si="0"/>
        <v>111</v>
      </c>
      <c r="G138" s="1">
        <f t="shared" si="0"/>
        <v>112</v>
      </c>
      <c r="H138" s="1">
        <f t="shared" si="0"/>
        <v>112</v>
      </c>
      <c r="I138" s="521"/>
      <c r="J138" s="521"/>
      <c r="K138" s="521"/>
      <c r="L138" s="521"/>
      <c r="M138" s="521"/>
      <c r="N138" s="83"/>
      <c r="O138" s="83"/>
      <c r="P138" s="83"/>
      <c r="Q138" s="83"/>
      <c r="R138" s="83"/>
    </row>
    <row r="139" spans="1:18">
      <c r="C139" s="3" t="s">
        <v>29</v>
      </c>
      <c r="D139" s="137">
        <f>D138/120*100</f>
        <v>95</v>
      </c>
      <c r="E139" s="137">
        <f t="shared" ref="E139:H139" si="1">E138/120*100</f>
        <v>96.666666666666671</v>
      </c>
      <c r="F139" s="137">
        <f t="shared" si="1"/>
        <v>92.5</v>
      </c>
      <c r="G139" s="137">
        <f t="shared" si="1"/>
        <v>93.333333333333329</v>
      </c>
      <c r="H139" s="137">
        <f t="shared" si="1"/>
        <v>93.333333333333329</v>
      </c>
    </row>
    <row r="146" spans="3:19" ht="15" thickBot="1">
      <c r="C146" s="3" t="s">
        <v>26</v>
      </c>
      <c r="D146" s="3" t="s">
        <v>12</v>
      </c>
      <c r="E146" s="3" t="s">
        <v>13</v>
      </c>
      <c r="F146" s="3" t="s">
        <v>14</v>
      </c>
      <c r="G146" s="3" t="s">
        <v>15</v>
      </c>
      <c r="H146" s="3" t="s">
        <v>16</v>
      </c>
      <c r="I146" s="3" t="s">
        <v>17</v>
      </c>
      <c r="J146" s="3" t="s">
        <v>18</v>
      </c>
      <c r="K146" s="3" t="s">
        <v>19</v>
      </c>
      <c r="L146" s="3" t="s">
        <v>20</v>
      </c>
      <c r="M146" s="3" t="s">
        <v>21</v>
      </c>
      <c r="N146" s="3" t="s">
        <v>22</v>
      </c>
      <c r="O146" s="3" t="s">
        <v>23</v>
      </c>
      <c r="P146" s="3" t="s">
        <v>24</v>
      </c>
      <c r="Q146" s="3" t="s">
        <v>25</v>
      </c>
      <c r="R146" s="3" t="s">
        <v>38</v>
      </c>
      <c r="S146" s="3" t="s">
        <v>33</v>
      </c>
    </row>
    <row r="147" spans="3:19" ht="15" thickBot="1">
      <c r="C147" s="3" t="s">
        <v>5</v>
      </c>
      <c r="D147" s="1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2"/>
      <c r="S147" s="9">
        <v>0.95</v>
      </c>
    </row>
    <row r="148" spans="3:19" ht="15" thickBot="1">
      <c r="C148" s="3" t="s">
        <v>6</v>
      </c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2"/>
      <c r="S148" s="9">
        <v>0.97</v>
      </c>
    </row>
    <row r="149" spans="3:19" ht="15" thickBot="1">
      <c r="C149" s="3" t="s">
        <v>7</v>
      </c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2"/>
      <c r="S149" s="9">
        <v>0.93</v>
      </c>
    </row>
    <row r="150" spans="3:19" ht="15" thickBot="1">
      <c r="C150" s="3" t="s">
        <v>8</v>
      </c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2"/>
      <c r="S150" s="9">
        <v>0.93</v>
      </c>
    </row>
    <row r="151" spans="3:19" ht="15" thickBot="1">
      <c r="C151" s="3" t="s">
        <v>9</v>
      </c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2"/>
      <c r="S151" s="9">
        <v>0.93</v>
      </c>
    </row>
    <row r="152" spans="3:19">
      <c r="C152" s="3" t="s">
        <v>30</v>
      </c>
      <c r="D152" s="1">
        <f t="shared" ref="D152:R152" si="2">COUNTIF(D147:D151,"=3")</f>
        <v>0</v>
      </c>
      <c r="E152" s="1">
        <f t="shared" si="2"/>
        <v>0</v>
      </c>
      <c r="F152" s="1">
        <f t="shared" si="2"/>
        <v>0</v>
      </c>
      <c r="G152" s="1">
        <f t="shared" si="2"/>
        <v>0</v>
      </c>
      <c r="H152" s="1">
        <f t="shared" si="2"/>
        <v>0</v>
      </c>
      <c r="I152" s="1">
        <f t="shared" si="2"/>
        <v>0</v>
      </c>
      <c r="J152" s="1">
        <f t="shared" si="2"/>
        <v>0</v>
      </c>
      <c r="K152" s="1">
        <f t="shared" si="2"/>
        <v>0</v>
      </c>
      <c r="L152" s="1">
        <f t="shared" si="2"/>
        <v>0</v>
      </c>
      <c r="M152" s="1">
        <f t="shared" si="2"/>
        <v>0</v>
      </c>
      <c r="N152" s="1">
        <f t="shared" si="2"/>
        <v>0</v>
      </c>
      <c r="O152" s="1">
        <f t="shared" si="2"/>
        <v>0</v>
      </c>
      <c r="P152" s="1">
        <f t="shared" si="2"/>
        <v>0</v>
      </c>
      <c r="Q152" s="1">
        <f t="shared" si="2"/>
        <v>0</v>
      </c>
      <c r="R152" s="1">
        <f t="shared" si="2"/>
        <v>0</v>
      </c>
    </row>
    <row r="153" spans="3:19">
      <c r="C153" s="3" t="s">
        <v>31</v>
      </c>
      <c r="D153" s="1">
        <f t="shared" ref="D153:R153" si="3">COUNTIF(D147:D151,"=2")</f>
        <v>0</v>
      </c>
      <c r="E153" s="1">
        <f t="shared" si="3"/>
        <v>0</v>
      </c>
      <c r="F153" s="1">
        <f t="shared" si="3"/>
        <v>0</v>
      </c>
      <c r="G153" s="1">
        <f t="shared" si="3"/>
        <v>0</v>
      </c>
      <c r="H153" s="1">
        <f t="shared" si="3"/>
        <v>0</v>
      </c>
      <c r="I153" s="1">
        <f t="shared" si="3"/>
        <v>0</v>
      </c>
      <c r="J153" s="1">
        <f t="shared" si="3"/>
        <v>0</v>
      </c>
      <c r="K153" s="1">
        <f t="shared" si="3"/>
        <v>0</v>
      </c>
      <c r="L153" s="1">
        <f t="shared" si="3"/>
        <v>0</v>
      </c>
      <c r="M153" s="1">
        <f t="shared" si="3"/>
        <v>0</v>
      </c>
      <c r="N153" s="1">
        <f t="shared" si="3"/>
        <v>0</v>
      </c>
      <c r="O153" s="1">
        <f t="shared" si="3"/>
        <v>0</v>
      </c>
      <c r="P153" s="1">
        <f t="shared" si="3"/>
        <v>0</v>
      </c>
      <c r="Q153" s="1">
        <f t="shared" si="3"/>
        <v>0</v>
      </c>
      <c r="R153" s="1">
        <f t="shared" si="3"/>
        <v>0</v>
      </c>
    </row>
    <row r="154" spans="3:19">
      <c r="C154" s="3" t="s">
        <v>32</v>
      </c>
      <c r="D154" s="1">
        <f t="shared" ref="D154:R154" si="4">COUNTIF(D147:D151,"=1")</f>
        <v>0</v>
      </c>
      <c r="E154" s="1">
        <f t="shared" si="4"/>
        <v>0</v>
      </c>
      <c r="F154" s="1">
        <f t="shared" si="4"/>
        <v>0</v>
      </c>
      <c r="G154" s="1">
        <f t="shared" si="4"/>
        <v>0</v>
      </c>
      <c r="H154" s="1">
        <f t="shared" si="4"/>
        <v>0</v>
      </c>
      <c r="I154" s="1">
        <f t="shared" si="4"/>
        <v>0</v>
      </c>
      <c r="J154" s="1">
        <f t="shared" si="4"/>
        <v>0</v>
      </c>
      <c r="K154" s="1">
        <f t="shared" si="4"/>
        <v>0</v>
      </c>
      <c r="L154" s="1">
        <f t="shared" si="4"/>
        <v>0</v>
      </c>
      <c r="M154" s="1">
        <f t="shared" si="4"/>
        <v>0</v>
      </c>
      <c r="N154" s="1">
        <f t="shared" si="4"/>
        <v>0</v>
      </c>
      <c r="O154" s="1">
        <f t="shared" si="4"/>
        <v>0</v>
      </c>
      <c r="P154" s="1">
        <f t="shared" si="4"/>
        <v>0</v>
      </c>
      <c r="Q154" s="1">
        <f t="shared" si="4"/>
        <v>0</v>
      </c>
      <c r="R154" s="1">
        <f t="shared" si="4"/>
        <v>0</v>
      </c>
    </row>
    <row r="155" spans="3:19">
      <c r="C155" s="3" t="s">
        <v>34</v>
      </c>
      <c r="D155" s="6">
        <f t="shared" ref="D155:R155" si="5">3/3*IF(D152=0,0,(ROUND(AVERAGEIF(D147:D151,"=3",$S$147:$S$151),2)))</f>
        <v>0</v>
      </c>
      <c r="E155" s="6">
        <f t="shared" si="5"/>
        <v>0</v>
      </c>
      <c r="F155" s="6">
        <f t="shared" si="5"/>
        <v>0</v>
      </c>
      <c r="G155" s="6">
        <f t="shared" si="5"/>
        <v>0</v>
      </c>
      <c r="H155" s="6">
        <f t="shared" si="5"/>
        <v>0</v>
      </c>
      <c r="I155" s="6">
        <f t="shared" si="5"/>
        <v>0</v>
      </c>
      <c r="J155" s="6">
        <f t="shared" si="5"/>
        <v>0</v>
      </c>
      <c r="K155" s="6">
        <f t="shared" si="5"/>
        <v>0</v>
      </c>
      <c r="L155" s="6">
        <f t="shared" si="5"/>
        <v>0</v>
      </c>
      <c r="M155" s="6">
        <f t="shared" si="5"/>
        <v>0</v>
      </c>
      <c r="N155" s="6">
        <f t="shared" si="5"/>
        <v>0</v>
      </c>
      <c r="O155" s="6">
        <f t="shared" si="5"/>
        <v>0</v>
      </c>
      <c r="P155" s="6">
        <f t="shared" si="5"/>
        <v>0</v>
      </c>
      <c r="Q155" s="6">
        <f t="shared" si="5"/>
        <v>0</v>
      </c>
      <c r="R155" s="6">
        <f t="shared" si="5"/>
        <v>0</v>
      </c>
    </row>
    <row r="156" spans="3:19">
      <c r="C156" s="3" t="s">
        <v>35</v>
      </c>
      <c r="D156" s="6">
        <f t="shared" ref="D156:R156" si="6">2/3*IF(D153=0,0,(ROUND(AVERAGEIF(D147:D151,"=2",$S$147:$S$151),2)))</f>
        <v>0</v>
      </c>
      <c r="E156" s="6">
        <f t="shared" si="6"/>
        <v>0</v>
      </c>
      <c r="F156" s="6">
        <f t="shared" si="6"/>
        <v>0</v>
      </c>
      <c r="G156" s="6">
        <f t="shared" si="6"/>
        <v>0</v>
      </c>
      <c r="H156" s="6">
        <f t="shared" si="6"/>
        <v>0</v>
      </c>
      <c r="I156" s="6">
        <f t="shared" si="6"/>
        <v>0</v>
      </c>
      <c r="J156" s="6">
        <f t="shared" si="6"/>
        <v>0</v>
      </c>
      <c r="K156" s="6">
        <f t="shared" si="6"/>
        <v>0</v>
      </c>
      <c r="L156" s="6">
        <f t="shared" si="6"/>
        <v>0</v>
      </c>
      <c r="M156" s="6">
        <f t="shared" si="6"/>
        <v>0</v>
      </c>
      <c r="N156" s="6">
        <f t="shared" si="6"/>
        <v>0</v>
      </c>
      <c r="O156" s="6">
        <f t="shared" si="6"/>
        <v>0</v>
      </c>
      <c r="P156" s="6">
        <f t="shared" si="6"/>
        <v>0</v>
      </c>
      <c r="Q156" s="6">
        <f t="shared" si="6"/>
        <v>0</v>
      </c>
      <c r="R156" s="6">
        <f t="shared" si="6"/>
        <v>0</v>
      </c>
    </row>
    <row r="157" spans="3:19">
      <c r="C157" s="3" t="s">
        <v>36</v>
      </c>
      <c r="D157" s="6">
        <f>1/3*IF(D154=0,0,(ROUND(AVERAGEIF(D147:D151,"=1",$S$147:$S$151),2)))</f>
        <v>0</v>
      </c>
      <c r="E157" s="6">
        <f t="shared" ref="E157:R157" si="7">1/3*IF(E154=0,0,(ROUND(AVERAGEIF(E147:E151,"=1",$S$147:$S$151),2)))</f>
        <v>0</v>
      </c>
      <c r="F157" s="6">
        <f t="shared" si="7"/>
        <v>0</v>
      </c>
      <c r="G157" s="6">
        <f t="shared" si="7"/>
        <v>0</v>
      </c>
      <c r="H157" s="6">
        <f t="shared" si="7"/>
        <v>0</v>
      </c>
      <c r="I157" s="6">
        <f t="shared" si="7"/>
        <v>0</v>
      </c>
      <c r="J157" s="6">
        <f t="shared" si="7"/>
        <v>0</v>
      </c>
      <c r="K157" s="6">
        <f t="shared" si="7"/>
        <v>0</v>
      </c>
      <c r="L157" s="6">
        <f t="shared" si="7"/>
        <v>0</v>
      </c>
      <c r="M157" s="6">
        <f t="shared" si="7"/>
        <v>0</v>
      </c>
      <c r="N157" s="6">
        <f t="shared" si="7"/>
        <v>0</v>
      </c>
      <c r="O157" s="6">
        <f t="shared" si="7"/>
        <v>0</v>
      </c>
      <c r="P157" s="6">
        <f t="shared" si="7"/>
        <v>0</v>
      </c>
      <c r="Q157" s="6">
        <f t="shared" si="7"/>
        <v>0</v>
      </c>
      <c r="R157" s="6">
        <f t="shared" si="7"/>
        <v>0</v>
      </c>
    </row>
    <row r="160" spans="3:19" ht="17.5">
      <c r="C160" s="7" t="s">
        <v>37</v>
      </c>
      <c r="D160" s="8">
        <f t="shared" ref="D160:R160" si="8">SUM(D155:D157)</f>
        <v>0</v>
      </c>
      <c r="E160" s="8">
        <f t="shared" si="8"/>
        <v>0</v>
      </c>
      <c r="F160" s="8">
        <f t="shared" si="8"/>
        <v>0</v>
      </c>
      <c r="G160" s="8">
        <f t="shared" si="8"/>
        <v>0</v>
      </c>
      <c r="H160" s="8">
        <f t="shared" si="8"/>
        <v>0</v>
      </c>
      <c r="I160" s="8">
        <f t="shared" si="8"/>
        <v>0</v>
      </c>
      <c r="J160" s="8">
        <f t="shared" si="8"/>
        <v>0</v>
      </c>
      <c r="K160" s="8">
        <f t="shared" si="8"/>
        <v>0</v>
      </c>
      <c r="L160" s="8">
        <f t="shared" si="8"/>
        <v>0</v>
      </c>
      <c r="M160" s="8">
        <f t="shared" si="8"/>
        <v>0</v>
      </c>
      <c r="N160" s="8">
        <f t="shared" si="8"/>
        <v>0</v>
      </c>
      <c r="O160" s="8">
        <f t="shared" si="8"/>
        <v>0</v>
      </c>
      <c r="P160" s="8">
        <f t="shared" si="8"/>
        <v>0</v>
      </c>
      <c r="Q160" s="8">
        <f t="shared" si="8"/>
        <v>0</v>
      </c>
      <c r="R160" s="8">
        <f t="shared" si="8"/>
        <v>0</v>
      </c>
    </row>
    <row r="163" spans="2:18">
      <c r="B163" s="491" t="s">
        <v>179</v>
      </c>
      <c r="C163" s="491"/>
      <c r="D163" s="491"/>
      <c r="E163" s="491"/>
      <c r="F163" s="491"/>
      <c r="G163" s="491"/>
      <c r="H163" s="491"/>
      <c r="I163" s="98"/>
      <c r="J163" s="98"/>
      <c r="K163" s="98"/>
      <c r="L163" s="98"/>
      <c r="M163" s="98"/>
      <c r="N163" s="98"/>
      <c r="O163" s="98"/>
    </row>
    <row r="165" spans="2:18" ht="15">
      <c r="D165" s="99" t="s">
        <v>26</v>
      </c>
      <c r="E165" s="99" t="s">
        <v>12</v>
      </c>
      <c r="F165" s="99" t="s">
        <v>13</v>
      </c>
      <c r="G165" s="99" t="s">
        <v>14</v>
      </c>
      <c r="H165" s="100" t="s">
        <v>15</v>
      </c>
      <c r="I165" s="99" t="s">
        <v>16</v>
      </c>
      <c r="J165" s="101" t="s">
        <v>17</v>
      </c>
      <c r="K165" s="99" t="s">
        <v>18</v>
      </c>
      <c r="L165" s="99" t="s">
        <v>19</v>
      </c>
      <c r="M165" s="99" t="s">
        <v>20</v>
      </c>
      <c r="N165" s="99" t="s">
        <v>21</v>
      </c>
      <c r="O165" s="99" t="s">
        <v>22</v>
      </c>
      <c r="P165" s="99" t="s">
        <v>23</v>
      </c>
      <c r="Q165" s="92" t="s">
        <v>24</v>
      </c>
      <c r="R165" s="92" t="s">
        <v>25</v>
      </c>
    </row>
    <row r="166" spans="2:18" ht="15.5">
      <c r="D166" s="99" t="s">
        <v>5</v>
      </c>
      <c r="E166" s="102">
        <v>2</v>
      </c>
      <c r="F166" s="102"/>
      <c r="G166" s="102"/>
      <c r="H166" s="103"/>
      <c r="I166" s="102"/>
      <c r="J166" s="104"/>
      <c r="K166" s="102"/>
      <c r="L166" s="102"/>
      <c r="M166" s="2"/>
      <c r="N166" s="2">
        <v>1</v>
      </c>
      <c r="O166" s="102"/>
      <c r="P166" s="102"/>
      <c r="Q166" s="2"/>
      <c r="R166" s="2"/>
    </row>
    <row r="167" spans="2:18" ht="15.5">
      <c r="D167" s="99" t="s">
        <v>6</v>
      </c>
      <c r="E167" s="102">
        <v>2</v>
      </c>
      <c r="F167" s="102"/>
      <c r="G167" s="102"/>
      <c r="H167" s="103"/>
      <c r="I167" s="102"/>
      <c r="J167" s="104"/>
      <c r="K167" s="102"/>
      <c r="L167" s="102"/>
      <c r="M167" s="2"/>
      <c r="N167" s="2">
        <v>1</v>
      </c>
      <c r="O167" s="102"/>
      <c r="P167" s="102"/>
      <c r="Q167" s="2"/>
      <c r="R167" s="2"/>
    </row>
    <row r="168" spans="2:18" ht="15.5">
      <c r="D168" s="99" t="s">
        <v>7</v>
      </c>
      <c r="E168" s="102">
        <v>2</v>
      </c>
      <c r="F168" s="102"/>
      <c r="G168" s="102"/>
      <c r="H168" s="103"/>
      <c r="I168" s="102"/>
      <c r="J168" s="104"/>
      <c r="K168" s="102"/>
      <c r="L168" s="102"/>
      <c r="M168" s="2"/>
      <c r="N168" s="2">
        <v>1</v>
      </c>
      <c r="O168" s="102"/>
      <c r="P168" s="102"/>
      <c r="Q168" s="2"/>
      <c r="R168" s="2"/>
    </row>
    <row r="169" spans="2:18" ht="15.5">
      <c r="D169" s="99" t="s">
        <v>8</v>
      </c>
      <c r="E169" s="102">
        <v>2</v>
      </c>
      <c r="F169" s="102"/>
      <c r="G169" s="102"/>
      <c r="H169" s="103"/>
      <c r="I169" s="102"/>
      <c r="J169" s="104"/>
      <c r="K169" s="102"/>
      <c r="L169" s="102"/>
      <c r="M169" s="2"/>
      <c r="N169" s="2">
        <v>1</v>
      </c>
      <c r="O169" s="102"/>
      <c r="P169" s="102"/>
      <c r="Q169" s="2"/>
      <c r="R169" s="2"/>
    </row>
    <row r="170" spans="2:18" ht="15.5">
      <c r="D170" s="99" t="s">
        <v>9</v>
      </c>
      <c r="E170" s="102">
        <v>2</v>
      </c>
      <c r="F170" s="102"/>
      <c r="G170" s="102"/>
      <c r="H170" s="103"/>
      <c r="I170" s="102"/>
      <c r="J170" s="104"/>
      <c r="K170" s="102"/>
      <c r="L170" s="102"/>
      <c r="M170" s="2"/>
      <c r="N170" s="2">
        <v>1</v>
      </c>
      <c r="O170" s="102"/>
      <c r="P170" s="102"/>
      <c r="Q170" s="2"/>
      <c r="R170" s="2"/>
    </row>
    <row r="171" spans="2:18" ht="15.5">
      <c r="C171" s="105"/>
      <c r="D171" s="106" t="s">
        <v>180</v>
      </c>
      <c r="E171" s="107">
        <v>2</v>
      </c>
      <c r="F171" s="107"/>
      <c r="G171" s="108"/>
      <c r="H171" s="108"/>
      <c r="I171" s="108"/>
      <c r="J171" s="108"/>
      <c r="K171" s="108"/>
      <c r="L171" s="108"/>
      <c r="M171" s="109"/>
      <c r="N171" s="109">
        <v>1</v>
      </c>
      <c r="O171" s="108"/>
      <c r="P171" s="108"/>
      <c r="Q171" s="1"/>
      <c r="R171" s="1"/>
    </row>
    <row r="172" spans="2:18" ht="15.5">
      <c r="C172" s="110"/>
      <c r="D172" s="111"/>
      <c r="E172" s="111"/>
      <c r="F172" s="112"/>
      <c r="G172" s="112"/>
      <c r="H172" s="112"/>
      <c r="I172" s="112"/>
      <c r="J172" s="112"/>
      <c r="K172" s="112"/>
      <c r="L172" s="113"/>
      <c r="M172" s="113"/>
      <c r="N172" s="112"/>
      <c r="O172" s="112"/>
    </row>
    <row r="173" spans="2:18" ht="15.5">
      <c r="B173" s="110"/>
      <c r="C173" s="111"/>
      <c r="D173" s="111"/>
      <c r="E173" s="112"/>
      <c r="F173" s="112"/>
      <c r="G173" s="112"/>
      <c r="H173" s="112"/>
      <c r="I173" s="112"/>
      <c r="J173" s="112"/>
      <c r="K173" s="113"/>
      <c r="L173" s="113"/>
      <c r="M173" s="112"/>
      <c r="N173" s="112"/>
    </row>
    <row r="174" spans="2:18" ht="15.5">
      <c r="B174" s="110"/>
      <c r="C174" s="111"/>
      <c r="D174" s="111"/>
      <c r="E174" s="114" t="s">
        <v>5</v>
      </c>
      <c r="F174" s="114" t="s">
        <v>6</v>
      </c>
      <c r="G174" s="114" t="s">
        <v>7</v>
      </c>
      <c r="H174" s="114" t="s">
        <v>8</v>
      </c>
      <c r="I174" s="114" t="s">
        <v>9</v>
      </c>
      <c r="J174" s="112"/>
      <c r="K174" s="113"/>
      <c r="L174" s="113"/>
      <c r="M174" s="112"/>
      <c r="N174" s="112"/>
    </row>
    <row r="175" spans="2:18" ht="15.5">
      <c r="B175" s="88"/>
      <c r="C175" s="93"/>
      <c r="D175" s="94"/>
      <c r="E175" s="115">
        <v>95</v>
      </c>
      <c r="F175" s="115">
        <v>96.666666666666671</v>
      </c>
      <c r="G175" s="115">
        <v>92.5</v>
      </c>
      <c r="H175" s="115">
        <v>93.333333333333329</v>
      </c>
      <c r="I175" s="115">
        <v>93.333333333333329</v>
      </c>
      <c r="J175" s="95"/>
      <c r="K175" s="95"/>
      <c r="L175" s="95"/>
      <c r="M175" s="95"/>
      <c r="N175" s="95"/>
      <c r="O175" s="95"/>
      <c r="P175" s="95"/>
      <c r="Q175" s="95"/>
    </row>
    <row r="176" spans="2:18" ht="15.5">
      <c r="B176" s="88"/>
      <c r="C176" s="93"/>
      <c r="D176" s="94"/>
      <c r="E176" s="116"/>
      <c r="F176" s="116"/>
      <c r="G176" s="116"/>
      <c r="H176" s="116"/>
      <c r="I176" s="116"/>
      <c r="J176" s="95"/>
      <c r="K176" s="95"/>
      <c r="L176" s="95"/>
      <c r="M176" s="95"/>
      <c r="N176" s="95"/>
      <c r="O176" s="95"/>
      <c r="P176" s="95"/>
      <c r="Q176" s="95"/>
    </row>
    <row r="177" spans="2:18">
      <c r="B177" s="491" t="s">
        <v>181</v>
      </c>
      <c r="C177" s="491"/>
      <c r="D177" s="491"/>
      <c r="E177" s="491"/>
      <c r="F177" s="491"/>
      <c r="G177" s="491"/>
      <c r="H177" s="98"/>
      <c r="I177" s="98"/>
      <c r="J177" s="98"/>
      <c r="K177" s="98"/>
      <c r="L177" s="98"/>
      <c r="M177" s="98"/>
      <c r="N177" s="98"/>
      <c r="O177" s="98"/>
    </row>
    <row r="179" spans="2:18" ht="15">
      <c r="D179" s="99" t="s">
        <v>26</v>
      </c>
      <c r="E179" s="99" t="s">
        <v>12</v>
      </c>
      <c r="F179" s="99" t="s">
        <v>13</v>
      </c>
      <c r="G179" s="99" t="s">
        <v>14</v>
      </c>
      <c r="H179" s="100" t="s">
        <v>15</v>
      </c>
      <c r="I179" s="99" t="s">
        <v>16</v>
      </c>
      <c r="J179" s="101" t="s">
        <v>17</v>
      </c>
      <c r="K179" s="99" t="s">
        <v>18</v>
      </c>
      <c r="L179" s="99" t="s">
        <v>19</v>
      </c>
      <c r="M179" s="99" t="s">
        <v>20</v>
      </c>
      <c r="N179" s="99" t="s">
        <v>21</v>
      </c>
      <c r="O179" s="99" t="s">
        <v>22</v>
      </c>
      <c r="P179" s="99" t="s">
        <v>23</v>
      </c>
      <c r="Q179" s="92" t="s">
        <v>24</v>
      </c>
      <c r="R179" s="92" t="s">
        <v>25</v>
      </c>
    </row>
    <row r="180" spans="2:18" ht="15.5">
      <c r="D180" s="99" t="s">
        <v>5</v>
      </c>
      <c r="E180" s="117">
        <f>PRODUCT(E166,E175)/100</f>
        <v>1.9</v>
      </c>
      <c r="F180" s="117"/>
      <c r="G180" s="117"/>
      <c r="H180" s="169"/>
      <c r="I180" s="117"/>
      <c r="J180" s="170"/>
      <c r="K180" s="117"/>
      <c r="L180" s="117"/>
      <c r="M180" s="117"/>
      <c r="N180" s="117">
        <v>0.95</v>
      </c>
      <c r="O180" s="117"/>
      <c r="P180" s="117"/>
      <c r="Q180" s="171"/>
      <c r="R180" s="171"/>
    </row>
    <row r="181" spans="2:18" ht="15.5">
      <c r="D181" s="99" t="s">
        <v>6</v>
      </c>
      <c r="E181" s="117">
        <f>PRODUCT(E167,F175)/100</f>
        <v>1.9333333333333333</v>
      </c>
      <c r="F181" s="117"/>
      <c r="G181" s="117"/>
      <c r="H181" s="169"/>
      <c r="I181" s="117"/>
      <c r="J181" s="170"/>
      <c r="K181" s="117"/>
      <c r="L181" s="117"/>
      <c r="M181" s="117"/>
      <c r="N181" s="117">
        <v>0.97</v>
      </c>
      <c r="O181" s="117"/>
      <c r="P181" s="117"/>
      <c r="Q181" s="171"/>
      <c r="R181" s="171"/>
    </row>
    <row r="182" spans="2:18" ht="15.5">
      <c r="D182" s="99" t="s">
        <v>7</v>
      </c>
      <c r="E182" s="117">
        <f>PRODUCT(E168,G175)/100</f>
        <v>1.85</v>
      </c>
      <c r="F182" s="117"/>
      <c r="G182" s="117"/>
      <c r="H182" s="169"/>
      <c r="I182" s="117"/>
      <c r="J182" s="170"/>
      <c r="K182" s="117"/>
      <c r="L182" s="117"/>
      <c r="M182" s="117"/>
      <c r="N182" s="117">
        <v>0.93</v>
      </c>
      <c r="O182" s="117"/>
      <c r="P182" s="117"/>
      <c r="Q182" s="171"/>
      <c r="R182" s="171"/>
    </row>
    <row r="183" spans="2:18" ht="15.5">
      <c r="D183" s="99" t="s">
        <v>8</v>
      </c>
      <c r="E183" s="117">
        <f>PRODUCT(E169,H175)/100</f>
        <v>1.8666666666666665</v>
      </c>
      <c r="F183" s="117"/>
      <c r="G183" s="117"/>
      <c r="H183" s="169"/>
      <c r="I183" s="117"/>
      <c r="J183" s="170"/>
      <c r="K183" s="117"/>
      <c r="L183" s="117"/>
      <c r="M183" s="117"/>
      <c r="N183" s="117">
        <v>0.93</v>
      </c>
      <c r="O183" s="117"/>
      <c r="P183" s="117"/>
      <c r="Q183" s="171"/>
      <c r="R183" s="171"/>
    </row>
    <row r="184" spans="2:18" ht="15.5">
      <c r="D184" s="99" t="s">
        <v>9</v>
      </c>
      <c r="E184" s="117">
        <f>PRODUCT(E170,I175)/100</f>
        <v>1.8666666666666665</v>
      </c>
      <c r="F184" s="117"/>
      <c r="G184" s="117"/>
      <c r="H184" s="169"/>
      <c r="I184" s="117"/>
      <c r="J184" s="170"/>
      <c r="K184" s="117"/>
      <c r="L184" s="117"/>
      <c r="M184" s="117"/>
      <c r="N184" s="117">
        <v>0.93</v>
      </c>
      <c r="O184" s="117"/>
      <c r="P184" s="117"/>
      <c r="Q184" s="171"/>
      <c r="R184" s="171"/>
    </row>
    <row r="185" spans="2:18" ht="15.5">
      <c r="D185" s="106" t="s">
        <v>180</v>
      </c>
      <c r="E185" s="173">
        <v>1.88</v>
      </c>
      <c r="F185" s="172"/>
      <c r="G185" s="172"/>
      <c r="H185" s="172"/>
      <c r="I185" s="172"/>
      <c r="J185" s="172"/>
      <c r="K185" s="172"/>
      <c r="L185" s="172"/>
      <c r="M185" s="144"/>
      <c r="N185" s="119">
        <v>0.94</v>
      </c>
      <c r="O185" s="119"/>
      <c r="P185" s="172"/>
      <c r="Q185" s="6"/>
      <c r="R185" s="6"/>
    </row>
  </sheetData>
  <mergeCells count="22">
    <mergeCell ref="B163:H163"/>
    <mergeCell ref="B177:G177"/>
    <mergeCell ref="A8:M8"/>
    <mergeCell ref="A1:M1"/>
    <mergeCell ref="A2:M2"/>
    <mergeCell ref="A3:M3"/>
    <mergeCell ref="A4:M4"/>
    <mergeCell ref="A7:M7"/>
    <mergeCell ref="I138:M138"/>
    <mergeCell ref="A9:M9"/>
    <mergeCell ref="A10:M10"/>
    <mergeCell ref="A11:M11"/>
    <mergeCell ref="A12:A13"/>
    <mergeCell ref="B12:B13"/>
    <mergeCell ref="C12:C13"/>
    <mergeCell ref="D12:G12"/>
    <mergeCell ref="I137:M137"/>
    <mergeCell ref="I12:L12"/>
    <mergeCell ref="N12:R12"/>
    <mergeCell ref="I134:M134"/>
    <mergeCell ref="I135:M135"/>
    <mergeCell ref="I136:M136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"/>
  <sheetViews>
    <sheetView topLeftCell="A4" workbookViewId="0">
      <selection activeCell="C6" sqref="C6:O6"/>
    </sheetView>
  </sheetViews>
  <sheetFormatPr defaultRowHeight="14.5"/>
  <cols>
    <col min="1" max="1" width="5.90625" customWidth="1"/>
    <col min="2" max="2" width="12.90625" customWidth="1"/>
    <col min="3" max="3" width="45.54296875" bestFit="1" customWidth="1"/>
    <col min="4" max="4" width="10.90625" bestFit="1" customWidth="1"/>
    <col min="5" max="5" width="7.54296875" customWidth="1"/>
    <col min="6" max="7" width="7.089843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79" t="s">
        <v>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1"/>
    </row>
    <row r="2" spans="1:18">
      <c r="A2" s="579" t="s">
        <v>77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1"/>
    </row>
    <row r="3" spans="1:18" ht="15">
      <c r="A3" s="582" t="s">
        <v>165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4"/>
    </row>
    <row r="4" spans="1:18">
      <c r="A4" s="585" t="s">
        <v>531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7"/>
    </row>
    <row r="5" spans="1:18">
      <c r="A5" s="265" t="s">
        <v>76</v>
      </c>
      <c r="B5" s="266"/>
      <c r="C5" s="510" t="s">
        <v>532</v>
      </c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88"/>
    </row>
    <row r="6" spans="1:18">
      <c r="A6" s="265" t="s">
        <v>75</v>
      </c>
      <c r="B6" s="266"/>
      <c r="C6" s="577" t="s">
        <v>533</v>
      </c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8"/>
    </row>
    <row r="7" spans="1:18">
      <c r="A7" s="399" t="s">
        <v>534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1"/>
    </row>
    <row r="8" spans="1:18">
      <c r="A8" s="504" t="s">
        <v>535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4"/>
    </row>
    <row r="9" spans="1:18">
      <c r="A9" s="513" t="s">
        <v>536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6"/>
    </row>
    <row r="10" spans="1:18">
      <c r="A10" s="513" t="s">
        <v>537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6"/>
    </row>
    <row r="11" spans="1:18">
      <c r="A11" s="513" t="s">
        <v>538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6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 ht="15" thickBot="1">
      <c r="A14" s="10">
        <v>1</v>
      </c>
      <c r="B14" s="267">
        <v>1911001</v>
      </c>
      <c r="C14" s="268" t="s">
        <v>301</v>
      </c>
      <c r="D14" s="349">
        <v>66</v>
      </c>
      <c r="E14" s="349">
        <v>64</v>
      </c>
      <c r="F14" s="349">
        <v>66</v>
      </c>
      <c r="G14" s="349">
        <v>74</v>
      </c>
      <c r="H14" s="349">
        <v>70</v>
      </c>
      <c r="I14" s="402">
        <v>50</v>
      </c>
      <c r="J14" s="403">
        <v>31</v>
      </c>
      <c r="K14" s="403">
        <v>38</v>
      </c>
      <c r="L14" s="403">
        <v>69</v>
      </c>
      <c r="M14" s="403">
        <v>75</v>
      </c>
      <c r="N14" s="1">
        <f>ROUND(D14*$H$12+I14*$M$12,0)</f>
        <v>58</v>
      </c>
      <c r="O14" s="1">
        <f t="shared" ref="O14:R65" si="0">ROUND(E14*$H$12+J14*$M$12,0)</f>
        <v>48</v>
      </c>
      <c r="P14" s="1">
        <f t="shared" si="0"/>
        <v>52</v>
      </c>
      <c r="Q14" s="1">
        <f t="shared" si="0"/>
        <v>72</v>
      </c>
      <c r="R14" s="1">
        <f t="shared" si="0"/>
        <v>73</v>
      </c>
    </row>
    <row r="15" spans="1:18" ht="15" thickBot="1">
      <c r="A15" s="10">
        <v>2</v>
      </c>
      <c r="B15" s="270">
        <v>1911002</v>
      </c>
      <c r="C15" s="271" t="s">
        <v>80</v>
      </c>
      <c r="D15" s="349">
        <v>68</v>
      </c>
      <c r="E15" s="349">
        <v>71</v>
      </c>
      <c r="F15" s="349">
        <v>81</v>
      </c>
      <c r="G15" s="349">
        <v>80</v>
      </c>
      <c r="H15" s="349">
        <v>80</v>
      </c>
      <c r="I15" s="402">
        <v>81</v>
      </c>
      <c r="J15" s="403">
        <v>88</v>
      </c>
      <c r="K15" s="403">
        <v>94</v>
      </c>
      <c r="L15" s="403">
        <v>81</v>
      </c>
      <c r="M15" s="403">
        <v>31</v>
      </c>
      <c r="N15" s="1">
        <f t="shared" ref="N15:R66" si="1">ROUND(D15*$H$12+I15*$M$12,0)</f>
        <v>75</v>
      </c>
      <c r="O15" s="1">
        <f t="shared" si="0"/>
        <v>80</v>
      </c>
      <c r="P15" s="1">
        <f t="shared" si="0"/>
        <v>88</v>
      </c>
      <c r="Q15" s="1">
        <f t="shared" si="0"/>
        <v>81</v>
      </c>
      <c r="R15" s="1">
        <f t="shared" si="0"/>
        <v>56</v>
      </c>
    </row>
    <row r="16" spans="1:18" ht="15" thickBot="1">
      <c r="A16" s="10">
        <v>3</v>
      </c>
      <c r="B16" s="270">
        <v>1911003</v>
      </c>
      <c r="C16" s="271" t="s">
        <v>81</v>
      </c>
      <c r="D16" s="349">
        <v>77</v>
      </c>
      <c r="E16" s="349">
        <v>89</v>
      </c>
      <c r="F16" s="349">
        <v>94</v>
      </c>
      <c r="G16" s="349">
        <v>94</v>
      </c>
      <c r="H16" s="349">
        <v>94</v>
      </c>
      <c r="I16" s="402">
        <v>88</v>
      </c>
      <c r="J16" s="403">
        <v>94</v>
      </c>
      <c r="K16" s="403">
        <v>81</v>
      </c>
      <c r="L16" s="403">
        <v>44</v>
      </c>
      <c r="M16" s="403">
        <v>81</v>
      </c>
      <c r="N16" s="1">
        <f t="shared" si="1"/>
        <v>83</v>
      </c>
      <c r="O16" s="1">
        <f t="shared" si="0"/>
        <v>92</v>
      </c>
      <c r="P16" s="1">
        <f t="shared" si="0"/>
        <v>88</v>
      </c>
      <c r="Q16" s="1">
        <f t="shared" si="0"/>
        <v>69</v>
      </c>
      <c r="R16" s="1">
        <f t="shared" si="0"/>
        <v>88</v>
      </c>
    </row>
    <row r="17" spans="1:18" ht="15" thickBot="1">
      <c r="A17" s="10">
        <v>4</v>
      </c>
      <c r="B17" s="267">
        <v>1911004</v>
      </c>
      <c r="C17" s="268" t="s">
        <v>39</v>
      </c>
      <c r="D17" s="349">
        <v>75</v>
      </c>
      <c r="E17" s="349">
        <v>88</v>
      </c>
      <c r="F17" s="349">
        <v>87</v>
      </c>
      <c r="G17" s="349">
        <v>88</v>
      </c>
      <c r="H17" s="349">
        <v>89</v>
      </c>
      <c r="I17" s="402">
        <v>88</v>
      </c>
      <c r="J17" s="403">
        <v>88</v>
      </c>
      <c r="K17" s="403">
        <v>75</v>
      </c>
      <c r="L17" s="403">
        <v>88</v>
      </c>
      <c r="M17" s="403">
        <v>31</v>
      </c>
      <c r="N17" s="1">
        <f t="shared" si="1"/>
        <v>82</v>
      </c>
      <c r="O17" s="1">
        <f t="shared" si="0"/>
        <v>88</v>
      </c>
      <c r="P17" s="1">
        <f t="shared" si="0"/>
        <v>81</v>
      </c>
      <c r="Q17" s="1">
        <f t="shared" si="0"/>
        <v>88</v>
      </c>
      <c r="R17" s="1">
        <f t="shared" si="0"/>
        <v>60</v>
      </c>
    </row>
    <row r="18" spans="1:18" ht="15" thickBot="1">
      <c r="A18" s="10">
        <v>5</v>
      </c>
      <c r="B18" s="267">
        <v>1911005</v>
      </c>
      <c r="C18" s="268" t="s">
        <v>302</v>
      </c>
      <c r="D18" s="349">
        <v>79</v>
      </c>
      <c r="E18" s="349">
        <v>85</v>
      </c>
      <c r="F18" s="349">
        <v>79</v>
      </c>
      <c r="G18" s="349">
        <v>92</v>
      </c>
      <c r="H18" s="349">
        <v>83</v>
      </c>
      <c r="I18" s="402">
        <v>81</v>
      </c>
      <c r="J18" s="403">
        <v>94</v>
      </c>
      <c r="K18" s="403">
        <v>88</v>
      </c>
      <c r="L18" s="403">
        <v>75</v>
      </c>
      <c r="M18" s="403">
        <v>88</v>
      </c>
      <c r="N18" s="1">
        <f t="shared" si="1"/>
        <v>80</v>
      </c>
      <c r="O18" s="1">
        <f t="shared" si="0"/>
        <v>90</v>
      </c>
      <c r="P18" s="1">
        <f t="shared" si="0"/>
        <v>84</v>
      </c>
      <c r="Q18" s="1">
        <f t="shared" si="0"/>
        <v>84</v>
      </c>
      <c r="R18" s="1">
        <f t="shared" si="0"/>
        <v>86</v>
      </c>
    </row>
    <row r="19" spans="1:18" ht="15" thickBot="1">
      <c r="A19" s="10">
        <v>6</v>
      </c>
      <c r="B19" s="267">
        <v>1911006</v>
      </c>
      <c r="C19" s="268" t="s">
        <v>303</v>
      </c>
      <c r="D19" s="349">
        <v>79</v>
      </c>
      <c r="E19" s="349">
        <v>83</v>
      </c>
      <c r="F19" s="349">
        <v>95</v>
      </c>
      <c r="G19" s="349">
        <v>94</v>
      </c>
      <c r="H19" s="349">
        <v>95</v>
      </c>
      <c r="I19" s="402">
        <v>94</v>
      </c>
      <c r="J19" s="403">
        <v>50</v>
      </c>
      <c r="K19" s="403">
        <v>94</v>
      </c>
      <c r="L19" s="403">
        <v>94</v>
      </c>
      <c r="M19" s="403">
        <v>44</v>
      </c>
      <c r="N19" s="1">
        <f t="shared" si="1"/>
        <v>87</v>
      </c>
      <c r="O19" s="1">
        <f t="shared" si="0"/>
        <v>67</v>
      </c>
      <c r="P19" s="1">
        <f t="shared" si="0"/>
        <v>95</v>
      </c>
      <c r="Q19" s="1">
        <f t="shared" si="0"/>
        <v>94</v>
      </c>
      <c r="R19" s="1">
        <f t="shared" si="0"/>
        <v>70</v>
      </c>
    </row>
    <row r="20" spans="1:18" ht="15" thickBot="1">
      <c r="A20" s="10">
        <v>7</v>
      </c>
      <c r="B20" s="270">
        <v>1911007</v>
      </c>
      <c r="C20" s="271" t="s">
        <v>83</v>
      </c>
      <c r="D20" s="349">
        <v>83</v>
      </c>
      <c r="E20" s="349">
        <v>93</v>
      </c>
      <c r="F20" s="349">
        <v>90</v>
      </c>
      <c r="G20" s="349">
        <v>90</v>
      </c>
      <c r="H20" s="349">
        <v>91</v>
      </c>
      <c r="I20" s="402">
        <v>88</v>
      </c>
      <c r="J20" s="403">
        <v>81</v>
      </c>
      <c r="K20" s="403">
        <v>75</v>
      </c>
      <c r="L20" s="403">
        <v>69</v>
      </c>
      <c r="M20" s="403">
        <v>75</v>
      </c>
      <c r="N20" s="1">
        <f t="shared" si="1"/>
        <v>86</v>
      </c>
      <c r="O20" s="1">
        <f t="shared" si="0"/>
        <v>87</v>
      </c>
      <c r="P20" s="1">
        <f t="shared" si="0"/>
        <v>83</v>
      </c>
      <c r="Q20" s="1">
        <f t="shared" si="0"/>
        <v>80</v>
      </c>
      <c r="R20" s="1">
        <f t="shared" si="0"/>
        <v>83</v>
      </c>
    </row>
    <row r="21" spans="1:18" ht="15" thickBot="1">
      <c r="A21" s="10">
        <v>8</v>
      </c>
      <c r="B21" s="272">
        <v>1911008</v>
      </c>
      <c r="C21" s="273" t="s">
        <v>304</v>
      </c>
      <c r="D21" s="349">
        <v>60</v>
      </c>
      <c r="E21" s="349">
        <v>50</v>
      </c>
      <c r="F21" s="349">
        <v>51</v>
      </c>
      <c r="G21" s="349">
        <v>77</v>
      </c>
      <c r="H21" s="349">
        <v>76</v>
      </c>
      <c r="I21" s="402">
        <v>81</v>
      </c>
      <c r="J21" s="403">
        <v>69</v>
      </c>
      <c r="K21" s="403">
        <v>81</v>
      </c>
      <c r="L21" s="403">
        <v>75</v>
      </c>
      <c r="M21" s="403">
        <v>38</v>
      </c>
      <c r="N21" s="1">
        <f t="shared" si="1"/>
        <v>71</v>
      </c>
      <c r="O21" s="1">
        <f t="shared" si="0"/>
        <v>60</v>
      </c>
      <c r="P21" s="1">
        <f t="shared" si="0"/>
        <v>66</v>
      </c>
      <c r="Q21" s="1">
        <f t="shared" si="0"/>
        <v>76</v>
      </c>
      <c r="R21" s="1">
        <f t="shared" si="0"/>
        <v>57</v>
      </c>
    </row>
    <row r="22" spans="1:18" ht="15" thickBot="1">
      <c r="A22" s="10">
        <v>9</v>
      </c>
      <c r="B22" s="272">
        <v>1911009</v>
      </c>
      <c r="C22" s="273" t="s">
        <v>85</v>
      </c>
      <c r="D22" s="349">
        <v>74</v>
      </c>
      <c r="E22" s="349">
        <v>71</v>
      </c>
      <c r="F22" s="349">
        <v>54</v>
      </c>
      <c r="G22" s="349">
        <v>76</v>
      </c>
      <c r="H22" s="349">
        <v>70</v>
      </c>
      <c r="I22" s="402">
        <v>69</v>
      </c>
      <c r="J22" s="403">
        <v>88</v>
      </c>
      <c r="K22" s="403">
        <v>19</v>
      </c>
      <c r="L22" s="403">
        <v>63</v>
      </c>
      <c r="M22" s="403">
        <v>75</v>
      </c>
      <c r="N22" s="1">
        <f t="shared" si="1"/>
        <v>72</v>
      </c>
      <c r="O22" s="1">
        <f t="shared" si="0"/>
        <v>80</v>
      </c>
      <c r="P22" s="1">
        <f t="shared" si="0"/>
        <v>37</v>
      </c>
      <c r="Q22" s="1">
        <f t="shared" si="0"/>
        <v>70</v>
      </c>
      <c r="R22" s="1">
        <f t="shared" si="0"/>
        <v>73</v>
      </c>
    </row>
    <row r="23" spans="1:18" ht="15" thickBot="1">
      <c r="A23" s="10">
        <v>10</v>
      </c>
      <c r="B23" s="272">
        <v>1911011</v>
      </c>
      <c r="C23" s="273" t="s">
        <v>87</v>
      </c>
      <c r="D23" s="349">
        <v>59</v>
      </c>
      <c r="E23" s="349">
        <v>74</v>
      </c>
      <c r="F23" s="349">
        <v>66</v>
      </c>
      <c r="G23" s="349">
        <v>70</v>
      </c>
      <c r="H23" s="349">
        <v>51</v>
      </c>
      <c r="I23" s="402">
        <v>75</v>
      </c>
      <c r="J23" s="403">
        <v>94</v>
      </c>
      <c r="K23" s="403">
        <v>81</v>
      </c>
      <c r="L23" s="403">
        <v>63</v>
      </c>
      <c r="M23" s="403">
        <v>0</v>
      </c>
      <c r="N23" s="1">
        <f t="shared" si="1"/>
        <v>67</v>
      </c>
      <c r="O23" s="1">
        <f t="shared" si="0"/>
        <v>84</v>
      </c>
      <c r="P23" s="1">
        <f t="shared" si="0"/>
        <v>74</v>
      </c>
      <c r="Q23" s="1">
        <f t="shared" si="0"/>
        <v>67</v>
      </c>
      <c r="R23" s="1">
        <f t="shared" si="0"/>
        <v>26</v>
      </c>
    </row>
    <row r="24" spans="1:18" ht="15" thickBot="1">
      <c r="A24" s="10">
        <v>11</v>
      </c>
      <c r="B24" s="267">
        <v>1911012</v>
      </c>
      <c r="C24" s="268" t="s">
        <v>306</v>
      </c>
      <c r="D24" s="349">
        <v>74</v>
      </c>
      <c r="E24" s="349">
        <v>88</v>
      </c>
      <c r="F24" s="349">
        <v>91</v>
      </c>
      <c r="G24" s="349">
        <v>91</v>
      </c>
      <c r="H24" s="349">
        <v>90</v>
      </c>
      <c r="I24" s="402">
        <v>88</v>
      </c>
      <c r="J24" s="403">
        <v>94</v>
      </c>
      <c r="K24" s="403">
        <v>100</v>
      </c>
      <c r="L24" s="403">
        <v>81</v>
      </c>
      <c r="M24" s="403">
        <v>63</v>
      </c>
      <c r="N24" s="1">
        <f t="shared" si="1"/>
        <v>81</v>
      </c>
      <c r="O24" s="1">
        <f t="shared" si="0"/>
        <v>91</v>
      </c>
      <c r="P24" s="1">
        <f t="shared" si="0"/>
        <v>96</v>
      </c>
      <c r="Q24" s="1">
        <f t="shared" si="0"/>
        <v>86</v>
      </c>
      <c r="R24" s="1">
        <f t="shared" si="0"/>
        <v>77</v>
      </c>
    </row>
    <row r="25" spans="1:18" ht="15" thickBot="1">
      <c r="A25" s="10">
        <v>12</v>
      </c>
      <c r="B25" s="267">
        <v>1911013</v>
      </c>
      <c r="C25" s="268" t="s">
        <v>89</v>
      </c>
      <c r="D25" s="349">
        <v>82</v>
      </c>
      <c r="E25" s="349">
        <v>85</v>
      </c>
      <c r="F25" s="349">
        <v>90</v>
      </c>
      <c r="G25" s="349">
        <v>89</v>
      </c>
      <c r="H25" s="349">
        <v>90</v>
      </c>
      <c r="I25" s="402">
        <v>88</v>
      </c>
      <c r="J25" s="403">
        <v>94</v>
      </c>
      <c r="K25" s="403">
        <v>75</v>
      </c>
      <c r="L25" s="403">
        <v>88</v>
      </c>
      <c r="M25" s="403">
        <v>75</v>
      </c>
      <c r="N25" s="1">
        <f t="shared" si="1"/>
        <v>85</v>
      </c>
      <c r="O25" s="1">
        <f t="shared" si="0"/>
        <v>90</v>
      </c>
      <c r="P25" s="1">
        <f t="shared" si="0"/>
        <v>83</v>
      </c>
      <c r="Q25" s="1">
        <f t="shared" si="0"/>
        <v>89</v>
      </c>
      <c r="R25" s="1">
        <f t="shared" si="0"/>
        <v>83</v>
      </c>
    </row>
    <row r="26" spans="1:18" ht="15" thickBot="1">
      <c r="A26" s="10">
        <v>13</v>
      </c>
      <c r="B26" s="272">
        <v>1911014</v>
      </c>
      <c r="C26" s="273" t="s">
        <v>90</v>
      </c>
      <c r="D26" s="349">
        <v>72</v>
      </c>
      <c r="E26" s="349">
        <v>61</v>
      </c>
      <c r="F26" s="349">
        <v>55</v>
      </c>
      <c r="G26" s="349">
        <v>62</v>
      </c>
      <c r="H26" s="349">
        <v>51</v>
      </c>
      <c r="I26" s="402">
        <v>75</v>
      </c>
      <c r="J26" s="403">
        <v>81</v>
      </c>
      <c r="K26" s="403">
        <v>75</v>
      </c>
      <c r="L26" s="403">
        <v>50</v>
      </c>
      <c r="M26" s="403">
        <v>44</v>
      </c>
      <c r="N26" s="1">
        <f t="shared" si="1"/>
        <v>74</v>
      </c>
      <c r="O26" s="1">
        <f t="shared" si="0"/>
        <v>71</v>
      </c>
      <c r="P26" s="1">
        <f t="shared" si="0"/>
        <v>65</v>
      </c>
      <c r="Q26" s="1">
        <f t="shared" si="0"/>
        <v>56</v>
      </c>
      <c r="R26" s="1">
        <f t="shared" si="0"/>
        <v>48</v>
      </c>
    </row>
    <row r="27" spans="1:18" ht="15" thickBot="1">
      <c r="A27" s="10">
        <v>14</v>
      </c>
      <c r="B27" s="272">
        <v>1911015</v>
      </c>
      <c r="C27" s="273" t="s">
        <v>307</v>
      </c>
      <c r="D27" s="349">
        <v>81</v>
      </c>
      <c r="E27" s="349">
        <v>88</v>
      </c>
      <c r="F27" s="349">
        <v>62</v>
      </c>
      <c r="G27" s="349">
        <v>84</v>
      </c>
      <c r="H27" s="349">
        <v>76</v>
      </c>
      <c r="I27" s="402">
        <v>81</v>
      </c>
      <c r="J27" s="403">
        <v>88</v>
      </c>
      <c r="K27" s="403">
        <v>88</v>
      </c>
      <c r="L27" s="403">
        <v>81</v>
      </c>
      <c r="M27" s="403">
        <v>69</v>
      </c>
      <c r="N27" s="1">
        <f t="shared" si="1"/>
        <v>81</v>
      </c>
      <c r="O27" s="1">
        <f t="shared" si="0"/>
        <v>88</v>
      </c>
      <c r="P27" s="1">
        <f t="shared" si="0"/>
        <v>75</v>
      </c>
      <c r="Q27" s="1">
        <f t="shared" si="0"/>
        <v>83</v>
      </c>
      <c r="R27" s="1">
        <f t="shared" si="0"/>
        <v>73</v>
      </c>
    </row>
    <row r="28" spans="1:18" ht="15" thickBot="1">
      <c r="A28" s="10">
        <v>15</v>
      </c>
      <c r="B28" s="270">
        <v>1911016</v>
      </c>
      <c r="C28" s="271" t="s">
        <v>308</v>
      </c>
      <c r="D28" s="349">
        <v>83</v>
      </c>
      <c r="E28" s="349">
        <v>81</v>
      </c>
      <c r="F28" s="349">
        <v>89</v>
      </c>
      <c r="G28" s="349">
        <v>70</v>
      </c>
      <c r="H28" s="349">
        <v>77</v>
      </c>
      <c r="I28" s="402">
        <v>69</v>
      </c>
      <c r="J28" s="403">
        <v>81</v>
      </c>
      <c r="K28" s="403">
        <v>81</v>
      </c>
      <c r="L28" s="403">
        <v>75</v>
      </c>
      <c r="M28" s="403">
        <v>25</v>
      </c>
      <c r="N28" s="1">
        <f t="shared" si="1"/>
        <v>76</v>
      </c>
      <c r="O28" s="1">
        <f t="shared" si="0"/>
        <v>81</v>
      </c>
      <c r="P28" s="1">
        <f t="shared" si="0"/>
        <v>85</v>
      </c>
      <c r="Q28" s="1">
        <f t="shared" si="0"/>
        <v>73</v>
      </c>
      <c r="R28" s="1">
        <f t="shared" si="0"/>
        <v>51</v>
      </c>
    </row>
    <row r="29" spans="1:18" ht="15" thickBot="1">
      <c r="A29" s="10">
        <v>16</v>
      </c>
      <c r="B29" s="267">
        <v>1911017</v>
      </c>
      <c r="C29" s="268" t="s">
        <v>92</v>
      </c>
      <c r="D29" s="349">
        <v>72</v>
      </c>
      <c r="E29" s="349">
        <v>81</v>
      </c>
      <c r="F29" s="349">
        <v>69</v>
      </c>
      <c r="G29" s="349">
        <v>85</v>
      </c>
      <c r="H29" s="349">
        <v>75</v>
      </c>
      <c r="I29" s="402">
        <v>63</v>
      </c>
      <c r="J29" s="403">
        <v>63</v>
      </c>
      <c r="K29" s="403">
        <v>44</v>
      </c>
      <c r="L29" s="403">
        <v>56</v>
      </c>
      <c r="M29" s="403">
        <v>69</v>
      </c>
      <c r="N29" s="1">
        <f t="shared" si="1"/>
        <v>68</v>
      </c>
      <c r="O29" s="1">
        <f t="shared" si="0"/>
        <v>72</v>
      </c>
      <c r="P29" s="1">
        <f t="shared" si="0"/>
        <v>57</v>
      </c>
      <c r="Q29" s="1">
        <f t="shared" si="0"/>
        <v>71</v>
      </c>
      <c r="R29" s="1">
        <f t="shared" si="0"/>
        <v>72</v>
      </c>
    </row>
    <row r="30" spans="1:18" ht="15" thickBot="1">
      <c r="A30" s="10">
        <v>17</v>
      </c>
      <c r="B30" s="267">
        <v>1911019</v>
      </c>
      <c r="C30" s="268" t="s">
        <v>309</v>
      </c>
      <c r="D30" s="349">
        <v>85</v>
      </c>
      <c r="E30" s="349">
        <v>83</v>
      </c>
      <c r="F30" s="349">
        <v>74</v>
      </c>
      <c r="G30" s="349">
        <v>90</v>
      </c>
      <c r="H30" s="349">
        <v>77</v>
      </c>
      <c r="I30" s="402">
        <v>81</v>
      </c>
      <c r="J30" s="403">
        <v>75</v>
      </c>
      <c r="K30" s="403">
        <v>94</v>
      </c>
      <c r="L30" s="403">
        <v>69</v>
      </c>
      <c r="M30" s="403">
        <v>75</v>
      </c>
      <c r="N30" s="1">
        <f t="shared" si="1"/>
        <v>83</v>
      </c>
      <c r="O30" s="1">
        <f t="shared" si="0"/>
        <v>79</v>
      </c>
      <c r="P30" s="1">
        <f t="shared" si="0"/>
        <v>84</v>
      </c>
      <c r="Q30" s="1">
        <f t="shared" si="0"/>
        <v>80</v>
      </c>
      <c r="R30" s="1">
        <f t="shared" si="0"/>
        <v>76</v>
      </c>
    </row>
    <row r="31" spans="1:18" ht="15" thickBot="1">
      <c r="A31" s="10">
        <v>18</v>
      </c>
      <c r="B31" s="272">
        <v>1911020</v>
      </c>
      <c r="C31" s="273" t="s">
        <v>310</v>
      </c>
      <c r="D31" s="349">
        <v>51</v>
      </c>
      <c r="E31" s="349">
        <v>61</v>
      </c>
      <c r="F31" s="349">
        <v>81</v>
      </c>
      <c r="G31" s="349">
        <v>75</v>
      </c>
      <c r="H31" s="349">
        <v>67</v>
      </c>
      <c r="I31" s="402">
        <v>31</v>
      </c>
      <c r="J31" s="403">
        <v>81</v>
      </c>
      <c r="K31" s="403">
        <v>50</v>
      </c>
      <c r="L31" s="403">
        <v>50</v>
      </c>
      <c r="M31" s="403">
        <v>69</v>
      </c>
      <c r="N31" s="1">
        <f t="shared" si="1"/>
        <v>41</v>
      </c>
      <c r="O31" s="1">
        <f t="shared" si="0"/>
        <v>71</v>
      </c>
      <c r="P31" s="1">
        <f t="shared" si="0"/>
        <v>66</v>
      </c>
      <c r="Q31" s="1">
        <f t="shared" si="0"/>
        <v>63</v>
      </c>
      <c r="R31" s="1">
        <f t="shared" si="0"/>
        <v>68</v>
      </c>
    </row>
    <row r="32" spans="1:18" ht="15" thickBot="1">
      <c r="A32" s="10">
        <v>19</v>
      </c>
      <c r="B32" s="267">
        <v>1911021</v>
      </c>
      <c r="C32" s="268" t="s">
        <v>311</v>
      </c>
      <c r="D32" s="349">
        <v>79</v>
      </c>
      <c r="E32" s="349">
        <v>86</v>
      </c>
      <c r="F32" s="349">
        <v>94</v>
      </c>
      <c r="G32" s="349">
        <v>90</v>
      </c>
      <c r="H32" s="349">
        <v>95</v>
      </c>
      <c r="I32" s="402">
        <v>75</v>
      </c>
      <c r="J32" s="403">
        <v>81</v>
      </c>
      <c r="K32" s="403">
        <v>81</v>
      </c>
      <c r="L32" s="403">
        <v>81</v>
      </c>
      <c r="M32" s="403">
        <v>81</v>
      </c>
      <c r="N32" s="1">
        <f t="shared" si="1"/>
        <v>77</v>
      </c>
      <c r="O32" s="1">
        <f t="shared" si="0"/>
        <v>84</v>
      </c>
      <c r="P32" s="1">
        <f t="shared" si="0"/>
        <v>88</v>
      </c>
      <c r="Q32" s="1">
        <f t="shared" si="0"/>
        <v>86</v>
      </c>
      <c r="R32" s="1">
        <f t="shared" si="0"/>
        <v>88</v>
      </c>
    </row>
    <row r="33" spans="1:18" ht="15" thickBot="1">
      <c r="A33" s="10">
        <v>20</v>
      </c>
      <c r="B33" s="267">
        <v>1911024</v>
      </c>
      <c r="C33" s="268" t="s">
        <v>45</v>
      </c>
      <c r="D33" s="349">
        <v>70</v>
      </c>
      <c r="E33" s="349">
        <v>72</v>
      </c>
      <c r="F33" s="349">
        <v>70</v>
      </c>
      <c r="G33" s="349">
        <v>86</v>
      </c>
      <c r="H33" s="349">
        <v>78</v>
      </c>
      <c r="I33" s="402">
        <v>88</v>
      </c>
      <c r="J33" s="403">
        <v>81</v>
      </c>
      <c r="K33" s="403">
        <v>69</v>
      </c>
      <c r="L33" s="403">
        <v>63</v>
      </c>
      <c r="M33" s="403">
        <v>56</v>
      </c>
      <c r="N33" s="1">
        <f t="shared" si="1"/>
        <v>79</v>
      </c>
      <c r="O33" s="1">
        <f t="shared" si="0"/>
        <v>77</v>
      </c>
      <c r="P33" s="1">
        <f t="shared" si="0"/>
        <v>70</v>
      </c>
      <c r="Q33" s="1">
        <f t="shared" si="0"/>
        <v>75</v>
      </c>
      <c r="R33" s="1">
        <f t="shared" si="0"/>
        <v>67</v>
      </c>
    </row>
    <row r="34" spans="1:18" ht="15" thickBot="1">
      <c r="A34" s="10">
        <v>21</v>
      </c>
      <c r="B34" s="272">
        <v>1911026</v>
      </c>
      <c r="C34" s="273" t="s">
        <v>313</v>
      </c>
      <c r="D34" s="349">
        <v>78</v>
      </c>
      <c r="E34" s="349">
        <v>77</v>
      </c>
      <c r="F34" s="349">
        <v>79</v>
      </c>
      <c r="G34" s="349">
        <v>87</v>
      </c>
      <c r="H34" s="349">
        <v>83</v>
      </c>
      <c r="I34" s="402">
        <v>81</v>
      </c>
      <c r="J34" s="403">
        <v>81</v>
      </c>
      <c r="K34" s="403">
        <v>75</v>
      </c>
      <c r="L34" s="403">
        <v>81</v>
      </c>
      <c r="M34" s="403">
        <v>56</v>
      </c>
      <c r="N34" s="1">
        <f t="shared" si="1"/>
        <v>80</v>
      </c>
      <c r="O34" s="1">
        <f t="shared" si="0"/>
        <v>79</v>
      </c>
      <c r="P34" s="1">
        <f t="shared" si="0"/>
        <v>77</v>
      </c>
      <c r="Q34" s="1">
        <f t="shared" si="0"/>
        <v>84</v>
      </c>
      <c r="R34" s="1">
        <f t="shared" si="0"/>
        <v>70</v>
      </c>
    </row>
    <row r="35" spans="1:18" ht="15" thickBot="1">
      <c r="A35" s="10">
        <v>22</v>
      </c>
      <c r="B35" s="272">
        <v>1911027</v>
      </c>
      <c r="C35" s="273" t="s">
        <v>314</v>
      </c>
      <c r="D35" s="349">
        <v>50</v>
      </c>
      <c r="E35" s="349">
        <v>56</v>
      </c>
      <c r="F35" s="349">
        <v>68</v>
      </c>
      <c r="G35" s="349">
        <v>65</v>
      </c>
      <c r="H35" s="349">
        <v>55</v>
      </c>
      <c r="I35" s="402">
        <v>69</v>
      </c>
      <c r="J35" s="403">
        <v>88</v>
      </c>
      <c r="K35" s="403">
        <v>75</v>
      </c>
      <c r="L35" s="403">
        <v>69</v>
      </c>
      <c r="M35" s="403">
        <v>31</v>
      </c>
      <c r="N35" s="1">
        <f t="shared" si="1"/>
        <v>60</v>
      </c>
      <c r="O35" s="1">
        <f t="shared" si="0"/>
        <v>72</v>
      </c>
      <c r="P35" s="1">
        <f t="shared" si="0"/>
        <v>72</v>
      </c>
      <c r="Q35" s="1">
        <f t="shared" si="0"/>
        <v>67</v>
      </c>
      <c r="R35" s="1">
        <f t="shared" si="0"/>
        <v>43</v>
      </c>
    </row>
    <row r="36" spans="1:18" ht="15" thickBot="1">
      <c r="A36" s="10">
        <v>23</v>
      </c>
      <c r="B36" s="270">
        <v>1911028</v>
      </c>
      <c r="C36" s="271" t="s">
        <v>315</v>
      </c>
      <c r="D36" s="349">
        <v>79</v>
      </c>
      <c r="E36" s="349">
        <v>84</v>
      </c>
      <c r="F36" s="349">
        <v>93</v>
      </c>
      <c r="G36" s="349">
        <v>85</v>
      </c>
      <c r="H36" s="349">
        <v>89</v>
      </c>
      <c r="I36" s="402">
        <v>88</v>
      </c>
      <c r="J36" s="403">
        <v>88</v>
      </c>
      <c r="K36" s="403">
        <v>81</v>
      </c>
      <c r="L36" s="403">
        <v>88</v>
      </c>
      <c r="M36" s="403">
        <v>38</v>
      </c>
      <c r="N36" s="1">
        <f t="shared" si="1"/>
        <v>84</v>
      </c>
      <c r="O36" s="1">
        <f t="shared" si="0"/>
        <v>86</v>
      </c>
      <c r="P36" s="1">
        <f t="shared" si="0"/>
        <v>87</v>
      </c>
      <c r="Q36" s="1">
        <f t="shared" si="0"/>
        <v>87</v>
      </c>
      <c r="R36" s="1">
        <f t="shared" si="0"/>
        <v>64</v>
      </c>
    </row>
    <row r="37" spans="1:18" ht="15" thickBot="1">
      <c r="A37" s="10">
        <v>24</v>
      </c>
      <c r="B37" s="272">
        <v>1911029</v>
      </c>
      <c r="C37" s="273" t="s">
        <v>316</v>
      </c>
      <c r="D37" s="349">
        <v>71</v>
      </c>
      <c r="E37" s="349">
        <v>73</v>
      </c>
      <c r="F37" s="349">
        <v>89</v>
      </c>
      <c r="G37" s="349">
        <v>80</v>
      </c>
      <c r="H37" s="349">
        <v>72</v>
      </c>
      <c r="I37" s="402">
        <v>81</v>
      </c>
      <c r="J37" s="403">
        <v>94</v>
      </c>
      <c r="K37" s="403">
        <v>81</v>
      </c>
      <c r="L37" s="403">
        <v>75</v>
      </c>
      <c r="M37" s="403">
        <v>38</v>
      </c>
      <c r="N37" s="1">
        <f t="shared" si="1"/>
        <v>76</v>
      </c>
      <c r="O37" s="1">
        <f t="shared" si="0"/>
        <v>84</v>
      </c>
      <c r="P37" s="1">
        <f t="shared" si="0"/>
        <v>85</v>
      </c>
      <c r="Q37" s="1">
        <f t="shared" si="0"/>
        <v>78</v>
      </c>
      <c r="R37" s="1">
        <f t="shared" si="0"/>
        <v>55</v>
      </c>
    </row>
    <row r="38" spans="1:18" ht="15" thickBot="1">
      <c r="A38" s="10">
        <v>25</v>
      </c>
      <c r="B38" s="270">
        <v>1911030</v>
      </c>
      <c r="C38" s="271" t="s">
        <v>100</v>
      </c>
      <c r="D38" s="349">
        <v>76</v>
      </c>
      <c r="E38" s="349">
        <v>72</v>
      </c>
      <c r="F38" s="349">
        <v>69</v>
      </c>
      <c r="G38" s="349">
        <v>82</v>
      </c>
      <c r="H38" s="349">
        <v>70</v>
      </c>
      <c r="I38" s="402">
        <v>63</v>
      </c>
      <c r="J38" s="403">
        <v>31</v>
      </c>
      <c r="K38" s="403">
        <v>75</v>
      </c>
      <c r="L38" s="403">
        <v>81</v>
      </c>
      <c r="M38" s="403">
        <v>63</v>
      </c>
      <c r="N38" s="1">
        <f t="shared" si="1"/>
        <v>70</v>
      </c>
      <c r="O38" s="1">
        <f t="shared" si="0"/>
        <v>52</v>
      </c>
      <c r="P38" s="1">
        <f t="shared" si="0"/>
        <v>72</v>
      </c>
      <c r="Q38" s="1">
        <f t="shared" si="0"/>
        <v>82</v>
      </c>
      <c r="R38" s="1">
        <f t="shared" si="0"/>
        <v>67</v>
      </c>
    </row>
    <row r="39" spans="1:18" ht="15" thickBot="1">
      <c r="A39" s="10">
        <v>26</v>
      </c>
      <c r="B39" s="267">
        <v>1911031</v>
      </c>
      <c r="C39" s="268" t="s">
        <v>317</v>
      </c>
      <c r="D39" s="349">
        <v>70</v>
      </c>
      <c r="E39" s="349">
        <v>70</v>
      </c>
      <c r="F39" s="349">
        <v>83</v>
      </c>
      <c r="G39" s="349">
        <v>81</v>
      </c>
      <c r="H39" s="349">
        <v>83</v>
      </c>
      <c r="I39" s="402">
        <v>38</v>
      </c>
      <c r="J39" s="403">
        <v>50</v>
      </c>
      <c r="K39" s="403">
        <v>94</v>
      </c>
      <c r="L39" s="403">
        <v>94</v>
      </c>
      <c r="M39" s="403">
        <v>81</v>
      </c>
      <c r="N39" s="1">
        <f t="shared" si="1"/>
        <v>54</v>
      </c>
      <c r="O39" s="1">
        <f t="shared" si="0"/>
        <v>60</v>
      </c>
      <c r="P39" s="1">
        <f t="shared" si="0"/>
        <v>89</v>
      </c>
      <c r="Q39" s="1">
        <f t="shared" si="0"/>
        <v>88</v>
      </c>
      <c r="R39" s="1">
        <f t="shared" si="0"/>
        <v>82</v>
      </c>
    </row>
    <row r="40" spans="1:18" ht="15" thickBot="1">
      <c r="A40" s="10">
        <v>27</v>
      </c>
      <c r="B40" s="272">
        <v>1911032</v>
      </c>
      <c r="C40" s="273" t="s">
        <v>102</v>
      </c>
      <c r="D40" s="349">
        <v>73</v>
      </c>
      <c r="E40" s="349">
        <v>64</v>
      </c>
      <c r="F40" s="349">
        <v>85</v>
      </c>
      <c r="G40" s="349">
        <v>80</v>
      </c>
      <c r="H40" s="349">
        <v>69</v>
      </c>
      <c r="I40" s="402">
        <v>75</v>
      </c>
      <c r="J40" s="403">
        <v>88</v>
      </c>
      <c r="K40" s="403">
        <v>88</v>
      </c>
      <c r="L40" s="403">
        <v>88</v>
      </c>
      <c r="M40" s="403">
        <v>56</v>
      </c>
      <c r="N40" s="1">
        <f t="shared" si="1"/>
        <v>74</v>
      </c>
      <c r="O40" s="1">
        <f t="shared" si="0"/>
        <v>76</v>
      </c>
      <c r="P40" s="1">
        <f t="shared" si="0"/>
        <v>87</v>
      </c>
      <c r="Q40" s="1">
        <f t="shared" si="0"/>
        <v>84</v>
      </c>
      <c r="R40" s="1">
        <f t="shared" si="0"/>
        <v>63</v>
      </c>
    </row>
    <row r="41" spans="1:18" ht="15" thickBot="1">
      <c r="A41" s="10">
        <v>28</v>
      </c>
      <c r="B41" s="272">
        <v>1911033</v>
      </c>
      <c r="C41" s="273" t="s">
        <v>61</v>
      </c>
      <c r="D41" s="349">
        <v>60</v>
      </c>
      <c r="E41" s="349">
        <v>75</v>
      </c>
      <c r="F41" s="349">
        <v>59</v>
      </c>
      <c r="G41" s="349">
        <v>78</v>
      </c>
      <c r="H41" s="349">
        <v>75</v>
      </c>
      <c r="I41" s="402">
        <v>69</v>
      </c>
      <c r="J41" s="403">
        <v>81</v>
      </c>
      <c r="K41" s="403">
        <v>69</v>
      </c>
      <c r="L41" s="403">
        <v>81</v>
      </c>
      <c r="M41" s="403">
        <v>31</v>
      </c>
      <c r="N41" s="1">
        <f t="shared" si="1"/>
        <v>65</v>
      </c>
      <c r="O41" s="1">
        <f t="shared" si="0"/>
        <v>78</v>
      </c>
      <c r="P41" s="1">
        <f t="shared" si="0"/>
        <v>64</v>
      </c>
      <c r="Q41" s="1">
        <f t="shared" si="0"/>
        <v>80</v>
      </c>
      <c r="R41" s="1">
        <f t="shared" si="0"/>
        <v>53</v>
      </c>
    </row>
    <row r="42" spans="1:18" ht="15" thickBot="1">
      <c r="A42" s="10">
        <v>29</v>
      </c>
      <c r="B42" s="270">
        <v>1911034</v>
      </c>
      <c r="C42" s="271" t="s">
        <v>318</v>
      </c>
      <c r="D42" s="349">
        <v>86</v>
      </c>
      <c r="E42" s="349">
        <v>79</v>
      </c>
      <c r="F42" s="349">
        <v>81</v>
      </c>
      <c r="G42" s="349">
        <v>87</v>
      </c>
      <c r="H42" s="349">
        <v>84</v>
      </c>
      <c r="I42" s="402">
        <v>88</v>
      </c>
      <c r="J42" s="403">
        <v>94</v>
      </c>
      <c r="K42" s="403">
        <v>94</v>
      </c>
      <c r="L42" s="403">
        <v>81</v>
      </c>
      <c r="M42" s="403">
        <v>44</v>
      </c>
      <c r="N42" s="1">
        <f t="shared" si="1"/>
        <v>87</v>
      </c>
      <c r="O42" s="1">
        <f t="shared" si="0"/>
        <v>87</v>
      </c>
      <c r="P42" s="1">
        <f t="shared" si="0"/>
        <v>88</v>
      </c>
      <c r="Q42" s="1">
        <f t="shared" si="0"/>
        <v>84</v>
      </c>
      <c r="R42" s="1">
        <f t="shared" si="0"/>
        <v>64</v>
      </c>
    </row>
    <row r="43" spans="1:18" ht="15" thickBot="1">
      <c r="A43" s="10">
        <v>30</v>
      </c>
      <c r="B43" s="272">
        <v>1911036</v>
      </c>
      <c r="C43" s="273" t="s">
        <v>319</v>
      </c>
      <c r="D43" s="349">
        <v>72</v>
      </c>
      <c r="E43" s="349">
        <v>86</v>
      </c>
      <c r="F43" s="349">
        <v>80</v>
      </c>
      <c r="G43" s="349">
        <v>79</v>
      </c>
      <c r="H43" s="349">
        <v>79</v>
      </c>
      <c r="I43" s="402">
        <v>69</v>
      </c>
      <c r="J43" s="403">
        <v>81</v>
      </c>
      <c r="K43" s="403">
        <v>75</v>
      </c>
      <c r="L43" s="403">
        <v>81</v>
      </c>
      <c r="M43" s="403">
        <v>63</v>
      </c>
      <c r="N43" s="1">
        <f t="shared" si="1"/>
        <v>71</v>
      </c>
      <c r="O43" s="1">
        <f t="shared" si="0"/>
        <v>84</v>
      </c>
      <c r="P43" s="1">
        <f t="shared" si="0"/>
        <v>78</v>
      </c>
      <c r="Q43" s="1">
        <f t="shared" si="0"/>
        <v>80</v>
      </c>
      <c r="R43" s="1">
        <f t="shared" si="0"/>
        <v>71</v>
      </c>
    </row>
    <row r="44" spans="1:18" ht="15" thickBot="1">
      <c r="A44" s="10">
        <v>31</v>
      </c>
      <c r="B44" s="270">
        <v>1911037</v>
      </c>
      <c r="C44" s="271" t="s">
        <v>320</v>
      </c>
      <c r="D44" s="349">
        <v>74</v>
      </c>
      <c r="E44" s="349">
        <v>71</v>
      </c>
      <c r="F44" s="349">
        <v>77</v>
      </c>
      <c r="G44" s="349">
        <v>80</v>
      </c>
      <c r="H44" s="349">
        <v>86</v>
      </c>
      <c r="I44" s="402">
        <v>75</v>
      </c>
      <c r="J44" s="403">
        <v>88</v>
      </c>
      <c r="K44" s="403">
        <v>81</v>
      </c>
      <c r="L44" s="403">
        <v>75</v>
      </c>
      <c r="M44" s="403">
        <v>56</v>
      </c>
      <c r="N44" s="1">
        <f t="shared" si="1"/>
        <v>75</v>
      </c>
      <c r="O44" s="1">
        <f t="shared" si="0"/>
        <v>80</v>
      </c>
      <c r="P44" s="1">
        <f t="shared" si="0"/>
        <v>79</v>
      </c>
      <c r="Q44" s="1">
        <f t="shared" si="0"/>
        <v>78</v>
      </c>
      <c r="R44" s="1">
        <f t="shared" si="0"/>
        <v>71</v>
      </c>
    </row>
    <row r="45" spans="1:18" ht="15" thickBot="1">
      <c r="A45" s="10">
        <v>32</v>
      </c>
      <c r="B45" s="270">
        <v>1911038</v>
      </c>
      <c r="C45" s="271" t="s">
        <v>48</v>
      </c>
      <c r="D45" s="349">
        <v>74</v>
      </c>
      <c r="E45" s="349">
        <v>79</v>
      </c>
      <c r="F45" s="349">
        <v>90</v>
      </c>
      <c r="G45" s="349">
        <v>91</v>
      </c>
      <c r="H45" s="349">
        <v>90</v>
      </c>
      <c r="I45" s="402">
        <v>81</v>
      </c>
      <c r="J45" s="403">
        <v>81</v>
      </c>
      <c r="K45" s="403">
        <v>81</v>
      </c>
      <c r="L45" s="403">
        <v>88</v>
      </c>
      <c r="M45" s="403">
        <v>69</v>
      </c>
      <c r="N45" s="1">
        <f t="shared" si="1"/>
        <v>78</v>
      </c>
      <c r="O45" s="1">
        <f t="shared" si="0"/>
        <v>80</v>
      </c>
      <c r="P45" s="1">
        <f t="shared" si="0"/>
        <v>86</v>
      </c>
      <c r="Q45" s="1">
        <f t="shared" si="0"/>
        <v>90</v>
      </c>
      <c r="R45" s="1">
        <f t="shared" si="0"/>
        <v>80</v>
      </c>
    </row>
    <row r="46" spans="1:18" ht="15" thickBot="1">
      <c r="A46" s="10">
        <v>33</v>
      </c>
      <c r="B46" s="267">
        <v>1911039</v>
      </c>
      <c r="C46" s="268" t="s">
        <v>321</v>
      </c>
      <c r="D46" s="349">
        <v>81</v>
      </c>
      <c r="E46" s="349">
        <v>89</v>
      </c>
      <c r="F46" s="349">
        <v>92</v>
      </c>
      <c r="G46" s="349">
        <v>88</v>
      </c>
      <c r="H46" s="349">
        <v>91</v>
      </c>
      <c r="I46" s="402">
        <v>38</v>
      </c>
      <c r="J46" s="403">
        <v>100</v>
      </c>
      <c r="K46" s="403">
        <v>94</v>
      </c>
      <c r="L46" s="403">
        <v>44</v>
      </c>
      <c r="M46" s="403">
        <v>38</v>
      </c>
      <c r="N46" s="1">
        <f t="shared" si="1"/>
        <v>60</v>
      </c>
      <c r="O46" s="1">
        <f t="shared" si="0"/>
        <v>95</v>
      </c>
      <c r="P46" s="1">
        <f t="shared" si="0"/>
        <v>93</v>
      </c>
      <c r="Q46" s="1">
        <f t="shared" si="0"/>
        <v>66</v>
      </c>
      <c r="R46" s="1">
        <f t="shared" si="0"/>
        <v>65</v>
      </c>
    </row>
    <row r="47" spans="1:18" ht="15" thickBot="1">
      <c r="A47" s="10">
        <v>34</v>
      </c>
      <c r="B47" s="272">
        <v>1911041</v>
      </c>
      <c r="C47" s="273" t="s">
        <v>63</v>
      </c>
      <c r="D47" s="349">
        <v>81</v>
      </c>
      <c r="E47" s="349">
        <v>85</v>
      </c>
      <c r="F47" s="349">
        <v>80</v>
      </c>
      <c r="G47" s="349">
        <v>83</v>
      </c>
      <c r="H47" s="349">
        <v>79</v>
      </c>
      <c r="I47" s="402">
        <v>81</v>
      </c>
      <c r="J47" s="403">
        <v>94</v>
      </c>
      <c r="K47" s="403">
        <v>81</v>
      </c>
      <c r="L47" s="403">
        <v>81</v>
      </c>
      <c r="M47" s="403">
        <v>69</v>
      </c>
      <c r="N47" s="1">
        <f t="shared" si="1"/>
        <v>81</v>
      </c>
      <c r="O47" s="1">
        <f t="shared" si="0"/>
        <v>90</v>
      </c>
      <c r="P47" s="1">
        <f t="shared" si="0"/>
        <v>81</v>
      </c>
      <c r="Q47" s="1">
        <f t="shared" si="0"/>
        <v>82</v>
      </c>
      <c r="R47" s="1">
        <f t="shared" si="0"/>
        <v>74</v>
      </c>
    </row>
    <row r="48" spans="1:18" ht="15" thickBot="1">
      <c r="A48" s="10">
        <v>35</v>
      </c>
      <c r="B48" s="272">
        <v>1911042</v>
      </c>
      <c r="C48" s="273" t="s">
        <v>322</v>
      </c>
      <c r="D48" s="349">
        <v>69</v>
      </c>
      <c r="E48" s="349">
        <v>73</v>
      </c>
      <c r="F48" s="349">
        <v>82</v>
      </c>
      <c r="G48" s="349">
        <v>82</v>
      </c>
      <c r="H48" s="349">
        <v>81</v>
      </c>
      <c r="I48" s="402">
        <v>88</v>
      </c>
      <c r="J48" s="403">
        <v>81</v>
      </c>
      <c r="K48" s="403">
        <v>75</v>
      </c>
      <c r="L48" s="403">
        <v>81</v>
      </c>
      <c r="M48" s="403">
        <v>38</v>
      </c>
      <c r="N48" s="1">
        <f t="shared" si="1"/>
        <v>79</v>
      </c>
      <c r="O48" s="1">
        <f t="shared" si="0"/>
        <v>77</v>
      </c>
      <c r="P48" s="1">
        <f t="shared" si="0"/>
        <v>79</v>
      </c>
      <c r="Q48" s="1">
        <f t="shared" si="0"/>
        <v>82</v>
      </c>
      <c r="R48" s="1">
        <f t="shared" si="0"/>
        <v>60</v>
      </c>
    </row>
    <row r="49" spans="1:18" ht="15" thickBot="1">
      <c r="A49" s="10">
        <v>36</v>
      </c>
      <c r="B49" s="270">
        <v>1911044</v>
      </c>
      <c r="C49" s="271" t="s">
        <v>324</v>
      </c>
      <c r="D49" s="349">
        <v>71</v>
      </c>
      <c r="E49" s="349">
        <v>78</v>
      </c>
      <c r="F49" s="349">
        <v>72</v>
      </c>
      <c r="G49" s="349">
        <v>84</v>
      </c>
      <c r="H49" s="349">
        <v>74</v>
      </c>
      <c r="I49" s="402">
        <v>63</v>
      </c>
      <c r="J49" s="403">
        <v>81</v>
      </c>
      <c r="K49" s="403">
        <v>81</v>
      </c>
      <c r="L49" s="403">
        <v>81</v>
      </c>
      <c r="M49" s="403">
        <v>44</v>
      </c>
      <c r="N49" s="1">
        <f t="shared" si="1"/>
        <v>67</v>
      </c>
      <c r="O49" s="1">
        <f t="shared" si="0"/>
        <v>80</v>
      </c>
      <c r="P49" s="1">
        <f t="shared" si="0"/>
        <v>77</v>
      </c>
      <c r="Q49" s="1">
        <f t="shared" si="0"/>
        <v>83</v>
      </c>
      <c r="R49" s="1">
        <f t="shared" si="0"/>
        <v>59</v>
      </c>
    </row>
    <row r="50" spans="1:18" ht="15" thickBot="1">
      <c r="A50" s="10">
        <v>37</v>
      </c>
      <c r="B50" s="272">
        <v>1911045</v>
      </c>
      <c r="C50" s="273" t="s">
        <v>109</v>
      </c>
      <c r="D50" s="349">
        <v>65</v>
      </c>
      <c r="E50" s="349">
        <v>61</v>
      </c>
      <c r="F50" s="349">
        <v>68</v>
      </c>
      <c r="G50" s="349">
        <v>72</v>
      </c>
      <c r="H50" s="349">
        <v>74</v>
      </c>
      <c r="I50" s="402">
        <v>88</v>
      </c>
      <c r="J50" s="403">
        <v>25</v>
      </c>
      <c r="K50" s="403">
        <v>88</v>
      </c>
      <c r="L50" s="403">
        <v>88</v>
      </c>
      <c r="M50" s="403">
        <v>56</v>
      </c>
      <c r="N50" s="1">
        <f t="shared" si="1"/>
        <v>77</v>
      </c>
      <c r="O50" s="1">
        <f t="shared" si="0"/>
        <v>43</v>
      </c>
      <c r="P50" s="1">
        <f t="shared" si="0"/>
        <v>78</v>
      </c>
      <c r="Q50" s="1">
        <f t="shared" si="0"/>
        <v>80</v>
      </c>
      <c r="R50" s="1">
        <f t="shared" si="0"/>
        <v>65</v>
      </c>
    </row>
    <row r="51" spans="1:18" ht="15" thickBot="1">
      <c r="A51" s="10">
        <v>38</v>
      </c>
      <c r="B51" s="267">
        <v>1911047</v>
      </c>
      <c r="C51" s="268" t="s">
        <v>111</v>
      </c>
      <c r="D51" s="349">
        <v>87</v>
      </c>
      <c r="E51" s="349">
        <v>90</v>
      </c>
      <c r="F51" s="349">
        <v>94</v>
      </c>
      <c r="G51" s="349">
        <v>94</v>
      </c>
      <c r="H51" s="349">
        <v>94</v>
      </c>
      <c r="I51" s="402">
        <v>75</v>
      </c>
      <c r="J51" s="403">
        <v>88</v>
      </c>
      <c r="K51" s="403">
        <v>63</v>
      </c>
      <c r="L51" s="403">
        <v>63</v>
      </c>
      <c r="M51" s="403">
        <v>44</v>
      </c>
      <c r="N51" s="1">
        <f t="shared" si="1"/>
        <v>81</v>
      </c>
      <c r="O51" s="1">
        <f t="shared" si="0"/>
        <v>89</v>
      </c>
      <c r="P51" s="1">
        <f t="shared" si="0"/>
        <v>79</v>
      </c>
      <c r="Q51" s="1">
        <f t="shared" si="0"/>
        <v>79</v>
      </c>
      <c r="R51" s="1">
        <f t="shared" si="0"/>
        <v>69</v>
      </c>
    </row>
    <row r="52" spans="1:18" ht="15" thickBot="1">
      <c r="A52" s="10">
        <v>39</v>
      </c>
      <c r="B52" s="272">
        <v>1911048</v>
      </c>
      <c r="C52" s="273" t="s">
        <v>64</v>
      </c>
      <c r="D52" s="349">
        <v>71</v>
      </c>
      <c r="E52" s="349">
        <v>68</v>
      </c>
      <c r="F52" s="349">
        <v>59</v>
      </c>
      <c r="G52" s="349">
        <v>72</v>
      </c>
      <c r="H52" s="349">
        <v>73</v>
      </c>
      <c r="I52" s="402">
        <v>69</v>
      </c>
      <c r="J52" s="403">
        <v>88</v>
      </c>
      <c r="K52" s="403">
        <v>75</v>
      </c>
      <c r="L52" s="403">
        <v>81</v>
      </c>
      <c r="M52" s="403">
        <v>31</v>
      </c>
      <c r="N52" s="1">
        <f t="shared" si="1"/>
        <v>70</v>
      </c>
      <c r="O52" s="1">
        <f t="shared" si="0"/>
        <v>78</v>
      </c>
      <c r="P52" s="1">
        <f t="shared" si="0"/>
        <v>67</v>
      </c>
      <c r="Q52" s="1">
        <f t="shared" si="0"/>
        <v>77</v>
      </c>
      <c r="R52" s="1">
        <f t="shared" si="0"/>
        <v>52</v>
      </c>
    </row>
    <row r="53" spans="1:18" ht="15" thickBot="1">
      <c r="A53" s="10">
        <v>40</v>
      </c>
      <c r="B53" s="272">
        <v>1911049</v>
      </c>
      <c r="C53" s="273" t="s">
        <v>326</v>
      </c>
      <c r="D53" s="349">
        <v>89</v>
      </c>
      <c r="E53" s="349">
        <v>76</v>
      </c>
      <c r="F53" s="349">
        <v>85</v>
      </c>
      <c r="G53" s="349">
        <v>84</v>
      </c>
      <c r="H53" s="349">
        <v>82</v>
      </c>
      <c r="I53" s="402">
        <v>63</v>
      </c>
      <c r="J53" s="403">
        <v>94</v>
      </c>
      <c r="K53" s="403">
        <v>81</v>
      </c>
      <c r="L53" s="403">
        <v>94</v>
      </c>
      <c r="M53" s="403">
        <v>81</v>
      </c>
      <c r="N53" s="1">
        <f t="shared" si="1"/>
        <v>76</v>
      </c>
      <c r="O53" s="1">
        <f t="shared" si="0"/>
        <v>85</v>
      </c>
      <c r="P53" s="1">
        <f t="shared" si="0"/>
        <v>83</v>
      </c>
      <c r="Q53" s="1">
        <f t="shared" si="0"/>
        <v>89</v>
      </c>
      <c r="R53" s="1">
        <f t="shared" si="0"/>
        <v>82</v>
      </c>
    </row>
    <row r="54" spans="1:18" ht="15" thickBot="1">
      <c r="A54" s="10">
        <v>41</v>
      </c>
      <c r="B54" s="272">
        <v>1911051</v>
      </c>
      <c r="C54" s="273" t="s">
        <v>328</v>
      </c>
      <c r="D54" s="349">
        <v>70</v>
      </c>
      <c r="E54" s="349">
        <v>86</v>
      </c>
      <c r="F54" s="349">
        <v>78</v>
      </c>
      <c r="G54" s="349">
        <v>83</v>
      </c>
      <c r="H54" s="349">
        <v>77</v>
      </c>
      <c r="I54" s="402">
        <v>88</v>
      </c>
      <c r="J54" s="403">
        <v>94</v>
      </c>
      <c r="K54" s="403">
        <v>81</v>
      </c>
      <c r="L54" s="403">
        <v>56</v>
      </c>
      <c r="M54" s="403">
        <v>81</v>
      </c>
      <c r="N54" s="1">
        <f t="shared" si="1"/>
        <v>79</v>
      </c>
      <c r="O54" s="1">
        <f t="shared" si="0"/>
        <v>90</v>
      </c>
      <c r="P54" s="1">
        <f t="shared" si="0"/>
        <v>80</v>
      </c>
      <c r="Q54" s="1">
        <f t="shared" si="0"/>
        <v>70</v>
      </c>
      <c r="R54" s="1">
        <f t="shared" si="0"/>
        <v>79</v>
      </c>
    </row>
    <row r="55" spans="1:18" ht="15" thickBot="1">
      <c r="A55" s="10">
        <v>42</v>
      </c>
      <c r="B55" s="267">
        <v>1911052</v>
      </c>
      <c r="C55" s="268" t="s">
        <v>115</v>
      </c>
      <c r="D55" s="349">
        <v>73</v>
      </c>
      <c r="E55" s="349">
        <v>84</v>
      </c>
      <c r="F55" s="349">
        <v>69</v>
      </c>
      <c r="G55" s="349">
        <v>86</v>
      </c>
      <c r="H55" s="349">
        <v>73</v>
      </c>
      <c r="I55" s="402">
        <v>88</v>
      </c>
      <c r="J55" s="403">
        <v>88</v>
      </c>
      <c r="K55" s="403">
        <v>75</v>
      </c>
      <c r="L55" s="403">
        <v>88</v>
      </c>
      <c r="M55" s="403">
        <v>0</v>
      </c>
      <c r="N55" s="1">
        <f t="shared" si="1"/>
        <v>81</v>
      </c>
      <c r="O55" s="1">
        <f t="shared" si="0"/>
        <v>86</v>
      </c>
      <c r="P55" s="1">
        <f t="shared" si="0"/>
        <v>72</v>
      </c>
      <c r="Q55" s="1">
        <f t="shared" si="0"/>
        <v>87</v>
      </c>
      <c r="R55" s="1">
        <f t="shared" si="0"/>
        <v>37</v>
      </c>
    </row>
    <row r="56" spans="1:18" ht="15" thickBot="1">
      <c r="A56" s="10">
        <v>43</v>
      </c>
      <c r="B56" s="267">
        <v>1911053</v>
      </c>
      <c r="C56" s="268" t="s">
        <v>50</v>
      </c>
      <c r="D56" s="349">
        <v>85</v>
      </c>
      <c r="E56" s="349">
        <v>90</v>
      </c>
      <c r="F56" s="349">
        <v>96</v>
      </c>
      <c r="G56" s="349">
        <v>93</v>
      </c>
      <c r="H56" s="349">
        <v>93</v>
      </c>
      <c r="I56" s="402">
        <v>75</v>
      </c>
      <c r="J56" s="403">
        <v>88</v>
      </c>
      <c r="K56" s="403">
        <v>69</v>
      </c>
      <c r="L56" s="403">
        <v>69</v>
      </c>
      <c r="M56" s="403">
        <v>63</v>
      </c>
      <c r="N56" s="1">
        <f t="shared" si="1"/>
        <v>80</v>
      </c>
      <c r="O56" s="1">
        <f t="shared" si="0"/>
        <v>89</v>
      </c>
      <c r="P56" s="1">
        <f t="shared" si="0"/>
        <v>83</v>
      </c>
      <c r="Q56" s="1">
        <f t="shared" si="0"/>
        <v>81</v>
      </c>
      <c r="R56" s="1">
        <f t="shared" si="0"/>
        <v>78</v>
      </c>
    </row>
    <row r="57" spans="1:18" ht="15" thickBot="1">
      <c r="A57" s="10">
        <v>44</v>
      </c>
      <c r="B57" s="270">
        <v>1911054</v>
      </c>
      <c r="C57" s="271" t="s">
        <v>329</v>
      </c>
      <c r="D57" s="349">
        <v>72</v>
      </c>
      <c r="E57" s="349">
        <v>73</v>
      </c>
      <c r="F57" s="349">
        <v>88</v>
      </c>
      <c r="G57" s="349">
        <v>80</v>
      </c>
      <c r="H57" s="349">
        <v>82</v>
      </c>
      <c r="I57" s="402">
        <v>81</v>
      </c>
      <c r="J57" s="403">
        <v>69</v>
      </c>
      <c r="K57" s="403">
        <v>81</v>
      </c>
      <c r="L57" s="403">
        <v>44</v>
      </c>
      <c r="M57" s="403">
        <v>63</v>
      </c>
      <c r="N57" s="1">
        <f t="shared" si="1"/>
        <v>77</v>
      </c>
      <c r="O57" s="1">
        <f t="shared" si="0"/>
        <v>71</v>
      </c>
      <c r="P57" s="1">
        <f t="shared" si="0"/>
        <v>85</v>
      </c>
      <c r="Q57" s="1">
        <f t="shared" si="0"/>
        <v>62</v>
      </c>
      <c r="R57" s="1">
        <f t="shared" si="0"/>
        <v>73</v>
      </c>
    </row>
    <row r="58" spans="1:18" ht="15" thickBot="1">
      <c r="A58" s="10">
        <v>45</v>
      </c>
      <c r="B58" s="270">
        <v>1911055</v>
      </c>
      <c r="C58" s="271" t="s">
        <v>117</v>
      </c>
      <c r="D58" s="349">
        <v>73</v>
      </c>
      <c r="E58" s="349">
        <v>79</v>
      </c>
      <c r="F58" s="349">
        <v>72</v>
      </c>
      <c r="G58" s="349">
        <v>83</v>
      </c>
      <c r="H58" s="349">
        <v>76</v>
      </c>
      <c r="I58" s="402">
        <v>69</v>
      </c>
      <c r="J58" s="403">
        <v>69</v>
      </c>
      <c r="K58" s="403">
        <v>75</v>
      </c>
      <c r="L58" s="403">
        <v>81</v>
      </c>
      <c r="M58" s="403">
        <v>81</v>
      </c>
      <c r="N58" s="1">
        <f t="shared" si="1"/>
        <v>71</v>
      </c>
      <c r="O58" s="1">
        <f t="shared" si="0"/>
        <v>74</v>
      </c>
      <c r="P58" s="1">
        <f t="shared" si="0"/>
        <v>74</v>
      </c>
      <c r="Q58" s="1">
        <f t="shared" si="0"/>
        <v>82</v>
      </c>
      <c r="R58" s="1">
        <f t="shared" si="0"/>
        <v>79</v>
      </c>
    </row>
    <row r="59" spans="1:18" ht="15" thickBot="1">
      <c r="A59" s="10">
        <v>46</v>
      </c>
      <c r="B59" s="272">
        <v>1911056</v>
      </c>
      <c r="C59" s="273" t="s">
        <v>330</v>
      </c>
      <c r="D59" s="349">
        <v>70</v>
      </c>
      <c r="E59" s="349">
        <v>83</v>
      </c>
      <c r="F59" s="349">
        <v>78</v>
      </c>
      <c r="G59" s="349">
        <v>86</v>
      </c>
      <c r="H59" s="349">
        <v>77</v>
      </c>
      <c r="I59" s="402">
        <v>88</v>
      </c>
      <c r="J59" s="403">
        <v>94</v>
      </c>
      <c r="K59" s="403">
        <v>75</v>
      </c>
      <c r="L59" s="403">
        <v>88</v>
      </c>
      <c r="M59" s="403">
        <v>81</v>
      </c>
      <c r="N59" s="1">
        <f t="shared" si="1"/>
        <v>79</v>
      </c>
      <c r="O59" s="1">
        <f t="shared" si="0"/>
        <v>89</v>
      </c>
      <c r="P59" s="1">
        <f t="shared" si="0"/>
        <v>77</v>
      </c>
      <c r="Q59" s="1">
        <f t="shared" si="0"/>
        <v>87</v>
      </c>
      <c r="R59" s="1">
        <f t="shared" si="0"/>
        <v>79</v>
      </c>
    </row>
    <row r="60" spans="1:18" ht="15" thickBot="1">
      <c r="A60" s="10">
        <v>47</v>
      </c>
      <c r="B60" s="267">
        <v>1911057</v>
      </c>
      <c r="C60" s="268" t="s">
        <v>331</v>
      </c>
      <c r="D60" s="349">
        <v>77</v>
      </c>
      <c r="E60" s="349">
        <v>72</v>
      </c>
      <c r="F60" s="349">
        <v>72</v>
      </c>
      <c r="G60" s="349">
        <v>83</v>
      </c>
      <c r="H60" s="349">
        <v>76</v>
      </c>
      <c r="I60" s="402">
        <v>88</v>
      </c>
      <c r="J60" s="403">
        <v>50</v>
      </c>
      <c r="K60" s="403">
        <v>50</v>
      </c>
      <c r="L60" s="403">
        <v>0</v>
      </c>
      <c r="M60" s="403">
        <v>88</v>
      </c>
      <c r="N60" s="1">
        <f t="shared" si="1"/>
        <v>83</v>
      </c>
      <c r="O60" s="1">
        <f t="shared" si="0"/>
        <v>61</v>
      </c>
      <c r="P60" s="1">
        <f t="shared" si="0"/>
        <v>61</v>
      </c>
      <c r="Q60" s="1">
        <f t="shared" si="0"/>
        <v>42</v>
      </c>
      <c r="R60" s="1">
        <f t="shared" si="0"/>
        <v>82</v>
      </c>
    </row>
    <row r="61" spans="1:18" ht="15" thickBot="1">
      <c r="A61" s="10">
        <v>48</v>
      </c>
      <c r="B61" s="267">
        <v>1911058</v>
      </c>
      <c r="C61" s="268" t="s">
        <v>332</v>
      </c>
      <c r="D61" s="349">
        <v>78</v>
      </c>
      <c r="E61" s="349">
        <v>79</v>
      </c>
      <c r="F61" s="349">
        <v>98</v>
      </c>
      <c r="G61" s="349">
        <v>89</v>
      </c>
      <c r="H61" s="349">
        <v>93</v>
      </c>
      <c r="I61" s="402">
        <v>88</v>
      </c>
      <c r="J61" s="403">
        <v>88</v>
      </c>
      <c r="K61" s="403">
        <v>81</v>
      </c>
      <c r="L61" s="403">
        <v>69</v>
      </c>
      <c r="M61" s="403">
        <v>50</v>
      </c>
      <c r="N61" s="1">
        <f t="shared" si="1"/>
        <v>83</v>
      </c>
      <c r="O61" s="1">
        <f t="shared" si="0"/>
        <v>84</v>
      </c>
      <c r="P61" s="1">
        <f t="shared" si="0"/>
        <v>90</v>
      </c>
      <c r="Q61" s="1">
        <f t="shared" si="0"/>
        <v>79</v>
      </c>
      <c r="R61" s="1">
        <f t="shared" si="0"/>
        <v>72</v>
      </c>
    </row>
    <row r="62" spans="1:18" ht="15" thickBot="1">
      <c r="A62" s="10">
        <v>49</v>
      </c>
      <c r="B62" s="272">
        <v>1911059</v>
      </c>
      <c r="C62" s="273" t="s">
        <v>65</v>
      </c>
      <c r="D62" s="349">
        <v>75</v>
      </c>
      <c r="E62" s="349">
        <v>85</v>
      </c>
      <c r="F62" s="349">
        <v>84</v>
      </c>
      <c r="G62" s="349">
        <v>80</v>
      </c>
      <c r="H62" s="349">
        <v>81</v>
      </c>
      <c r="I62" s="402">
        <v>81</v>
      </c>
      <c r="J62" s="403">
        <v>75</v>
      </c>
      <c r="K62" s="403">
        <v>88</v>
      </c>
      <c r="L62" s="403">
        <v>44</v>
      </c>
      <c r="M62" s="403">
        <v>63</v>
      </c>
      <c r="N62" s="1">
        <f t="shared" si="1"/>
        <v>78</v>
      </c>
      <c r="O62" s="1">
        <f t="shared" si="0"/>
        <v>80</v>
      </c>
      <c r="P62" s="1">
        <f t="shared" si="0"/>
        <v>86</v>
      </c>
      <c r="Q62" s="1">
        <f t="shared" si="0"/>
        <v>62</v>
      </c>
      <c r="R62" s="1">
        <f t="shared" si="0"/>
        <v>72</v>
      </c>
    </row>
    <row r="63" spans="1:18" ht="15" thickBot="1">
      <c r="A63" s="10">
        <v>50</v>
      </c>
      <c r="B63" s="275">
        <v>1911061</v>
      </c>
      <c r="C63" s="271" t="s">
        <v>122</v>
      </c>
      <c r="D63" s="349">
        <v>78</v>
      </c>
      <c r="E63" s="349">
        <v>70</v>
      </c>
      <c r="F63" s="349">
        <v>84</v>
      </c>
      <c r="G63" s="349">
        <v>81</v>
      </c>
      <c r="H63" s="349">
        <v>81</v>
      </c>
      <c r="I63" s="402">
        <v>56</v>
      </c>
      <c r="J63" s="403">
        <v>69</v>
      </c>
      <c r="K63" s="403">
        <v>88</v>
      </c>
      <c r="L63" s="403">
        <v>75</v>
      </c>
      <c r="M63" s="403">
        <v>69</v>
      </c>
      <c r="N63" s="1">
        <f t="shared" si="1"/>
        <v>67</v>
      </c>
      <c r="O63" s="1">
        <f t="shared" si="0"/>
        <v>70</v>
      </c>
      <c r="P63" s="1">
        <f t="shared" si="0"/>
        <v>86</v>
      </c>
      <c r="Q63" s="1">
        <f t="shared" si="0"/>
        <v>78</v>
      </c>
      <c r="R63" s="1">
        <f t="shared" si="0"/>
        <v>75</v>
      </c>
    </row>
    <row r="64" spans="1:18" ht="15" thickBot="1">
      <c r="A64" s="10">
        <v>51</v>
      </c>
      <c r="B64" s="275">
        <v>1911062</v>
      </c>
      <c r="C64" s="271" t="s">
        <v>333</v>
      </c>
      <c r="D64" s="349">
        <v>76</v>
      </c>
      <c r="E64" s="349">
        <v>80</v>
      </c>
      <c r="F64" s="349">
        <v>87</v>
      </c>
      <c r="G64" s="349">
        <v>85</v>
      </c>
      <c r="H64" s="349">
        <v>87</v>
      </c>
      <c r="I64" s="402">
        <v>88</v>
      </c>
      <c r="J64" s="403">
        <v>94</v>
      </c>
      <c r="K64" s="403">
        <v>50</v>
      </c>
      <c r="L64" s="403">
        <v>19</v>
      </c>
      <c r="M64" s="403">
        <v>81</v>
      </c>
      <c r="N64" s="1">
        <f t="shared" si="1"/>
        <v>82</v>
      </c>
      <c r="O64" s="1">
        <f t="shared" si="0"/>
        <v>87</v>
      </c>
      <c r="P64" s="1">
        <f t="shared" si="0"/>
        <v>69</v>
      </c>
      <c r="Q64" s="1">
        <f t="shared" si="0"/>
        <v>52</v>
      </c>
      <c r="R64" s="1">
        <f t="shared" si="0"/>
        <v>84</v>
      </c>
    </row>
    <row r="65" spans="1:18" ht="15" thickBot="1">
      <c r="A65" s="10">
        <v>52</v>
      </c>
      <c r="B65" s="275">
        <v>1911063</v>
      </c>
      <c r="C65" s="271" t="s">
        <v>51</v>
      </c>
      <c r="D65" s="349">
        <v>71</v>
      </c>
      <c r="E65" s="349">
        <v>76</v>
      </c>
      <c r="F65" s="349">
        <v>89</v>
      </c>
      <c r="G65" s="349">
        <v>88</v>
      </c>
      <c r="H65" s="349">
        <v>88</v>
      </c>
      <c r="I65" s="402">
        <v>69</v>
      </c>
      <c r="J65" s="403">
        <v>88</v>
      </c>
      <c r="K65" s="403">
        <v>69</v>
      </c>
      <c r="L65" s="403">
        <v>63</v>
      </c>
      <c r="M65" s="403">
        <v>31</v>
      </c>
      <c r="N65" s="1">
        <f t="shared" si="1"/>
        <v>70</v>
      </c>
      <c r="O65" s="1">
        <f t="shared" si="0"/>
        <v>82</v>
      </c>
      <c r="P65" s="1">
        <f t="shared" si="0"/>
        <v>79</v>
      </c>
      <c r="Q65" s="1">
        <f t="shared" si="0"/>
        <v>76</v>
      </c>
      <c r="R65" s="1">
        <f t="shared" si="0"/>
        <v>60</v>
      </c>
    </row>
    <row r="66" spans="1:18" ht="15" thickBot="1">
      <c r="A66" s="10">
        <v>53</v>
      </c>
      <c r="B66" s="275">
        <v>1911065</v>
      </c>
      <c r="C66" s="271" t="s">
        <v>334</v>
      </c>
      <c r="D66" s="349">
        <v>74</v>
      </c>
      <c r="E66" s="349">
        <v>81</v>
      </c>
      <c r="F66" s="349">
        <v>79</v>
      </c>
      <c r="G66" s="349">
        <v>77</v>
      </c>
      <c r="H66" s="349">
        <v>74</v>
      </c>
      <c r="I66" s="402">
        <v>88</v>
      </c>
      <c r="J66" s="403">
        <v>75</v>
      </c>
      <c r="K66" s="403">
        <v>69</v>
      </c>
      <c r="L66" s="403">
        <v>81</v>
      </c>
      <c r="M66" s="403">
        <v>81</v>
      </c>
      <c r="N66" s="1">
        <f t="shared" si="1"/>
        <v>81</v>
      </c>
      <c r="O66" s="1">
        <f t="shared" si="1"/>
        <v>78</v>
      </c>
      <c r="P66" s="1">
        <f t="shared" si="1"/>
        <v>74</v>
      </c>
      <c r="Q66" s="1">
        <f t="shared" si="1"/>
        <v>79</v>
      </c>
      <c r="R66" s="1">
        <f t="shared" si="1"/>
        <v>78</v>
      </c>
    </row>
    <row r="67" spans="1:18" ht="15" thickBot="1">
      <c r="A67" s="10">
        <v>54</v>
      </c>
      <c r="B67" s="272">
        <v>1911066</v>
      </c>
      <c r="C67" s="273" t="s">
        <v>66</v>
      </c>
      <c r="D67" s="349">
        <v>73</v>
      </c>
      <c r="E67" s="349">
        <v>89</v>
      </c>
      <c r="F67" s="349">
        <v>74</v>
      </c>
      <c r="G67" s="349">
        <v>86</v>
      </c>
      <c r="H67" s="349">
        <v>83</v>
      </c>
      <c r="I67" s="402">
        <v>88</v>
      </c>
      <c r="J67" s="403">
        <v>88</v>
      </c>
      <c r="K67" s="403">
        <v>75</v>
      </c>
      <c r="L67" s="403">
        <v>88</v>
      </c>
      <c r="M67" s="403">
        <v>44</v>
      </c>
      <c r="N67" s="1">
        <f t="shared" ref="N67:R101" si="2">ROUND(D67*$H$12+I67*$M$12,0)</f>
        <v>81</v>
      </c>
      <c r="O67" s="1">
        <f t="shared" si="2"/>
        <v>89</v>
      </c>
      <c r="P67" s="1">
        <f t="shared" si="2"/>
        <v>75</v>
      </c>
      <c r="Q67" s="1">
        <f t="shared" si="2"/>
        <v>87</v>
      </c>
      <c r="R67" s="1">
        <f t="shared" si="2"/>
        <v>64</v>
      </c>
    </row>
    <row r="68" spans="1:18" ht="15" thickBot="1">
      <c r="A68" s="10">
        <v>55</v>
      </c>
      <c r="B68" s="270">
        <v>1911067</v>
      </c>
      <c r="C68" s="271" t="s">
        <v>335</v>
      </c>
      <c r="D68" s="349">
        <v>88</v>
      </c>
      <c r="E68" s="349">
        <v>70</v>
      </c>
      <c r="F68" s="349">
        <v>93</v>
      </c>
      <c r="G68" s="349">
        <v>94</v>
      </c>
      <c r="H68" s="349">
        <v>92</v>
      </c>
      <c r="I68" s="402">
        <v>88</v>
      </c>
      <c r="J68" s="403">
        <v>75</v>
      </c>
      <c r="K68" s="403">
        <v>81</v>
      </c>
      <c r="L68" s="403">
        <v>63</v>
      </c>
      <c r="M68" s="403">
        <v>50</v>
      </c>
      <c r="N68" s="1">
        <f t="shared" si="2"/>
        <v>88</v>
      </c>
      <c r="O68" s="1">
        <f t="shared" si="2"/>
        <v>73</v>
      </c>
      <c r="P68" s="1">
        <f t="shared" si="2"/>
        <v>87</v>
      </c>
      <c r="Q68" s="1">
        <f t="shared" si="2"/>
        <v>79</v>
      </c>
      <c r="R68" s="1">
        <f t="shared" si="2"/>
        <v>71</v>
      </c>
    </row>
    <row r="69" spans="1:18" ht="15" thickBot="1">
      <c r="A69" s="10">
        <v>56</v>
      </c>
      <c r="B69" s="272">
        <v>1911068</v>
      </c>
      <c r="C69" s="273" t="s">
        <v>336</v>
      </c>
      <c r="D69" s="349">
        <v>75</v>
      </c>
      <c r="E69" s="349">
        <v>83</v>
      </c>
      <c r="F69" s="349">
        <v>59</v>
      </c>
      <c r="G69" s="349">
        <v>89</v>
      </c>
      <c r="H69" s="349">
        <v>81</v>
      </c>
      <c r="I69" s="402">
        <v>88</v>
      </c>
      <c r="J69" s="403">
        <v>81</v>
      </c>
      <c r="K69" s="403">
        <v>75</v>
      </c>
      <c r="L69" s="403">
        <v>88</v>
      </c>
      <c r="M69" s="403">
        <v>81</v>
      </c>
      <c r="N69" s="1">
        <f t="shared" si="2"/>
        <v>82</v>
      </c>
      <c r="O69" s="1">
        <f t="shared" si="2"/>
        <v>82</v>
      </c>
      <c r="P69" s="1">
        <f t="shared" si="2"/>
        <v>67</v>
      </c>
      <c r="Q69" s="1">
        <f t="shared" si="2"/>
        <v>89</v>
      </c>
      <c r="R69" s="1">
        <f t="shared" si="2"/>
        <v>81</v>
      </c>
    </row>
    <row r="70" spans="1:18" ht="15" thickBot="1">
      <c r="A70" s="10">
        <v>57</v>
      </c>
      <c r="B70" s="272">
        <v>1911069</v>
      </c>
      <c r="C70" s="273" t="s">
        <v>337</v>
      </c>
      <c r="D70" s="349">
        <v>58</v>
      </c>
      <c r="E70" s="349">
        <v>75</v>
      </c>
      <c r="F70" s="349">
        <v>79</v>
      </c>
      <c r="G70" s="349">
        <v>69</v>
      </c>
      <c r="H70" s="349">
        <v>70</v>
      </c>
      <c r="I70" s="402">
        <v>81</v>
      </c>
      <c r="J70" s="403">
        <v>75</v>
      </c>
      <c r="K70" s="403">
        <v>75</v>
      </c>
      <c r="L70" s="403">
        <v>38</v>
      </c>
      <c r="M70" s="403">
        <v>31</v>
      </c>
      <c r="N70" s="1">
        <f t="shared" si="2"/>
        <v>70</v>
      </c>
      <c r="O70" s="1">
        <f t="shared" si="2"/>
        <v>75</v>
      </c>
      <c r="P70" s="1">
        <f t="shared" si="2"/>
        <v>77</v>
      </c>
      <c r="Q70" s="1">
        <f t="shared" si="2"/>
        <v>54</v>
      </c>
      <c r="R70" s="1">
        <f t="shared" si="2"/>
        <v>51</v>
      </c>
    </row>
    <row r="71" spans="1:18" ht="15" thickBot="1">
      <c r="A71" s="10">
        <v>58</v>
      </c>
      <c r="B71" s="267">
        <v>1911070</v>
      </c>
      <c r="C71" s="268" t="s">
        <v>127</v>
      </c>
      <c r="D71" s="349">
        <v>50</v>
      </c>
      <c r="E71" s="349">
        <v>50</v>
      </c>
      <c r="F71" s="349">
        <v>58</v>
      </c>
      <c r="G71" s="349">
        <v>60</v>
      </c>
      <c r="H71" s="349">
        <v>60</v>
      </c>
      <c r="I71" s="402">
        <v>31</v>
      </c>
      <c r="J71" s="403">
        <v>81</v>
      </c>
      <c r="K71" s="403">
        <v>88</v>
      </c>
      <c r="L71" s="403">
        <v>81</v>
      </c>
      <c r="M71" s="403">
        <v>56</v>
      </c>
      <c r="N71" s="1">
        <f t="shared" si="2"/>
        <v>41</v>
      </c>
      <c r="O71" s="1">
        <f t="shared" si="2"/>
        <v>66</v>
      </c>
      <c r="P71" s="1">
        <f t="shared" si="2"/>
        <v>73</v>
      </c>
      <c r="Q71" s="1">
        <f t="shared" si="2"/>
        <v>71</v>
      </c>
      <c r="R71" s="1">
        <f t="shared" si="2"/>
        <v>58</v>
      </c>
    </row>
    <row r="72" spans="1:18" ht="15" thickBot="1">
      <c r="A72" s="10">
        <v>59</v>
      </c>
      <c r="B72" s="272">
        <v>1911071</v>
      </c>
      <c r="C72" s="273" t="s">
        <v>128</v>
      </c>
      <c r="D72" s="349">
        <v>80</v>
      </c>
      <c r="E72" s="349">
        <v>86</v>
      </c>
      <c r="F72" s="349">
        <v>87</v>
      </c>
      <c r="G72" s="349">
        <v>87</v>
      </c>
      <c r="H72" s="349">
        <v>78</v>
      </c>
      <c r="I72" s="402">
        <v>81</v>
      </c>
      <c r="J72" s="403">
        <v>88</v>
      </c>
      <c r="K72" s="403">
        <v>81</v>
      </c>
      <c r="L72" s="403">
        <v>69</v>
      </c>
      <c r="M72" s="403">
        <v>44</v>
      </c>
      <c r="N72" s="1">
        <f t="shared" si="2"/>
        <v>81</v>
      </c>
      <c r="O72" s="1">
        <f t="shared" si="2"/>
        <v>87</v>
      </c>
      <c r="P72" s="1">
        <f t="shared" si="2"/>
        <v>84</v>
      </c>
      <c r="Q72" s="1">
        <f t="shared" si="2"/>
        <v>78</v>
      </c>
      <c r="R72" s="1">
        <f t="shared" si="2"/>
        <v>61</v>
      </c>
    </row>
    <row r="73" spans="1:18" ht="15" thickBot="1">
      <c r="A73" s="10">
        <v>60</v>
      </c>
      <c r="B73" s="270">
        <v>1911072</v>
      </c>
      <c r="C73" s="271" t="s">
        <v>338</v>
      </c>
      <c r="D73" s="349">
        <v>78</v>
      </c>
      <c r="E73" s="349">
        <v>59</v>
      </c>
      <c r="F73" s="349">
        <v>77</v>
      </c>
      <c r="G73" s="349">
        <v>80</v>
      </c>
      <c r="H73" s="349">
        <v>72</v>
      </c>
      <c r="I73" s="402">
        <v>63</v>
      </c>
      <c r="J73" s="403">
        <v>38</v>
      </c>
      <c r="K73" s="403">
        <v>50</v>
      </c>
      <c r="L73" s="403">
        <v>75</v>
      </c>
      <c r="M73" s="403">
        <v>50</v>
      </c>
      <c r="N73" s="1">
        <f t="shared" si="2"/>
        <v>71</v>
      </c>
      <c r="O73" s="1">
        <f t="shared" si="2"/>
        <v>49</v>
      </c>
      <c r="P73" s="1">
        <f t="shared" si="2"/>
        <v>64</v>
      </c>
      <c r="Q73" s="1">
        <f t="shared" si="2"/>
        <v>78</v>
      </c>
      <c r="R73" s="1">
        <f t="shared" si="2"/>
        <v>61</v>
      </c>
    </row>
    <row r="74" spans="1:18" ht="15" thickBot="1">
      <c r="A74" s="10">
        <v>61</v>
      </c>
      <c r="B74" s="267">
        <v>1911073</v>
      </c>
      <c r="C74" s="268" t="s">
        <v>339</v>
      </c>
      <c r="D74" s="349">
        <v>91</v>
      </c>
      <c r="E74" s="349">
        <v>95</v>
      </c>
      <c r="F74" s="349">
        <v>85</v>
      </c>
      <c r="G74" s="349">
        <v>91</v>
      </c>
      <c r="H74" s="349">
        <v>82</v>
      </c>
      <c r="I74" s="402">
        <v>81</v>
      </c>
      <c r="J74" s="403">
        <v>88</v>
      </c>
      <c r="K74" s="403">
        <v>88</v>
      </c>
      <c r="L74" s="403">
        <v>94</v>
      </c>
      <c r="M74" s="403">
        <v>75</v>
      </c>
      <c r="N74" s="1">
        <f t="shared" si="2"/>
        <v>86</v>
      </c>
      <c r="O74" s="1">
        <f t="shared" si="2"/>
        <v>92</v>
      </c>
      <c r="P74" s="1">
        <f t="shared" si="2"/>
        <v>87</v>
      </c>
      <c r="Q74" s="1">
        <f t="shared" si="2"/>
        <v>93</v>
      </c>
      <c r="R74" s="1">
        <f t="shared" si="2"/>
        <v>79</v>
      </c>
    </row>
    <row r="75" spans="1:18" ht="15" thickBot="1">
      <c r="A75" s="10">
        <v>62</v>
      </c>
      <c r="B75" s="272">
        <v>1911074</v>
      </c>
      <c r="C75" s="273" t="s">
        <v>68</v>
      </c>
      <c r="D75" s="349">
        <v>62</v>
      </c>
      <c r="E75" s="349">
        <v>82</v>
      </c>
      <c r="F75" s="349">
        <v>65</v>
      </c>
      <c r="G75" s="349">
        <v>75</v>
      </c>
      <c r="H75" s="349">
        <v>75</v>
      </c>
      <c r="I75" s="402">
        <v>50</v>
      </c>
      <c r="J75" s="403">
        <v>81</v>
      </c>
      <c r="K75" s="403">
        <v>63</v>
      </c>
      <c r="L75" s="403">
        <v>31</v>
      </c>
      <c r="M75" s="403">
        <v>63</v>
      </c>
      <c r="N75" s="1">
        <f t="shared" si="2"/>
        <v>56</v>
      </c>
      <c r="O75" s="1">
        <f t="shared" si="2"/>
        <v>82</v>
      </c>
      <c r="P75" s="1">
        <f t="shared" si="2"/>
        <v>64</v>
      </c>
      <c r="Q75" s="1">
        <f t="shared" si="2"/>
        <v>53</v>
      </c>
      <c r="R75" s="1">
        <f t="shared" si="2"/>
        <v>69</v>
      </c>
    </row>
    <row r="76" spans="1:18" ht="15" thickBot="1">
      <c r="A76" s="10">
        <v>63</v>
      </c>
      <c r="B76" s="270">
        <v>1911075</v>
      </c>
      <c r="C76" s="271" t="s">
        <v>340</v>
      </c>
      <c r="D76" s="349">
        <v>50</v>
      </c>
      <c r="E76" s="349">
        <v>72</v>
      </c>
      <c r="F76" s="349">
        <v>51</v>
      </c>
      <c r="G76" s="349">
        <v>53</v>
      </c>
      <c r="H76" s="349">
        <v>71</v>
      </c>
      <c r="I76" s="402">
        <v>63</v>
      </c>
      <c r="J76" s="403">
        <v>88</v>
      </c>
      <c r="K76" s="403">
        <v>63</v>
      </c>
      <c r="L76" s="403">
        <v>63</v>
      </c>
      <c r="M76" s="403">
        <v>56</v>
      </c>
      <c r="N76" s="1">
        <f t="shared" si="2"/>
        <v>57</v>
      </c>
      <c r="O76" s="1">
        <f t="shared" si="2"/>
        <v>80</v>
      </c>
      <c r="P76" s="1">
        <f t="shared" si="2"/>
        <v>57</v>
      </c>
      <c r="Q76" s="1">
        <f t="shared" si="2"/>
        <v>58</v>
      </c>
      <c r="R76" s="1">
        <f t="shared" si="2"/>
        <v>64</v>
      </c>
    </row>
    <row r="77" spans="1:18" ht="15" thickBot="1">
      <c r="A77" s="10">
        <v>64</v>
      </c>
      <c r="B77" s="267">
        <v>1911076</v>
      </c>
      <c r="C77" s="268" t="s">
        <v>341</v>
      </c>
      <c r="D77" s="349">
        <v>83</v>
      </c>
      <c r="E77" s="349">
        <v>88</v>
      </c>
      <c r="F77" s="349">
        <v>58</v>
      </c>
      <c r="G77" s="349">
        <v>60</v>
      </c>
      <c r="H77" s="349">
        <v>63</v>
      </c>
      <c r="I77" s="402">
        <v>69</v>
      </c>
      <c r="J77" s="403">
        <v>56</v>
      </c>
      <c r="K77" s="403">
        <v>69</v>
      </c>
      <c r="L77" s="403">
        <v>81</v>
      </c>
      <c r="M77" s="403">
        <v>69</v>
      </c>
      <c r="N77" s="1">
        <f t="shared" si="2"/>
        <v>76</v>
      </c>
      <c r="O77" s="1">
        <f t="shared" si="2"/>
        <v>72</v>
      </c>
      <c r="P77" s="1">
        <f t="shared" si="2"/>
        <v>64</v>
      </c>
      <c r="Q77" s="1">
        <f t="shared" si="2"/>
        <v>71</v>
      </c>
      <c r="R77" s="1">
        <f t="shared" si="2"/>
        <v>66</v>
      </c>
    </row>
    <row r="78" spans="1:18" ht="15" thickBot="1">
      <c r="A78" s="10">
        <v>65</v>
      </c>
      <c r="B78" s="267">
        <v>1911077</v>
      </c>
      <c r="C78" s="268" t="s">
        <v>56</v>
      </c>
      <c r="D78" s="349">
        <v>76</v>
      </c>
      <c r="E78" s="349">
        <v>70</v>
      </c>
      <c r="F78" s="349">
        <v>80</v>
      </c>
      <c r="G78" s="349">
        <v>76</v>
      </c>
      <c r="H78" s="349">
        <v>79</v>
      </c>
      <c r="I78" s="402">
        <v>75</v>
      </c>
      <c r="J78" s="403">
        <v>81</v>
      </c>
      <c r="K78" s="403">
        <v>88</v>
      </c>
      <c r="L78" s="403">
        <v>19</v>
      </c>
      <c r="M78" s="403">
        <v>50</v>
      </c>
      <c r="N78" s="1">
        <f t="shared" si="2"/>
        <v>76</v>
      </c>
      <c r="O78" s="1">
        <f t="shared" si="2"/>
        <v>76</v>
      </c>
      <c r="P78" s="1">
        <f t="shared" si="2"/>
        <v>84</v>
      </c>
      <c r="Q78" s="1">
        <f t="shared" si="2"/>
        <v>48</v>
      </c>
      <c r="R78" s="1">
        <f t="shared" si="2"/>
        <v>65</v>
      </c>
    </row>
    <row r="79" spans="1:18" ht="15" thickBot="1">
      <c r="A79" s="10">
        <v>66</v>
      </c>
      <c r="B79" s="272">
        <v>1911078</v>
      </c>
      <c r="C79" s="273" t="s">
        <v>69</v>
      </c>
      <c r="D79" s="349">
        <v>78</v>
      </c>
      <c r="E79" s="349">
        <v>91</v>
      </c>
      <c r="F79" s="349">
        <v>83</v>
      </c>
      <c r="G79" s="349">
        <v>84</v>
      </c>
      <c r="H79" s="349">
        <v>77</v>
      </c>
      <c r="I79" s="402">
        <v>81</v>
      </c>
      <c r="J79" s="403">
        <v>81</v>
      </c>
      <c r="K79" s="403">
        <v>69</v>
      </c>
      <c r="L79" s="403">
        <v>81</v>
      </c>
      <c r="M79" s="403">
        <v>69</v>
      </c>
      <c r="N79" s="1">
        <f t="shared" si="2"/>
        <v>80</v>
      </c>
      <c r="O79" s="1">
        <f t="shared" si="2"/>
        <v>86</v>
      </c>
      <c r="P79" s="1">
        <f t="shared" si="2"/>
        <v>76</v>
      </c>
      <c r="Q79" s="1">
        <f t="shared" si="2"/>
        <v>83</v>
      </c>
      <c r="R79" s="1">
        <f t="shared" si="2"/>
        <v>73</v>
      </c>
    </row>
    <row r="80" spans="1:18" ht="15" thickBot="1">
      <c r="A80" s="10">
        <v>67</v>
      </c>
      <c r="B80" s="267">
        <v>1911079</v>
      </c>
      <c r="C80" s="268" t="s">
        <v>130</v>
      </c>
      <c r="D80" s="349">
        <v>71</v>
      </c>
      <c r="E80" s="349">
        <v>70</v>
      </c>
      <c r="F80" s="349">
        <v>81</v>
      </c>
      <c r="G80" s="349">
        <v>71</v>
      </c>
      <c r="H80" s="349">
        <v>76</v>
      </c>
      <c r="I80" s="402">
        <v>88</v>
      </c>
      <c r="J80" s="403">
        <v>88</v>
      </c>
      <c r="K80" s="403">
        <v>81</v>
      </c>
      <c r="L80" s="403">
        <v>75</v>
      </c>
      <c r="M80" s="403">
        <v>50</v>
      </c>
      <c r="N80" s="1">
        <f t="shared" si="2"/>
        <v>80</v>
      </c>
      <c r="O80" s="1">
        <f t="shared" si="2"/>
        <v>79</v>
      </c>
      <c r="P80" s="1">
        <f t="shared" si="2"/>
        <v>81</v>
      </c>
      <c r="Q80" s="1">
        <f t="shared" si="2"/>
        <v>73</v>
      </c>
      <c r="R80" s="1">
        <f t="shared" si="2"/>
        <v>63</v>
      </c>
    </row>
    <row r="81" spans="1:18" ht="15" thickBot="1">
      <c r="A81" s="10">
        <v>68</v>
      </c>
      <c r="B81" s="272">
        <v>1911081</v>
      </c>
      <c r="C81" s="273" t="s">
        <v>70</v>
      </c>
      <c r="D81" s="349">
        <v>58</v>
      </c>
      <c r="E81" s="349">
        <v>74</v>
      </c>
      <c r="F81" s="349">
        <v>63</v>
      </c>
      <c r="G81" s="349">
        <v>83</v>
      </c>
      <c r="H81" s="349">
        <v>75</v>
      </c>
      <c r="I81" s="402">
        <v>50</v>
      </c>
      <c r="J81" s="403">
        <v>75</v>
      </c>
      <c r="K81" s="403">
        <v>69</v>
      </c>
      <c r="L81" s="403">
        <v>75</v>
      </c>
      <c r="M81" s="403">
        <v>56</v>
      </c>
      <c r="N81" s="1">
        <f t="shared" si="2"/>
        <v>54</v>
      </c>
      <c r="O81" s="1">
        <f t="shared" si="2"/>
        <v>75</v>
      </c>
      <c r="P81" s="1">
        <f t="shared" si="2"/>
        <v>66</v>
      </c>
      <c r="Q81" s="1">
        <f t="shared" si="2"/>
        <v>79</v>
      </c>
      <c r="R81" s="1">
        <f t="shared" si="2"/>
        <v>66</v>
      </c>
    </row>
    <row r="82" spans="1:18" ht="15" thickBot="1">
      <c r="A82" s="10">
        <v>69</v>
      </c>
      <c r="B82" s="272">
        <v>1911082</v>
      </c>
      <c r="C82" s="273" t="s">
        <v>71</v>
      </c>
      <c r="D82" s="349">
        <v>65</v>
      </c>
      <c r="E82" s="349">
        <v>82</v>
      </c>
      <c r="F82" s="349">
        <v>76</v>
      </c>
      <c r="G82" s="349">
        <v>78</v>
      </c>
      <c r="H82" s="349">
        <v>79</v>
      </c>
      <c r="I82" s="402">
        <v>75</v>
      </c>
      <c r="J82" s="403">
        <v>63</v>
      </c>
      <c r="K82" s="403">
        <v>44</v>
      </c>
      <c r="L82" s="403">
        <v>75</v>
      </c>
      <c r="M82" s="403">
        <v>31</v>
      </c>
      <c r="N82" s="1">
        <f t="shared" si="2"/>
        <v>70</v>
      </c>
      <c r="O82" s="1">
        <f t="shared" si="2"/>
        <v>73</v>
      </c>
      <c r="P82" s="1">
        <f t="shared" si="2"/>
        <v>60</v>
      </c>
      <c r="Q82" s="1">
        <f t="shared" si="2"/>
        <v>77</v>
      </c>
      <c r="R82" s="1">
        <f t="shared" si="2"/>
        <v>55</v>
      </c>
    </row>
    <row r="83" spans="1:18" ht="15" thickBot="1">
      <c r="A83" s="10">
        <v>70</v>
      </c>
      <c r="B83" s="272">
        <v>1911083</v>
      </c>
      <c r="C83" s="273" t="s">
        <v>132</v>
      </c>
      <c r="D83" s="349">
        <v>77</v>
      </c>
      <c r="E83" s="349">
        <v>83</v>
      </c>
      <c r="F83" s="349">
        <v>85</v>
      </c>
      <c r="G83" s="349">
        <v>75</v>
      </c>
      <c r="H83" s="349">
        <v>80</v>
      </c>
      <c r="I83" s="402">
        <v>69</v>
      </c>
      <c r="J83" s="403">
        <v>75</v>
      </c>
      <c r="K83" s="403">
        <v>56</v>
      </c>
      <c r="L83" s="403">
        <v>88</v>
      </c>
      <c r="M83" s="403">
        <v>81</v>
      </c>
      <c r="N83" s="1">
        <f t="shared" si="2"/>
        <v>73</v>
      </c>
      <c r="O83" s="1">
        <f t="shared" si="2"/>
        <v>79</v>
      </c>
      <c r="P83" s="1">
        <f t="shared" si="2"/>
        <v>71</v>
      </c>
      <c r="Q83" s="1">
        <f t="shared" si="2"/>
        <v>82</v>
      </c>
      <c r="R83" s="1">
        <f t="shared" si="2"/>
        <v>81</v>
      </c>
    </row>
    <row r="84" spans="1:18" ht="15" thickBot="1">
      <c r="A84" s="10">
        <v>71</v>
      </c>
      <c r="B84" s="270">
        <v>1911084</v>
      </c>
      <c r="C84" s="271" t="s">
        <v>343</v>
      </c>
      <c r="D84" s="349">
        <v>51</v>
      </c>
      <c r="E84" s="349">
        <v>50</v>
      </c>
      <c r="F84" s="349">
        <v>54</v>
      </c>
      <c r="G84" s="349">
        <v>58</v>
      </c>
      <c r="H84" s="349">
        <v>72</v>
      </c>
      <c r="I84" s="402">
        <v>81</v>
      </c>
      <c r="J84" s="403">
        <v>88</v>
      </c>
      <c r="K84" s="403">
        <v>94</v>
      </c>
      <c r="L84" s="403">
        <v>81</v>
      </c>
      <c r="M84" s="403">
        <v>38</v>
      </c>
      <c r="N84" s="1">
        <f t="shared" si="2"/>
        <v>66</v>
      </c>
      <c r="O84" s="1">
        <f t="shared" si="2"/>
        <v>69</v>
      </c>
      <c r="P84" s="1">
        <f t="shared" si="2"/>
        <v>74</v>
      </c>
      <c r="Q84" s="1">
        <f t="shared" si="2"/>
        <v>70</v>
      </c>
      <c r="R84" s="1">
        <f t="shared" si="2"/>
        <v>55</v>
      </c>
    </row>
    <row r="85" spans="1:18" ht="15" thickBot="1">
      <c r="A85" s="10">
        <v>72</v>
      </c>
      <c r="B85" s="270">
        <v>1911087</v>
      </c>
      <c r="C85" s="271" t="s">
        <v>136</v>
      </c>
      <c r="D85" s="349">
        <v>71</v>
      </c>
      <c r="E85" s="349">
        <v>89</v>
      </c>
      <c r="F85" s="349">
        <v>84</v>
      </c>
      <c r="G85" s="349">
        <v>89</v>
      </c>
      <c r="H85" s="349">
        <v>86</v>
      </c>
      <c r="I85" s="402">
        <v>81</v>
      </c>
      <c r="J85" s="403">
        <v>94</v>
      </c>
      <c r="K85" s="403">
        <v>44</v>
      </c>
      <c r="L85" s="403">
        <v>81</v>
      </c>
      <c r="M85" s="403">
        <v>75</v>
      </c>
      <c r="N85" s="1">
        <f t="shared" si="2"/>
        <v>76</v>
      </c>
      <c r="O85" s="1">
        <f t="shared" si="2"/>
        <v>92</v>
      </c>
      <c r="P85" s="1">
        <f t="shared" si="2"/>
        <v>64</v>
      </c>
      <c r="Q85" s="1">
        <f t="shared" si="2"/>
        <v>85</v>
      </c>
      <c r="R85" s="1">
        <f t="shared" si="2"/>
        <v>81</v>
      </c>
    </row>
    <row r="86" spans="1:18" ht="15" thickBot="1">
      <c r="A86" s="10">
        <v>73</v>
      </c>
      <c r="B86" s="76">
        <v>1911088</v>
      </c>
      <c r="C86" s="271" t="s">
        <v>346</v>
      </c>
      <c r="D86" s="349">
        <v>71</v>
      </c>
      <c r="E86" s="349">
        <v>71</v>
      </c>
      <c r="F86" s="349">
        <v>84</v>
      </c>
      <c r="G86" s="349">
        <v>87</v>
      </c>
      <c r="H86" s="349">
        <v>84</v>
      </c>
      <c r="I86" s="402">
        <v>81</v>
      </c>
      <c r="J86" s="403">
        <v>44</v>
      </c>
      <c r="K86" s="403">
        <v>75</v>
      </c>
      <c r="L86" s="403">
        <v>100</v>
      </c>
      <c r="M86" s="403">
        <v>88</v>
      </c>
      <c r="N86" s="1">
        <f t="shared" si="2"/>
        <v>76</v>
      </c>
      <c r="O86" s="1">
        <f t="shared" si="2"/>
        <v>58</v>
      </c>
      <c r="P86" s="1">
        <f t="shared" si="2"/>
        <v>80</v>
      </c>
      <c r="Q86" s="1">
        <f t="shared" si="2"/>
        <v>94</v>
      </c>
      <c r="R86" s="1">
        <f t="shared" si="2"/>
        <v>86</v>
      </c>
    </row>
    <row r="87" spans="1:18" ht="15" thickBot="1">
      <c r="A87" s="10">
        <v>74</v>
      </c>
      <c r="B87" s="272">
        <v>1911089</v>
      </c>
      <c r="C87" s="273" t="s">
        <v>137</v>
      </c>
      <c r="D87" s="349">
        <v>80</v>
      </c>
      <c r="E87" s="349">
        <v>89</v>
      </c>
      <c r="F87" s="349">
        <v>86</v>
      </c>
      <c r="G87" s="349">
        <v>88</v>
      </c>
      <c r="H87" s="349">
        <v>80</v>
      </c>
      <c r="I87" s="402">
        <v>88</v>
      </c>
      <c r="J87" s="403">
        <v>94</v>
      </c>
      <c r="K87" s="403">
        <v>38</v>
      </c>
      <c r="L87" s="403">
        <v>81</v>
      </c>
      <c r="M87" s="403">
        <v>56</v>
      </c>
      <c r="N87" s="1">
        <f t="shared" si="2"/>
        <v>84</v>
      </c>
      <c r="O87" s="1">
        <f t="shared" si="2"/>
        <v>92</v>
      </c>
      <c r="P87" s="1">
        <f t="shared" si="2"/>
        <v>62</v>
      </c>
      <c r="Q87" s="1">
        <f t="shared" si="2"/>
        <v>85</v>
      </c>
      <c r="R87" s="1">
        <f t="shared" si="2"/>
        <v>68</v>
      </c>
    </row>
    <row r="88" spans="1:18" ht="15" thickBot="1">
      <c r="A88" s="10">
        <v>75</v>
      </c>
      <c r="B88" s="76">
        <v>1911090</v>
      </c>
      <c r="C88" s="271" t="s">
        <v>138</v>
      </c>
      <c r="D88" s="349">
        <v>70</v>
      </c>
      <c r="E88" s="349">
        <v>71</v>
      </c>
      <c r="F88" s="349">
        <v>85</v>
      </c>
      <c r="G88" s="349">
        <v>88</v>
      </c>
      <c r="H88" s="349">
        <v>76</v>
      </c>
      <c r="I88" s="402">
        <v>81</v>
      </c>
      <c r="J88" s="403">
        <v>63</v>
      </c>
      <c r="K88" s="403">
        <v>88</v>
      </c>
      <c r="L88" s="403">
        <v>88</v>
      </c>
      <c r="M88" s="403">
        <v>56</v>
      </c>
      <c r="N88" s="1">
        <f t="shared" si="2"/>
        <v>76</v>
      </c>
      <c r="O88" s="1">
        <f t="shared" si="2"/>
        <v>67</v>
      </c>
      <c r="P88" s="1">
        <f t="shared" si="2"/>
        <v>87</v>
      </c>
      <c r="Q88" s="1">
        <f t="shared" si="2"/>
        <v>88</v>
      </c>
      <c r="R88" s="1">
        <f t="shared" si="2"/>
        <v>66</v>
      </c>
    </row>
    <row r="89" spans="1:18" ht="15" thickBot="1">
      <c r="A89" s="10">
        <v>76</v>
      </c>
      <c r="B89" s="272">
        <v>1911092</v>
      </c>
      <c r="C89" s="273" t="s">
        <v>140</v>
      </c>
      <c r="D89" s="349">
        <v>81</v>
      </c>
      <c r="E89" s="349">
        <v>75</v>
      </c>
      <c r="F89" s="349">
        <v>67</v>
      </c>
      <c r="G89" s="349">
        <v>77</v>
      </c>
      <c r="H89" s="349">
        <v>81</v>
      </c>
      <c r="I89" s="402">
        <v>88</v>
      </c>
      <c r="J89" s="403">
        <v>69</v>
      </c>
      <c r="K89" s="403">
        <v>94</v>
      </c>
      <c r="L89" s="403">
        <v>63</v>
      </c>
      <c r="M89" s="403">
        <v>19</v>
      </c>
      <c r="N89" s="1">
        <f t="shared" si="2"/>
        <v>85</v>
      </c>
      <c r="O89" s="1">
        <f t="shared" si="2"/>
        <v>72</v>
      </c>
      <c r="P89" s="1">
        <f t="shared" si="2"/>
        <v>81</v>
      </c>
      <c r="Q89" s="1">
        <f t="shared" si="2"/>
        <v>70</v>
      </c>
      <c r="R89" s="1">
        <f t="shared" si="2"/>
        <v>50</v>
      </c>
    </row>
    <row r="90" spans="1:18" ht="15" thickBot="1">
      <c r="A90" s="10">
        <v>77</v>
      </c>
      <c r="B90" s="267">
        <v>1911094</v>
      </c>
      <c r="C90" s="268" t="s">
        <v>58</v>
      </c>
      <c r="D90" s="349">
        <v>87</v>
      </c>
      <c r="E90" s="349">
        <v>87</v>
      </c>
      <c r="F90" s="349">
        <v>85</v>
      </c>
      <c r="G90" s="349">
        <v>84</v>
      </c>
      <c r="H90" s="349">
        <v>82</v>
      </c>
      <c r="I90" s="402">
        <v>50</v>
      </c>
      <c r="J90" s="403">
        <v>94</v>
      </c>
      <c r="K90" s="403">
        <v>63</v>
      </c>
      <c r="L90" s="403">
        <v>88</v>
      </c>
      <c r="M90" s="403">
        <v>63</v>
      </c>
      <c r="N90" s="1">
        <f t="shared" si="2"/>
        <v>69</v>
      </c>
      <c r="O90" s="1">
        <f t="shared" si="2"/>
        <v>91</v>
      </c>
      <c r="P90" s="1">
        <f t="shared" si="2"/>
        <v>74</v>
      </c>
      <c r="Q90" s="1">
        <f t="shared" si="2"/>
        <v>86</v>
      </c>
      <c r="R90" s="1">
        <f t="shared" si="2"/>
        <v>73</v>
      </c>
    </row>
    <row r="91" spans="1:18" ht="15" thickBot="1">
      <c r="A91" s="10">
        <v>78</v>
      </c>
      <c r="B91" s="272">
        <v>1911096</v>
      </c>
      <c r="C91" s="273" t="s">
        <v>143</v>
      </c>
      <c r="D91" s="349">
        <v>84</v>
      </c>
      <c r="E91" s="349">
        <v>79</v>
      </c>
      <c r="F91" s="349">
        <v>82</v>
      </c>
      <c r="G91" s="349">
        <v>87</v>
      </c>
      <c r="H91" s="349">
        <v>85</v>
      </c>
      <c r="I91" s="402">
        <v>88</v>
      </c>
      <c r="J91" s="403">
        <v>88</v>
      </c>
      <c r="K91" s="403">
        <v>88</v>
      </c>
      <c r="L91" s="403">
        <v>81</v>
      </c>
      <c r="M91" s="403">
        <v>50</v>
      </c>
      <c r="N91" s="1">
        <f t="shared" si="2"/>
        <v>86</v>
      </c>
      <c r="O91" s="1">
        <f t="shared" si="2"/>
        <v>84</v>
      </c>
      <c r="P91" s="1">
        <f t="shared" si="2"/>
        <v>85</v>
      </c>
      <c r="Q91" s="1">
        <f t="shared" si="2"/>
        <v>84</v>
      </c>
      <c r="R91" s="1">
        <f t="shared" si="2"/>
        <v>68</v>
      </c>
    </row>
    <row r="92" spans="1:18" ht="15" thickBot="1">
      <c r="A92" s="10">
        <v>79</v>
      </c>
      <c r="B92" s="272">
        <v>1911098</v>
      </c>
      <c r="C92" s="273" t="s">
        <v>145</v>
      </c>
      <c r="D92" s="349">
        <v>76</v>
      </c>
      <c r="E92" s="349">
        <v>84</v>
      </c>
      <c r="F92" s="349">
        <v>77</v>
      </c>
      <c r="G92" s="349">
        <v>91</v>
      </c>
      <c r="H92" s="349">
        <v>85</v>
      </c>
      <c r="I92" s="402">
        <v>75</v>
      </c>
      <c r="J92" s="403">
        <v>75</v>
      </c>
      <c r="K92" s="403">
        <v>75</v>
      </c>
      <c r="L92" s="403">
        <v>88</v>
      </c>
      <c r="M92" s="403">
        <v>56</v>
      </c>
      <c r="N92" s="1">
        <f t="shared" si="2"/>
        <v>76</v>
      </c>
      <c r="O92" s="1">
        <f t="shared" si="2"/>
        <v>80</v>
      </c>
      <c r="P92" s="1">
        <f t="shared" si="2"/>
        <v>76</v>
      </c>
      <c r="Q92" s="1">
        <f t="shared" si="2"/>
        <v>90</v>
      </c>
      <c r="R92" s="1">
        <f t="shared" si="2"/>
        <v>71</v>
      </c>
    </row>
    <row r="93" spans="1:18" ht="15" thickBot="1">
      <c r="A93" s="10">
        <v>80</v>
      </c>
      <c r="B93" s="76">
        <v>1911099</v>
      </c>
      <c r="C93" s="271" t="s">
        <v>146</v>
      </c>
      <c r="D93" s="349">
        <v>50</v>
      </c>
      <c r="E93" s="349">
        <v>77</v>
      </c>
      <c r="F93" s="349">
        <v>58</v>
      </c>
      <c r="G93" s="349">
        <v>74</v>
      </c>
      <c r="H93" s="349">
        <v>74</v>
      </c>
      <c r="I93" s="402">
        <v>63</v>
      </c>
      <c r="J93" s="403">
        <v>50</v>
      </c>
      <c r="K93" s="403">
        <v>75</v>
      </c>
      <c r="L93" s="403">
        <v>38</v>
      </c>
      <c r="M93" s="403">
        <v>81</v>
      </c>
      <c r="N93" s="1">
        <f t="shared" si="2"/>
        <v>57</v>
      </c>
      <c r="O93" s="1">
        <f t="shared" si="2"/>
        <v>64</v>
      </c>
      <c r="P93" s="1">
        <f t="shared" si="2"/>
        <v>67</v>
      </c>
      <c r="Q93" s="1">
        <f t="shared" si="2"/>
        <v>56</v>
      </c>
      <c r="R93" s="1">
        <f t="shared" si="2"/>
        <v>78</v>
      </c>
    </row>
    <row r="94" spans="1:18" ht="15" thickBot="1">
      <c r="A94" s="10">
        <v>81</v>
      </c>
      <c r="B94" s="272">
        <v>1911100</v>
      </c>
      <c r="C94" s="273" t="s">
        <v>147</v>
      </c>
      <c r="D94" s="349">
        <v>74</v>
      </c>
      <c r="E94" s="349">
        <v>78</v>
      </c>
      <c r="F94" s="349">
        <v>67</v>
      </c>
      <c r="G94" s="349">
        <v>80</v>
      </c>
      <c r="H94" s="349">
        <v>82</v>
      </c>
      <c r="I94" s="402">
        <v>81</v>
      </c>
      <c r="J94" s="403">
        <v>81</v>
      </c>
      <c r="K94" s="403">
        <v>50</v>
      </c>
      <c r="L94" s="403">
        <v>75</v>
      </c>
      <c r="M94" s="403">
        <v>75</v>
      </c>
      <c r="N94" s="1">
        <f t="shared" si="2"/>
        <v>78</v>
      </c>
      <c r="O94" s="1">
        <f t="shared" si="2"/>
        <v>80</v>
      </c>
      <c r="P94" s="1">
        <f t="shared" si="2"/>
        <v>59</v>
      </c>
      <c r="Q94" s="1">
        <f t="shared" si="2"/>
        <v>78</v>
      </c>
      <c r="R94" s="1">
        <f t="shared" si="2"/>
        <v>79</v>
      </c>
    </row>
    <row r="95" spans="1:18" ht="15" thickBot="1">
      <c r="A95" s="10">
        <v>82</v>
      </c>
      <c r="B95" s="272">
        <v>1911102</v>
      </c>
      <c r="C95" s="273" t="s">
        <v>349</v>
      </c>
      <c r="D95" s="349">
        <v>73</v>
      </c>
      <c r="E95" s="349">
        <v>81</v>
      </c>
      <c r="F95" s="349">
        <v>86</v>
      </c>
      <c r="G95" s="349">
        <v>80</v>
      </c>
      <c r="H95" s="349">
        <v>79</v>
      </c>
      <c r="I95" s="402">
        <v>88</v>
      </c>
      <c r="J95" s="403">
        <v>94</v>
      </c>
      <c r="K95" s="403">
        <v>81</v>
      </c>
      <c r="L95" s="403">
        <v>44</v>
      </c>
      <c r="M95" s="403">
        <v>69</v>
      </c>
      <c r="N95" s="1">
        <f t="shared" si="2"/>
        <v>81</v>
      </c>
      <c r="O95" s="1">
        <f t="shared" si="2"/>
        <v>88</v>
      </c>
      <c r="P95" s="1">
        <f t="shared" si="2"/>
        <v>84</v>
      </c>
      <c r="Q95" s="1">
        <f t="shared" si="2"/>
        <v>62</v>
      </c>
      <c r="R95" s="1">
        <f t="shared" si="2"/>
        <v>74</v>
      </c>
    </row>
    <row r="96" spans="1:18" ht="15" thickBot="1">
      <c r="A96" s="10">
        <v>83</v>
      </c>
      <c r="B96" s="272">
        <v>1911103</v>
      </c>
      <c r="C96" s="273" t="s">
        <v>350</v>
      </c>
      <c r="D96" s="349">
        <v>63</v>
      </c>
      <c r="E96" s="349">
        <v>88</v>
      </c>
      <c r="F96" s="349">
        <v>79</v>
      </c>
      <c r="G96" s="349">
        <v>82</v>
      </c>
      <c r="H96" s="349">
        <v>85</v>
      </c>
      <c r="I96" s="402">
        <v>88</v>
      </c>
      <c r="J96" s="403">
        <v>88</v>
      </c>
      <c r="K96" s="403">
        <v>69</v>
      </c>
      <c r="L96" s="403">
        <v>63</v>
      </c>
      <c r="M96" s="403">
        <v>81</v>
      </c>
      <c r="N96" s="1">
        <f t="shared" si="2"/>
        <v>76</v>
      </c>
      <c r="O96" s="1">
        <f t="shared" si="2"/>
        <v>88</v>
      </c>
      <c r="P96" s="1">
        <f t="shared" si="2"/>
        <v>74</v>
      </c>
      <c r="Q96" s="1">
        <f t="shared" si="2"/>
        <v>73</v>
      </c>
      <c r="R96" s="1">
        <f t="shared" si="2"/>
        <v>83</v>
      </c>
    </row>
    <row r="97" spans="1:18" ht="15" thickBot="1">
      <c r="A97" s="10">
        <v>84</v>
      </c>
      <c r="B97" s="267">
        <v>1911104</v>
      </c>
      <c r="C97" s="268" t="s">
        <v>351</v>
      </c>
      <c r="D97" s="349">
        <v>84</v>
      </c>
      <c r="E97" s="349">
        <v>87</v>
      </c>
      <c r="F97" s="349">
        <v>84</v>
      </c>
      <c r="G97" s="349">
        <v>78</v>
      </c>
      <c r="H97" s="349">
        <v>79</v>
      </c>
      <c r="I97" s="402">
        <v>63</v>
      </c>
      <c r="J97" s="403">
        <v>88</v>
      </c>
      <c r="K97" s="403">
        <v>94</v>
      </c>
      <c r="L97" s="403">
        <v>88</v>
      </c>
      <c r="M97" s="403">
        <v>69</v>
      </c>
      <c r="N97" s="1">
        <f t="shared" si="2"/>
        <v>74</v>
      </c>
      <c r="O97" s="1">
        <f t="shared" si="2"/>
        <v>88</v>
      </c>
      <c r="P97" s="1">
        <f t="shared" si="2"/>
        <v>89</v>
      </c>
      <c r="Q97" s="1">
        <f t="shared" si="2"/>
        <v>83</v>
      </c>
      <c r="R97" s="1">
        <f t="shared" si="2"/>
        <v>74</v>
      </c>
    </row>
    <row r="98" spans="1:18" ht="15" thickBot="1">
      <c r="A98" s="10">
        <v>85</v>
      </c>
      <c r="B98" s="267">
        <v>1911105</v>
      </c>
      <c r="C98" s="268" t="s">
        <v>60</v>
      </c>
      <c r="D98" s="349">
        <v>71</v>
      </c>
      <c r="E98" s="349">
        <v>80</v>
      </c>
      <c r="F98" s="349">
        <v>82</v>
      </c>
      <c r="G98" s="349">
        <v>83</v>
      </c>
      <c r="H98" s="349">
        <v>77</v>
      </c>
      <c r="I98" s="402">
        <v>75</v>
      </c>
      <c r="J98" s="403">
        <v>75</v>
      </c>
      <c r="K98" s="403">
        <v>81</v>
      </c>
      <c r="L98" s="403">
        <v>44</v>
      </c>
      <c r="M98" s="403">
        <v>69</v>
      </c>
      <c r="N98" s="1">
        <f t="shared" si="2"/>
        <v>73</v>
      </c>
      <c r="O98" s="1">
        <f t="shared" si="2"/>
        <v>78</v>
      </c>
      <c r="P98" s="1">
        <f t="shared" si="2"/>
        <v>82</v>
      </c>
      <c r="Q98" s="1">
        <f t="shared" si="2"/>
        <v>64</v>
      </c>
      <c r="R98" s="1">
        <f t="shared" si="2"/>
        <v>73</v>
      </c>
    </row>
    <row r="99" spans="1:18" ht="15" thickBot="1">
      <c r="A99" s="10">
        <v>86</v>
      </c>
      <c r="B99" s="76">
        <v>1911106</v>
      </c>
      <c r="C99" s="271" t="s">
        <v>352</v>
      </c>
      <c r="D99" s="349">
        <v>88</v>
      </c>
      <c r="E99" s="349">
        <v>87</v>
      </c>
      <c r="F99" s="349">
        <v>84</v>
      </c>
      <c r="G99" s="349">
        <v>75</v>
      </c>
      <c r="H99" s="349">
        <v>84</v>
      </c>
      <c r="I99" s="402">
        <v>88</v>
      </c>
      <c r="J99" s="403">
        <v>75</v>
      </c>
      <c r="K99" s="403">
        <v>63</v>
      </c>
      <c r="L99" s="403">
        <v>81</v>
      </c>
      <c r="M99" s="403">
        <v>69</v>
      </c>
      <c r="N99" s="1">
        <f t="shared" si="2"/>
        <v>88</v>
      </c>
      <c r="O99" s="1">
        <f t="shared" si="2"/>
        <v>81</v>
      </c>
      <c r="P99" s="1">
        <f t="shared" si="2"/>
        <v>74</v>
      </c>
      <c r="Q99" s="1">
        <f t="shared" si="2"/>
        <v>78</v>
      </c>
      <c r="R99" s="1">
        <f t="shared" si="2"/>
        <v>77</v>
      </c>
    </row>
    <row r="100" spans="1:18" ht="15" thickBot="1">
      <c r="A100" s="10">
        <v>87</v>
      </c>
      <c r="B100" s="272">
        <v>1911107</v>
      </c>
      <c r="C100" s="273" t="s">
        <v>353</v>
      </c>
      <c r="D100" s="349">
        <v>77</v>
      </c>
      <c r="E100" s="349">
        <v>69</v>
      </c>
      <c r="F100" s="349">
        <v>82</v>
      </c>
      <c r="G100" s="349">
        <v>86</v>
      </c>
      <c r="H100" s="349">
        <v>84</v>
      </c>
      <c r="I100" s="402">
        <v>88</v>
      </c>
      <c r="J100" s="403">
        <v>88</v>
      </c>
      <c r="K100" s="403">
        <v>94</v>
      </c>
      <c r="L100" s="403">
        <v>63</v>
      </c>
      <c r="M100" s="403">
        <v>69</v>
      </c>
      <c r="N100" s="1">
        <f t="shared" si="2"/>
        <v>83</v>
      </c>
      <c r="O100" s="1">
        <f t="shared" si="2"/>
        <v>79</v>
      </c>
      <c r="P100" s="1">
        <f t="shared" si="2"/>
        <v>88</v>
      </c>
      <c r="Q100" s="1">
        <f t="shared" si="2"/>
        <v>75</v>
      </c>
      <c r="R100" s="1">
        <f t="shared" si="2"/>
        <v>77</v>
      </c>
    </row>
    <row r="101" spans="1:18" ht="15" thickBot="1">
      <c r="A101" s="10">
        <v>88</v>
      </c>
      <c r="B101" s="267">
        <v>1911109</v>
      </c>
      <c r="C101" s="268" t="s">
        <v>153</v>
      </c>
      <c r="D101" s="349">
        <v>65</v>
      </c>
      <c r="E101" s="349">
        <v>62</v>
      </c>
      <c r="F101" s="349">
        <v>83</v>
      </c>
      <c r="G101" s="349">
        <v>80</v>
      </c>
      <c r="H101" s="349">
        <v>66</v>
      </c>
      <c r="I101" s="402">
        <v>81</v>
      </c>
      <c r="J101" s="403">
        <v>56</v>
      </c>
      <c r="K101" s="403">
        <v>69</v>
      </c>
      <c r="L101" s="403">
        <v>81</v>
      </c>
      <c r="M101" s="403">
        <v>63</v>
      </c>
      <c r="N101" s="1">
        <f t="shared" si="2"/>
        <v>73</v>
      </c>
      <c r="O101" s="1">
        <f t="shared" si="2"/>
        <v>59</v>
      </c>
      <c r="P101" s="1">
        <f t="shared" si="2"/>
        <v>76</v>
      </c>
      <c r="Q101" s="1">
        <f t="shared" si="2"/>
        <v>81</v>
      </c>
      <c r="R101" s="1">
        <f t="shared" si="2"/>
        <v>65</v>
      </c>
    </row>
    <row r="102" spans="1:18" ht="15" thickBot="1">
      <c r="A102" s="10">
        <v>89</v>
      </c>
      <c r="B102" s="272">
        <v>1911110</v>
      </c>
      <c r="C102" s="273" t="s">
        <v>154</v>
      </c>
      <c r="D102" s="349">
        <v>79</v>
      </c>
      <c r="E102" s="349">
        <v>89</v>
      </c>
      <c r="F102" s="349">
        <v>85</v>
      </c>
      <c r="G102" s="349">
        <v>87</v>
      </c>
      <c r="H102" s="349">
        <v>91</v>
      </c>
      <c r="I102" s="402">
        <v>69</v>
      </c>
      <c r="J102" s="403">
        <v>69</v>
      </c>
      <c r="K102" s="403">
        <v>50</v>
      </c>
      <c r="L102" s="403">
        <v>69</v>
      </c>
      <c r="M102" s="403">
        <v>63</v>
      </c>
      <c r="N102" s="1">
        <f t="shared" ref="N102:R116" si="3">ROUND(D102*$H$12+I102*$M$12,0)</f>
        <v>74</v>
      </c>
      <c r="O102" s="1">
        <f t="shared" si="3"/>
        <v>79</v>
      </c>
      <c r="P102" s="1">
        <f t="shared" si="3"/>
        <v>68</v>
      </c>
      <c r="Q102" s="1">
        <f t="shared" si="3"/>
        <v>78</v>
      </c>
      <c r="R102" s="1">
        <f t="shared" si="3"/>
        <v>77</v>
      </c>
    </row>
    <row r="103" spans="1:18" ht="15" thickBot="1">
      <c r="A103" s="10">
        <v>90</v>
      </c>
      <c r="B103" s="272">
        <v>1911113</v>
      </c>
      <c r="C103" s="273" t="s">
        <v>156</v>
      </c>
      <c r="D103" s="349">
        <v>72</v>
      </c>
      <c r="E103" s="349">
        <v>83</v>
      </c>
      <c r="F103" s="349">
        <v>81</v>
      </c>
      <c r="G103" s="349">
        <v>81</v>
      </c>
      <c r="H103" s="349">
        <v>86</v>
      </c>
      <c r="I103" s="402">
        <v>69</v>
      </c>
      <c r="J103" s="403">
        <v>94</v>
      </c>
      <c r="K103" s="403">
        <v>94</v>
      </c>
      <c r="L103" s="403">
        <v>75</v>
      </c>
      <c r="M103" s="403">
        <v>56</v>
      </c>
      <c r="N103" s="1">
        <f t="shared" si="3"/>
        <v>71</v>
      </c>
      <c r="O103" s="1">
        <f t="shared" si="3"/>
        <v>89</v>
      </c>
      <c r="P103" s="1">
        <f t="shared" si="3"/>
        <v>88</v>
      </c>
      <c r="Q103" s="1">
        <f t="shared" si="3"/>
        <v>78</v>
      </c>
      <c r="R103" s="1">
        <f t="shared" si="3"/>
        <v>71</v>
      </c>
    </row>
    <row r="104" spans="1:18" ht="15" thickBot="1">
      <c r="A104" s="10">
        <v>91</v>
      </c>
      <c r="B104" s="272">
        <v>1911115</v>
      </c>
      <c r="C104" s="273" t="s">
        <v>74</v>
      </c>
      <c r="D104" s="349">
        <v>56</v>
      </c>
      <c r="E104" s="349">
        <v>75</v>
      </c>
      <c r="F104" s="349">
        <v>82</v>
      </c>
      <c r="G104" s="349">
        <v>82</v>
      </c>
      <c r="H104" s="349">
        <v>80</v>
      </c>
      <c r="I104" s="402">
        <v>44</v>
      </c>
      <c r="J104" s="403">
        <v>50</v>
      </c>
      <c r="K104" s="403">
        <v>38</v>
      </c>
      <c r="L104" s="403">
        <v>44</v>
      </c>
      <c r="M104" s="403">
        <v>44</v>
      </c>
      <c r="N104" s="1">
        <f t="shared" si="3"/>
        <v>50</v>
      </c>
      <c r="O104" s="1">
        <f t="shared" si="3"/>
        <v>63</v>
      </c>
      <c r="P104" s="1">
        <f t="shared" si="3"/>
        <v>60</v>
      </c>
      <c r="Q104" s="1">
        <f t="shared" si="3"/>
        <v>63</v>
      </c>
      <c r="R104" s="1">
        <f t="shared" si="3"/>
        <v>62</v>
      </c>
    </row>
    <row r="105" spans="1:18" ht="15" thickBot="1">
      <c r="A105" s="10">
        <v>92</v>
      </c>
      <c r="B105" s="267">
        <v>1911116</v>
      </c>
      <c r="C105" s="268" t="s">
        <v>355</v>
      </c>
      <c r="D105" s="349">
        <v>75</v>
      </c>
      <c r="E105" s="349">
        <v>75</v>
      </c>
      <c r="F105" s="349">
        <v>74</v>
      </c>
      <c r="G105" s="349">
        <v>59</v>
      </c>
      <c r="H105" s="349">
        <v>74</v>
      </c>
      <c r="I105" s="402">
        <v>31</v>
      </c>
      <c r="J105" s="403">
        <v>44</v>
      </c>
      <c r="K105" s="403">
        <v>94</v>
      </c>
      <c r="L105" s="403">
        <v>44</v>
      </c>
      <c r="M105" s="403">
        <v>50</v>
      </c>
      <c r="N105" s="1">
        <f t="shared" si="3"/>
        <v>53</v>
      </c>
      <c r="O105" s="1">
        <f t="shared" si="3"/>
        <v>60</v>
      </c>
      <c r="P105" s="1">
        <f t="shared" si="3"/>
        <v>84</v>
      </c>
      <c r="Q105" s="1">
        <f t="shared" si="3"/>
        <v>52</v>
      </c>
      <c r="R105" s="1">
        <f t="shared" si="3"/>
        <v>62</v>
      </c>
    </row>
    <row r="106" spans="1:18" ht="15" thickBot="1">
      <c r="A106" s="10">
        <v>93</v>
      </c>
      <c r="B106" s="272">
        <v>1911117</v>
      </c>
      <c r="C106" s="273" t="s">
        <v>356</v>
      </c>
      <c r="D106" s="349">
        <v>59</v>
      </c>
      <c r="E106" s="349">
        <v>75</v>
      </c>
      <c r="F106" s="349">
        <v>63</v>
      </c>
      <c r="G106" s="349">
        <v>79</v>
      </c>
      <c r="H106" s="349">
        <v>80</v>
      </c>
      <c r="I106" s="402">
        <v>81</v>
      </c>
      <c r="J106" s="403">
        <v>63</v>
      </c>
      <c r="K106" s="403">
        <v>63</v>
      </c>
      <c r="L106" s="403">
        <v>44</v>
      </c>
      <c r="M106" s="403">
        <v>56</v>
      </c>
      <c r="N106" s="1">
        <f t="shared" si="3"/>
        <v>70</v>
      </c>
      <c r="O106" s="1">
        <f t="shared" si="3"/>
        <v>69</v>
      </c>
      <c r="P106" s="1">
        <f t="shared" si="3"/>
        <v>63</v>
      </c>
      <c r="Q106" s="1">
        <f t="shared" si="3"/>
        <v>62</v>
      </c>
      <c r="R106" s="1">
        <f t="shared" si="3"/>
        <v>68</v>
      </c>
    </row>
    <row r="107" spans="1:18" ht="15" thickBot="1">
      <c r="A107" s="10">
        <v>94</v>
      </c>
      <c r="B107" s="267">
        <v>1911119</v>
      </c>
      <c r="C107" s="268" t="s">
        <v>358</v>
      </c>
      <c r="D107" s="349">
        <v>59</v>
      </c>
      <c r="E107" s="349">
        <v>62</v>
      </c>
      <c r="F107" s="349">
        <v>82</v>
      </c>
      <c r="G107" s="349">
        <v>79</v>
      </c>
      <c r="H107" s="349">
        <v>61</v>
      </c>
      <c r="I107" s="402">
        <v>94</v>
      </c>
      <c r="J107" s="403">
        <v>69</v>
      </c>
      <c r="K107" s="403">
        <v>100</v>
      </c>
      <c r="L107" s="403">
        <v>88</v>
      </c>
      <c r="M107" s="403">
        <v>81</v>
      </c>
      <c r="N107" s="1">
        <f t="shared" si="3"/>
        <v>77</v>
      </c>
      <c r="O107" s="1">
        <f t="shared" si="3"/>
        <v>66</v>
      </c>
      <c r="P107" s="1">
        <f t="shared" si="3"/>
        <v>91</v>
      </c>
      <c r="Q107" s="1">
        <f t="shared" si="3"/>
        <v>84</v>
      </c>
      <c r="R107" s="1">
        <f t="shared" si="3"/>
        <v>71</v>
      </c>
    </row>
    <row r="108" spans="1:18" ht="15" thickBot="1">
      <c r="A108" s="10">
        <v>95</v>
      </c>
      <c r="B108" s="272">
        <v>1911120</v>
      </c>
      <c r="C108" s="273" t="s">
        <v>359</v>
      </c>
      <c r="D108" s="349">
        <v>76</v>
      </c>
      <c r="E108" s="349">
        <v>77</v>
      </c>
      <c r="F108" s="349">
        <v>87</v>
      </c>
      <c r="G108" s="349">
        <v>87</v>
      </c>
      <c r="H108" s="349">
        <v>82</v>
      </c>
      <c r="I108" s="402">
        <v>81</v>
      </c>
      <c r="J108" s="403">
        <v>50</v>
      </c>
      <c r="K108" s="403">
        <v>50</v>
      </c>
      <c r="L108" s="403">
        <v>88</v>
      </c>
      <c r="M108" s="403">
        <v>38</v>
      </c>
      <c r="N108" s="1">
        <f t="shared" si="3"/>
        <v>79</v>
      </c>
      <c r="O108" s="1">
        <f t="shared" si="3"/>
        <v>64</v>
      </c>
      <c r="P108" s="1">
        <f t="shared" si="3"/>
        <v>69</v>
      </c>
      <c r="Q108" s="1">
        <f t="shared" si="3"/>
        <v>88</v>
      </c>
      <c r="R108" s="1">
        <f t="shared" si="3"/>
        <v>60</v>
      </c>
    </row>
    <row r="109" spans="1:18" ht="15" thickBot="1">
      <c r="A109" s="10">
        <v>96</v>
      </c>
      <c r="B109" s="76">
        <v>1911401</v>
      </c>
      <c r="C109" s="271" t="s">
        <v>360</v>
      </c>
      <c r="D109" s="349">
        <v>50</v>
      </c>
      <c r="E109" s="349">
        <v>57</v>
      </c>
      <c r="F109" s="349">
        <v>51</v>
      </c>
      <c r="G109" s="349">
        <v>76</v>
      </c>
      <c r="H109" s="349">
        <v>54</v>
      </c>
      <c r="I109" s="402">
        <v>81</v>
      </c>
      <c r="J109" s="403">
        <v>75</v>
      </c>
      <c r="K109" s="403">
        <v>81</v>
      </c>
      <c r="L109" s="403">
        <v>38</v>
      </c>
      <c r="M109" s="403">
        <v>25</v>
      </c>
      <c r="N109" s="1">
        <f t="shared" si="3"/>
        <v>66</v>
      </c>
      <c r="O109" s="1">
        <f t="shared" si="3"/>
        <v>66</v>
      </c>
      <c r="P109" s="1">
        <f t="shared" si="3"/>
        <v>66</v>
      </c>
      <c r="Q109" s="1">
        <f t="shared" si="3"/>
        <v>57</v>
      </c>
      <c r="R109" s="1">
        <f t="shared" si="3"/>
        <v>40</v>
      </c>
    </row>
    <row r="110" spans="1:18" ht="15" thickBot="1">
      <c r="A110" s="10">
        <v>97</v>
      </c>
      <c r="B110" s="76">
        <v>1911402</v>
      </c>
      <c r="C110" s="271" t="s">
        <v>361</v>
      </c>
      <c r="D110" s="349">
        <v>50</v>
      </c>
      <c r="E110" s="349">
        <v>50</v>
      </c>
      <c r="F110" s="349">
        <v>63</v>
      </c>
      <c r="G110" s="349">
        <v>64</v>
      </c>
      <c r="H110" s="349">
        <v>59</v>
      </c>
      <c r="I110" s="402">
        <v>44</v>
      </c>
      <c r="J110" s="403">
        <v>100</v>
      </c>
      <c r="K110" s="403">
        <v>50</v>
      </c>
      <c r="L110" s="403">
        <v>44</v>
      </c>
      <c r="M110" s="403">
        <v>0</v>
      </c>
      <c r="N110" s="1">
        <f t="shared" si="3"/>
        <v>47</v>
      </c>
      <c r="O110" s="1">
        <f t="shared" si="3"/>
        <v>75</v>
      </c>
      <c r="P110" s="1">
        <f t="shared" si="3"/>
        <v>57</v>
      </c>
      <c r="Q110" s="1">
        <f t="shared" si="3"/>
        <v>54</v>
      </c>
      <c r="R110" s="1">
        <f t="shared" si="3"/>
        <v>30</v>
      </c>
    </row>
    <row r="111" spans="1:18" ht="15" thickBot="1">
      <c r="A111" s="10">
        <v>98</v>
      </c>
      <c r="B111" s="272">
        <v>1911404</v>
      </c>
      <c r="C111" s="273" t="s">
        <v>363</v>
      </c>
      <c r="D111" s="349">
        <v>81</v>
      </c>
      <c r="E111" s="349">
        <v>83</v>
      </c>
      <c r="F111" s="349">
        <v>83</v>
      </c>
      <c r="G111" s="349">
        <v>85</v>
      </c>
      <c r="H111" s="349">
        <v>80</v>
      </c>
      <c r="I111" s="402">
        <v>88</v>
      </c>
      <c r="J111" s="403">
        <v>94</v>
      </c>
      <c r="K111" s="403">
        <v>88</v>
      </c>
      <c r="L111" s="403">
        <v>88</v>
      </c>
      <c r="M111" s="403">
        <v>69</v>
      </c>
      <c r="N111" s="1">
        <f t="shared" si="3"/>
        <v>85</v>
      </c>
      <c r="O111" s="1">
        <f t="shared" si="3"/>
        <v>89</v>
      </c>
      <c r="P111" s="1">
        <f t="shared" si="3"/>
        <v>86</v>
      </c>
      <c r="Q111" s="1">
        <f t="shared" si="3"/>
        <v>87</v>
      </c>
      <c r="R111" s="1">
        <f t="shared" si="3"/>
        <v>75</v>
      </c>
    </row>
    <row r="112" spans="1:18" ht="15" thickBot="1">
      <c r="A112" s="10">
        <v>99</v>
      </c>
      <c r="B112" s="267">
        <v>1911405</v>
      </c>
      <c r="C112" s="268" t="s">
        <v>364</v>
      </c>
      <c r="D112" s="349">
        <v>59</v>
      </c>
      <c r="E112" s="349">
        <v>64</v>
      </c>
      <c r="F112" s="349">
        <v>59</v>
      </c>
      <c r="G112" s="349">
        <v>54</v>
      </c>
      <c r="H112" s="349">
        <v>65</v>
      </c>
      <c r="I112" s="402">
        <v>88</v>
      </c>
      <c r="J112" s="403">
        <v>88</v>
      </c>
      <c r="K112" s="403">
        <v>81</v>
      </c>
      <c r="L112" s="403">
        <v>69</v>
      </c>
      <c r="M112" s="403">
        <v>38</v>
      </c>
      <c r="N112" s="1">
        <f t="shared" si="3"/>
        <v>74</v>
      </c>
      <c r="O112" s="1">
        <f t="shared" si="3"/>
        <v>76</v>
      </c>
      <c r="P112" s="1">
        <f t="shared" si="3"/>
        <v>70</v>
      </c>
      <c r="Q112" s="1">
        <f t="shared" si="3"/>
        <v>62</v>
      </c>
      <c r="R112" s="1">
        <f t="shared" si="3"/>
        <v>52</v>
      </c>
    </row>
    <row r="113" spans="1:18" ht="15" thickBot="1">
      <c r="A113" s="10">
        <v>100</v>
      </c>
      <c r="B113" s="31">
        <v>1911406</v>
      </c>
      <c r="C113" s="273" t="s">
        <v>365</v>
      </c>
      <c r="D113" s="349">
        <v>77</v>
      </c>
      <c r="E113" s="349">
        <v>81</v>
      </c>
      <c r="F113" s="349">
        <v>84</v>
      </c>
      <c r="G113" s="349">
        <v>82</v>
      </c>
      <c r="H113" s="349">
        <v>81</v>
      </c>
      <c r="I113" s="402">
        <v>81</v>
      </c>
      <c r="J113" s="403">
        <v>81</v>
      </c>
      <c r="K113" s="403">
        <v>94</v>
      </c>
      <c r="L113" s="403">
        <v>38</v>
      </c>
      <c r="M113" s="403">
        <v>50</v>
      </c>
      <c r="N113" s="1">
        <f t="shared" si="3"/>
        <v>79</v>
      </c>
      <c r="O113" s="1">
        <f t="shared" si="3"/>
        <v>81</v>
      </c>
      <c r="P113" s="1">
        <f t="shared" si="3"/>
        <v>89</v>
      </c>
      <c r="Q113" s="1">
        <f t="shared" si="3"/>
        <v>60</v>
      </c>
      <c r="R113" s="1">
        <f t="shared" si="3"/>
        <v>66</v>
      </c>
    </row>
    <row r="114" spans="1:18" ht="15" thickBot="1">
      <c r="A114" s="10">
        <v>101</v>
      </c>
      <c r="B114" s="76">
        <v>1911407</v>
      </c>
      <c r="C114" s="271" t="s">
        <v>366</v>
      </c>
      <c r="D114" s="349">
        <v>50</v>
      </c>
      <c r="E114" s="349">
        <v>71</v>
      </c>
      <c r="F114" s="349">
        <v>57</v>
      </c>
      <c r="G114" s="349">
        <v>86</v>
      </c>
      <c r="H114" s="349">
        <v>75</v>
      </c>
      <c r="I114" s="402">
        <v>81</v>
      </c>
      <c r="J114" s="403">
        <v>88</v>
      </c>
      <c r="K114" s="403">
        <v>88</v>
      </c>
      <c r="L114" s="403">
        <v>75</v>
      </c>
      <c r="M114" s="403">
        <v>44</v>
      </c>
      <c r="N114" s="1">
        <f t="shared" si="3"/>
        <v>66</v>
      </c>
      <c r="O114" s="1">
        <f t="shared" si="3"/>
        <v>80</v>
      </c>
      <c r="P114" s="1">
        <f t="shared" si="3"/>
        <v>73</v>
      </c>
      <c r="Q114" s="1">
        <f t="shared" si="3"/>
        <v>81</v>
      </c>
      <c r="R114" s="1">
        <f t="shared" si="3"/>
        <v>60</v>
      </c>
    </row>
    <row r="115" spans="1:18" ht="15" thickBot="1">
      <c r="A115" s="10">
        <v>102</v>
      </c>
      <c r="B115" s="277">
        <v>1911410</v>
      </c>
      <c r="C115" s="271" t="s">
        <v>367</v>
      </c>
      <c r="D115" s="349">
        <v>59</v>
      </c>
      <c r="E115" s="349">
        <v>50</v>
      </c>
      <c r="F115" s="349">
        <v>51</v>
      </c>
      <c r="G115" s="349">
        <v>64</v>
      </c>
      <c r="H115" s="349">
        <v>57</v>
      </c>
      <c r="I115" s="402">
        <v>75</v>
      </c>
      <c r="J115" s="403">
        <v>94</v>
      </c>
      <c r="K115" s="403">
        <v>88</v>
      </c>
      <c r="L115" s="403">
        <v>19</v>
      </c>
      <c r="M115" s="403">
        <v>25</v>
      </c>
      <c r="N115" s="1">
        <f t="shared" si="3"/>
        <v>67</v>
      </c>
      <c r="O115" s="1">
        <f t="shared" si="3"/>
        <v>72</v>
      </c>
      <c r="P115" s="1">
        <f t="shared" si="3"/>
        <v>70</v>
      </c>
      <c r="Q115" s="1">
        <f t="shared" si="3"/>
        <v>42</v>
      </c>
      <c r="R115" s="1">
        <f t="shared" si="3"/>
        <v>41</v>
      </c>
    </row>
    <row r="116" spans="1:18" ht="15" thickBot="1">
      <c r="A116" s="10">
        <v>103</v>
      </c>
      <c r="B116" s="31">
        <v>1911411</v>
      </c>
      <c r="C116" s="31" t="s">
        <v>368</v>
      </c>
      <c r="D116" s="349">
        <v>59</v>
      </c>
      <c r="E116" s="349">
        <v>61</v>
      </c>
      <c r="F116" s="349">
        <v>57</v>
      </c>
      <c r="G116" s="349">
        <v>66</v>
      </c>
      <c r="H116" s="349">
        <v>71</v>
      </c>
      <c r="I116" s="402">
        <v>88</v>
      </c>
      <c r="J116" s="403">
        <v>44</v>
      </c>
      <c r="K116" s="403">
        <v>13</v>
      </c>
      <c r="L116" s="403">
        <v>0</v>
      </c>
      <c r="M116" s="403">
        <v>69</v>
      </c>
      <c r="N116" s="1">
        <f t="shared" si="3"/>
        <v>74</v>
      </c>
      <c r="O116" s="1">
        <f t="shared" si="3"/>
        <v>53</v>
      </c>
      <c r="P116" s="1">
        <f t="shared" si="3"/>
        <v>35</v>
      </c>
      <c r="Q116" s="1">
        <f t="shared" si="3"/>
        <v>33</v>
      </c>
      <c r="R116" s="1">
        <f t="shared" si="3"/>
        <v>70</v>
      </c>
    </row>
    <row r="119" spans="1:18">
      <c r="C119" s="261"/>
      <c r="D119" s="261" t="s">
        <v>5</v>
      </c>
      <c r="E119" s="261" t="s">
        <v>6</v>
      </c>
      <c r="F119" s="261" t="s">
        <v>7</v>
      </c>
      <c r="G119" s="261" t="s">
        <v>8</v>
      </c>
      <c r="H119" s="261" t="s">
        <v>9</v>
      </c>
    </row>
    <row r="120" spans="1:18">
      <c r="C120" s="261" t="s">
        <v>4</v>
      </c>
      <c r="D120" s="2">
        <v>70</v>
      </c>
      <c r="E120" s="2">
        <v>70</v>
      </c>
      <c r="F120" s="2">
        <v>70</v>
      </c>
      <c r="G120" s="2">
        <v>70</v>
      </c>
      <c r="H120" s="2">
        <v>70</v>
      </c>
    </row>
    <row r="121" spans="1:18">
      <c r="C121" s="261" t="s">
        <v>28</v>
      </c>
      <c r="D121" s="278">
        <v>0.65</v>
      </c>
      <c r="E121" s="278">
        <v>0.65</v>
      </c>
      <c r="F121" s="278">
        <v>0.65</v>
      </c>
      <c r="G121" s="278">
        <v>0.65</v>
      </c>
      <c r="H121" s="278">
        <v>0.65</v>
      </c>
      <c r="M121" s="279" t="s">
        <v>377</v>
      </c>
      <c r="N121" s="2">
        <v>103</v>
      </c>
    </row>
    <row r="122" spans="1:18">
      <c r="C122" s="261" t="s">
        <v>187</v>
      </c>
      <c r="D122" s="1">
        <f>COUNTIF(N14:N116,"&gt;="&amp;D120)</f>
        <v>80</v>
      </c>
      <c r="E122" s="1">
        <f>COUNTIF(O14:O116,"&gt;="&amp;E120)</f>
        <v>82</v>
      </c>
      <c r="F122" s="1">
        <f>COUNTIF(P14:P116,"&gt;="&amp;F120)</f>
        <v>75</v>
      </c>
      <c r="G122" s="1">
        <f>COUNTIF(Q14:Q116,"&gt;="&amp;G120)</f>
        <v>77</v>
      </c>
      <c r="H122" s="1">
        <f>COUNTIF(R14:R116,"&gt;="&amp;H120)</f>
        <v>52</v>
      </c>
    </row>
    <row r="123" spans="1:18">
      <c r="C123" s="261" t="s">
        <v>29</v>
      </c>
      <c r="D123" s="280">
        <f>D122/$N$121</f>
        <v>0.77669902912621358</v>
      </c>
      <c r="E123" s="280">
        <f>E122/$N$121</f>
        <v>0.79611650485436891</v>
      </c>
      <c r="F123" s="280">
        <f>F122/$N$121</f>
        <v>0.72815533980582525</v>
      </c>
      <c r="G123" s="280">
        <f>G122/$N$121</f>
        <v>0.74757281553398058</v>
      </c>
      <c r="H123" s="280">
        <f>H122/$N$121</f>
        <v>0.50485436893203883</v>
      </c>
    </row>
    <row r="131" spans="3:19" ht="15" thickBot="1">
      <c r="C131" s="261" t="s">
        <v>26</v>
      </c>
      <c r="D131" s="261" t="s">
        <v>12</v>
      </c>
      <c r="E131" s="261" t="s">
        <v>13</v>
      </c>
      <c r="F131" s="261" t="s">
        <v>14</v>
      </c>
      <c r="G131" s="261" t="s">
        <v>15</v>
      </c>
      <c r="H131" s="261" t="s">
        <v>16</v>
      </c>
      <c r="I131" s="261" t="s">
        <v>17</v>
      </c>
      <c r="J131" s="261" t="s">
        <v>18</v>
      </c>
      <c r="K131" s="261" t="s">
        <v>19</v>
      </c>
      <c r="L131" s="261" t="s">
        <v>20</v>
      </c>
      <c r="M131" s="261" t="s">
        <v>21</v>
      </c>
      <c r="N131" s="261" t="s">
        <v>22</v>
      </c>
      <c r="O131" s="261" t="s">
        <v>23</v>
      </c>
      <c r="P131" s="261" t="s">
        <v>24</v>
      </c>
      <c r="Q131" s="261" t="s">
        <v>25</v>
      </c>
      <c r="R131" s="261" t="s">
        <v>38</v>
      </c>
      <c r="S131" s="261" t="s">
        <v>33</v>
      </c>
    </row>
    <row r="132" spans="3:19" ht="15" thickBot="1">
      <c r="C132" s="261" t="s">
        <v>5</v>
      </c>
      <c r="D132" s="11">
        <v>1</v>
      </c>
      <c r="E132" s="12">
        <v>2</v>
      </c>
      <c r="F132" s="12"/>
      <c r="G132" s="12"/>
      <c r="H132" s="12"/>
      <c r="I132" s="12">
        <v>1</v>
      </c>
      <c r="J132" s="12"/>
      <c r="K132" s="12"/>
      <c r="L132" s="12">
        <v>2</v>
      </c>
      <c r="M132" s="12">
        <v>1</v>
      </c>
      <c r="N132" s="12">
        <v>1</v>
      </c>
      <c r="O132" s="12">
        <v>1</v>
      </c>
      <c r="P132" s="12"/>
      <c r="Q132" s="316"/>
      <c r="R132" s="2"/>
      <c r="S132" s="9">
        <f>D123</f>
        <v>0.77669902912621358</v>
      </c>
    </row>
    <row r="133" spans="3:19" ht="15" thickBot="1">
      <c r="C133" s="261" t="s">
        <v>6</v>
      </c>
      <c r="D133" s="13">
        <v>1</v>
      </c>
      <c r="E133" s="14">
        <v>2</v>
      </c>
      <c r="F133" s="14">
        <v>1</v>
      </c>
      <c r="G133" s="14"/>
      <c r="H133" s="14">
        <v>1</v>
      </c>
      <c r="I133" s="14">
        <v>1</v>
      </c>
      <c r="J133" s="14"/>
      <c r="K133" s="14"/>
      <c r="L133" s="14">
        <v>2</v>
      </c>
      <c r="M133" s="14">
        <v>1</v>
      </c>
      <c r="N133" s="14">
        <v>1</v>
      </c>
      <c r="O133" s="14">
        <v>1</v>
      </c>
      <c r="P133" s="14"/>
      <c r="Q133" s="14"/>
      <c r="R133" s="2"/>
      <c r="S133" s="9">
        <f>E123</f>
        <v>0.79611650485436891</v>
      </c>
    </row>
    <row r="134" spans="3:19" ht="15" thickBot="1">
      <c r="C134" s="261" t="s">
        <v>7</v>
      </c>
      <c r="D134" s="13">
        <v>1</v>
      </c>
      <c r="E134" s="14"/>
      <c r="F134" s="14">
        <v>2</v>
      </c>
      <c r="G134" s="14"/>
      <c r="H134" s="14">
        <v>2</v>
      </c>
      <c r="I134" s="14">
        <v>1</v>
      </c>
      <c r="J134" s="14"/>
      <c r="K134" s="14"/>
      <c r="L134" s="14">
        <v>2</v>
      </c>
      <c r="M134" s="14">
        <v>1</v>
      </c>
      <c r="N134" s="14">
        <v>1</v>
      </c>
      <c r="O134" s="14">
        <v>1</v>
      </c>
      <c r="P134" s="14"/>
      <c r="Q134" s="14"/>
      <c r="R134" s="2"/>
      <c r="S134" s="9">
        <f>F123</f>
        <v>0.72815533980582525</v>
      </c>
    </row>
    <row r="135" spans="3:19" ht="15" thickBot="1">
      <c r="C135" s="261" t="s">
        <v>8</v>
      </c>
      <c r="D135" s="13">
        <v>2</v>
      </c>
      <c r="E135" s="14"/>
      <c r="F135" s="14">
        <v>2</v>
      </c>
      <c r="G135" s="14">
        <v>1</v>
      </c>
      <c r="H135" s="14"/>
      <c r="I135" s="14">
        <v>2</v>
      </c>
      <c r="J135" s="14"/>
      <c r="K135" s="14"/>
      <c r="L135" s="14">
        <v>2</v>
      </c>
      <c r="M135" s="14">
        <v>1</v>
      </c>
      <c r="N135" s="14">
        <v>1</v>
      </c>
      <c r="O135" s="14">
        <v>1</v>
      </c>
      <c r="P135" s="14"/>
      <c r="Q135" s="14"/>
      <c r="R135" s="2"/>
      <c r="S135" s="9">
        <f>G123</f>
        <v>0.74757281553398058</v>
      </c>
    </row>
    <row r="136" spans="3:19" ht="15" thickBot="1">
      <c r="C136" s="261" t="s">
        <v>9</v>
      </c>
      <c r="D136" s="13"/>
      <c r="E136" s="14">
        <v>1</v>
      </c>
      <c r="F136" s="14">
        <v>1</v>
      </c>
      <c r="G136" s="14"/>
      <c r="H136" s="14">
        <v>2</v>
      </c>
      <c r="I136" s="14">
        <v>2</v>
      </c>
      <c r="J136" s="14">
        <v>1</v>
      </c>
      <c r="K136" s="14"/>
      <c r="L136" s="14">
        <v>2</v>
      </c>
      <c r="M136" s="14">
        <v>1</v>
      </c>
      <c r="N136" s="14">
        <v>1</v>
      </c>
      <c r="O136" s="14">
        <v>2</v>
      </c>
      <c r="P136" s="14"/>
      <c r="Q136" s="14"/>
      <c r="R136" s="2"/>
      <c r="S136" s="9">
        <f>H123</f>
        <v>0.50485436893203883</v>
      </c>
    </row>
    <row r="137" spans="3:19">
      <c r="C137" s="261" t="s">
        <v>30</v>
      </c>
      <c r="D137" s="1">
        <f t="shared" ref="D137:R137" si="4">COUNTIF(D132:D136,"=3")</f>
        <v>0</v>
      </c>
      <c r="E137" s="1">
        <f t="shared" si="4"/>
        <v>0</v>
      </c>
      <c r="F137" s="1">
        <f t="shared" si="4"/>
        <v>0</v>
      </c>
      <c r="G137" s="1">
        <f t="shared" si="4"/>
        <v>0</v>
      </c>
      <c r="H137" s="1">
        <f t="shared" si="4"/>
        <v>0</v>
      </c>
      <c r="I137" s="1">
        <f t="shared" si="4"/>
        <v>0</v>
      </c>
      <c r="J137" s="1">
        <f t="shared" si="4"/>
        <v>0</v>
      </c>
      <c r="K137" s="1">
        <f t="shared" si="4"/>
        <v>0</v>
      </c>
      <c r="L137" s="1">
        <f t="shared" si="4"/>
        <v>0</v>
      </c>
      <c r="M137" s="1">
        <f t="shared" si="4"/>
        <v>0</v>
      </c>
      <c r="N137" s="1">
        <f t="shared" si="4"/>
        <v>0</v>
      </c>
      <c r="O137" s="1">
        <f t="shared" si="4"/>
        <v>0</v>
      </c>
      <c r="P137" s="1">
        <f t="shared" si="4"/>
        <v>0</v>
      </c>
      <c r="Q137" s="1">
        <f t="shared" si="4"/>
        <v>0</v>
      </c>
      <c r="R137" s="1">
        <f t="shared" si="4"/>
        <v>0</v>
      </c>
    </row>
    <row r="138" spans="3:19">
      <c r="C138" s="261" t="s">
        <v>31</v>
      </c>
      <c r="D138" s="1">
        <f t="shared" ref="D138:R138" si="5">COUNTIF(D132:D136,"=2")</f>
        <v>1</v>
      </c>
      <c r="E138" s="1">
        <f t="shared" si="5"/>
        <v>2</v>
      </c>
      <c r="F138" s="1">
        <f t="shared" si="5"/>
        <v>2</v>
      </c>
      <c r="G138" s="1">
        <f t="shared" si="5"/>
        <v>0</v>
      </c>
      <c r="H138" s="1">
        <f t="shared" si="5"/>
        <v>2</v>
      </c>
      <c r="I138" s="1">
        <f t="shared" si="5"/>
        <v>2</v>
      </c>
      <c r="J138" s="1">
        <f t="shared" si="5"/>
        <v>0</v>
      </c>
      <c r="K138" s="1">
        <f t="shared" si="5"/>
        <v>0</v>
      </c>
      <c r="L138" s="1">
        <f t="shared" si="5"/>
        <v>5</v>
      </c>
      <c r="M138" s="1">
        <f t="shared" si="5"/>
        <v>0</v>
      </c>
      <c r="N138" s="1">
        <f t="shared" si="5"/>
        <v>0</v>
      </c>
      <c r="O138" s="1">
        <f t="shared" si="5"/>
        <v>1</v>
      </c>
      <c r="P138" s="1">
        <f t="shared" si="5"/>
        <v>0</v>
      </c>
      <c r="Q138" s="1">
        <f t="shared" si="5"/>
        <v>0</v>
      </c>
      <c r="R138" s="1">
        <f t="shared" si="5"/>
        <v>0</v>
      </c>
    </row>
    <row r="139" spans="3:19">
      <c r="C139" s="261" t="s">
        <v>32</v>
      </c>
      <c r="D139" s="1">
        <f t="shared" ref="D139:R139" si="6">COUNTIF(D132:D136,"=1")</f>
        <v>3</v>
      </c>
      <c r="E139" s="1">
        <f t="shared" si="6"/>
        <v>1</v>
      </c>
      <c r="F139" s="1">
        <f t="shared" si="6"/>
        <v>2</v>
      </c>
      <c r="G139" s="1">
        <f t="shared" si="6"/>
        <v>1</v>
      </c>
      <c r="H139" s="1">
        <f t="shared" si="6"/>
        <v>1</v>
      </c>
      <c r="I139" s="1">
        <f t="shared" si="6"/>
        <v>3</v>
      </c>
      <c r="J139" s="1">
        <f t="shared" si="6"/>
        <v>1</v>
      </c>
      <c r="K139" s="1">
        <f t="shared" si="6"/>
        <v>0</v>
      </c>
      <c r="L139" s="1">
        <f t="shared" si="6"/>
        <v>0</v>
      </c>
      <c r="M139" s="1">
        <f t="shared" si="6"/>
        <v>5</v>
      </c>
      <c r="N139" s="1">
        <f t="shared" si="6"/>
        <v>5</v>
      </c>
      <c r="O139" s="1">
        <f t="shared" si="6"/>
        <v>4</v>
      </c>
      <c r="P139" s="1">
        <f t="shared" si="6"/>
        <v>0</v>
      </c>
      <c r="Q139" s="1">
        <f t="shared" si="6"/>
        <v>0</v>
      </c>
      <c r="R139" s="1">
        <f t="shared" si="6"/>
        <v>0</v>
      </c>
    </row>
    <row r="140" spans="3:19">
      <c r="C140" s="261" t="s">
        <v>34</v>
      </c>
      <c r="D140" s="6">
        <f t="shared" ref="D140:R140" si="7">3*IF(D137=0,0,(ROUND(SUMIF(D132:D136,"=3",$S$132:$S$136),2)))</f>
        <v>0</v>
      </c>
      <c r="E140" s="6">
        <f t="shared" si="7"/>
        <v>0</v>
      </c>
      <c r="F140" s="6">
        <f t="shared" si="7"/>
        <v>0</v>
      </c>
      <c r="G140" s="6">
        <f t="shared" si="7"/>
        <v>0</v>
      </c>
      <c r="H140" s="6">
        <f t="shared" si="7"/>
        <v>0</v>
      </c>
      <c r="I140" s="6">
        <f t="shared" si="7"/>
        <v>0</v>
      </c>
      <c r="J140" s="6">
        <f t="shared" si="7"/>
        <v>0</v>
      </c>
      <c r="K140" s="6">
        <f t="shared" si="7"/>
        <v>0</v>
      </c>
      <c r="L140" s="6">
        <f t="shared" si="7"/>
        <v>0</v>
      </c>
      <c r="M140" s="6">
        <f t="shared" si="7"/>
        <v>0</v>
      </c>
      <c r="N140" s="6">
        <f t="shared" si="7"/>
        <v>0</v>
      </c>
      <c r="O140" s="6">
        <f t="shared" si="7"/>
        <v>0</v>
      </c>
      <c r="P140" s="6">
        <f t="shared" si="7"/>
        <v>0</v>
      </c>
      <c r="Q140" s="6">
        <f t="shared" si="7"/>
        <v>0</v>
      </c>
      <c r="R140" s="6">
        <f t="shared" si="7"/>
        <v>0</v>
      </c>
    </row>
    <row r="141" spans="3:19">
      <c r="C141" s="261" t="s">
        <v>35</v>
      </c>
      <c r="D141" s="6">
        <f t="shared" ref="D141:R141" si="8">2*IF(D138=0,0,(ROUND(SUMIF(D132:D136,"=2",$S$132:$S$136),2)))</f>
        <v>1.5</v>
      </c>
      <c r="E141" s="6">
        <f t="shared" si="8"/>
        <v>3.14</v>
      </c>
      <c r="F141" s="6">
        <f t="shared" si="8"/>
        <v>2.96</v>
      </c>
      <c r="G141" s="6">
        <f t="shared" si="8"/>
        <v>0</v>
      </c>
      <c r="H141" s="6">
        <f t="shared" si="8"/>
        <v>2.46</v>
      </c>
      <c r="I141" s="6">
        <f t="shared" si="8"/>
        <v>2.5</v>
      </c>
      <c r="J141" s="6">
        <f t="shared" si="8"/>
        <v>0</v>
      </c>
      <c r="K141" s="6">
        <f t="shared" si="8"/>
        <v>0</v>
      </c>
      <c r="L141" s="6">
        <f t="shared" si="8"/>
        <v>7.1</v>
      </c>
      <c r="M141" s="6">
        <f t="shared" si="8"/>
        <v>0</v>
      </c>
      <c r="N141" s="6">
        <f t="shared" si="8"/>
        <v>0</v>
      </c>
      <c r="O141" s="6">
        <f t="shared" si="8"/>
        <v>1</v>
      </c>
      <c r="P141" s="6">
        <f t="shared" si="8"/>
        <v>0</v>
      </c>
      <c r="Q141" s="6">
        <f t="shared" si="8"/>
        <v>0</v>
      </c>
      <c r="R141" s="6">
        <f t="shared" si="8"/>
        <v>0</v>
      </c>
    </row>
    <row r="142" spans="3:19">
      <c r="C142" s="261" t="s">
        <v>36</v>
      </c>
      <c r="D142" s="6">
        <f t="shared" ref="D142:R142" si="9">1*IF(D139=0,0,(ROUND(SUMIF(D132:D136,"=1",$S$132:$S$136),2)))</f>
        <v>2.2999999999999998</v>
      </c>
      <c r="E142" s="6">
        <f t="shared" si="9"/>
        <v>0.5</v>
      </c>
      <c r="F142" s="6">
        <f t="shared" si="9"/>
        <v>1.3</v>
      </c>
      <c r="G142" s="6">
        <f t="shared" si="9"/>
        <v>0.75</v>
      </c>
      <c r="H142" s="6">
        <f t="shared" si="9"/>
        <v>0.8</v>
      </c>
      <c r="I142" s="6">
        <f t="shared" si="9"/>
        <v>2.2999999999999998</v>
      </c>
      <c r="J142" s="6">
        <f t="shared" si="9"/>
        <v>0.5</v>
      </c>
      <c r="K142" s="6">
        <f t="shared" si="9"/>
        <v>0</v>
      </c>
      <c r="L142" s="6">
        <f t="shared" si="9"/>
        <v>0</v>
      </c>
      <c r="M142" s="6">
        <f t="shared" si="9"/>
        <v>3.55</v>
      </c>
      <c r="N142" s="6">
        <f t="shared" si="9"/>
        <v>3.55</v>
      </c>
      <c r="O142" s="6">
        <f t="shared" si="9"/>
        <v>3.05</v>
      </c>
      <c r="P142" s="6">
        <f t="shared" si="9"/>
        <v>0</v>
      </c>
      <c r="Q142" s="6">
        <f t="shared" si="9"/>
        <v>0</v>
      </c>
      <c r="R142" s="6">
        <f t="shared" si="9"/>
        <v>0</v>
      </c>
    </row>
    <row r="145" spans="3:18" ht="17.5">
      <c r="C145" s="7" t="s">
        <v>37</v>
      </c>
      <c r="D145" s="8">
        <f t="shared" ref="D145:R145" si="10">3*IF(SUM(D137:D139)=0,"0",(SUM(D140:D142))/(SUM(D132:D136)))</f>
        <v>2.2800000000000002</v>
      </c>
      <c r="E145" s="8">
        <f t="shared" si="10"/>
        <v>2.1840000000000002</v>
      </c>
      <c r="F145" s="8">
        <f t="shared" si="10"/>
        <v>2.13</v>
      </c>
      <c r="G145" s="8">
        <f t="shared" si="10"/>
        <v>2.25</v>
      </c>
      <c r="H145" s="8">
        <f t="shared" si="10"/>
        <v>1.9559999999999997</v>
      </c>
      <c r="I145" s="8">
        <f t="shared" si="10"/>
        <v>2.0571428571428569</v>
      </c>
      <c r="J145" s="8">
        <f t="shared" si="10"/>
        <v>1.5</v>
      </c>
      <c r="K145" s="8">
        <f t="shared" si="10"/>
        <v>0</v>
      </c>
      <c r="L145" s="8">
        <f t="shared" si="10"/>
        <v>2.13</v>
      </c>
      <c r="M145" s="8">
        <f t="shared" si="10"/>
        <v>2.13</v>
      </c>
      <c r="N145" s="8">
        <f t="shared" si="10"/>
        <v>2.13</v>
      </c>
      <c r="O145" s="8">
        <f t="shared" si="10"/>
        <v>2.0249999999999999</v>
      </c>
      <c r="P145" s="8">
        <f t="shared" si="10"/>
        <v>0</v>
      </c>
      <c r="Q145" s="8">
        <f t="shared" si="10"/>
        <v>0</v>
      </c>
      <c r="R145" s="8">
        <f t="shared" si="10"/>
        <v>0</v>
      </c>
    </row>
  </sheetData>
  <mergeCells count="16">
    <mergeCell ref="C6:O6"/>
    <mergeCell ref="A1:O1"/>
    <mergeCell ref="A2:O2"/>
    <mergeCell ref="A3:O3"/>
    <mergeCell ref="A4:O4"/>
    <mergeCell ref="C5:O5"/>
    <mergeCell ref="A8:O8"/>
    <mergeCell ref="A9:O9"/>
    <mergeCell ref="A10:O10"/>
    <mergeCell ref="A11:O11"/>
    <mergeCell ref="A12:A13"/>
    <mergeCell ref="B12:B13"/>
    <mergeCell ref="C12:C13"/>
    <mergeCell ref="D12:G12"/>
    <mergeCell ref="I12:L12"/>
    <mergeCell ref="N12:R1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O14" sqref="O14"/>
    </sheetView>
  </sheetViews>
  <sheetFormatPr defaultRowHeight="14.5"/>
  <cols>
    <col min="1" max="1" width="5.81640625" customWidth="1"/>
    <col min="2" max="2" width="8.81640625" bestFit="1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12.453125" style="86" bestFit="1" customWidth="1"/>
    <col min="20" max="20" width="8.7265625" style="86"/>
  </cols>
  <sheetData>
    <row r="1" spans="1:20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20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20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0">
      <c r="A4" s="509" t="s">
        <v>539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0">
      <c r="A5" s="265" t="s">
        <v>540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20">
      <c r="A6" s="265" t="s">
        <v>541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20">
      <c r="A7" s="513" t="s">
        <v>542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20">
      <c r="A8" s="513" t="s">
        <v>543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20">
      <c r="A9" s="513" t="s">
        <v>544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20">
      <c r="A10" s="513" t="s">
        <v>545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20">
      <c r="A11" s="497" t="s">
        <v>546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20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20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  <c r="S13" s="21"/>
      <c r="T13" s="21"/>
    </row>
    <row r="14" spans="1:20">
      <c r="A14" s="10">
        <v>1</v>
      </c>
      <c r="B14" s="267">
        <v>1911006</v>
      </c>
      <c r="C14" s="268" t="s">
        <v>303</v>
      </c>
      <c r="D14" s="404">
        <v>83</v>
      </c>
      <c r="E14" s="405">
        <v>69.5</v>
      </c>
      <c r="F14" s="406">
        <v>65.900000000000006</v>
      </c>
      <c r="G14" s="406">
        <v>79.599999999999994</v>
      </c>
      <c r="H14" s="405">
        <v>74.8</v>
      </c>
      <c r="I14" s="2">
        <v>85</v>
      </c>
      <c r="J14" s="2">
        <v>75</v>
      </c>
      <c r="K14" s="2">
        <v>85</v>
      </c>
      <c r="L14" s="2">
        <v>70</v>
      </c>
      <c r="M14" s="2">
        <v>60</v>
      </c>
      <c r="N14" s="1">
        <f t="shared" ref="N14:R24" si="0">ROUND(D14*$H$12+I14*$M$12,0)</f>
        <v>84</v>
      </c>
      <c r="O14" s="1">
        <f t="shared" si="0"/>
        <v>72</v>
      </c>
      <c r="P14" s="1">
        <f t="shared" si="0"/>
        <v>75</v>
      </c>
      <c r="Q14" s="1">
        <f t="shared" si="0"/>
        <v>75</v>
      </c>
      <c r="R14" s="1">
        <f t="shared" si="0"/>
        <v>67</v>
      </c>
      <c r="S14" s="21"/>
      <c r="T14" s="21"/>
    </row>
    <row r="15" spans="1:20">
      <c r="A15" s="10">
        <v>2</v>
      </c>
      <c r="B15" s="272">
        <v>1911009</v>
      </c>
      <c r="C15" s="324" t="s">
        <v>85</v>
      </c>
      <c r="D15" s="404">
        <v>58</v>
      </c>
      <c r="E15" s="405">
        <v>36.5</v>
      </c>
      <c r="F15" s="406">
        <v>59.4</v>
      </c>
      <c r="G15" s="406">
        <v>71.600000000000009</v>
      </c>
      <c r="H15" s="405">
        <v>61</v>
      </c>
      <c r="I15" s="2">
        <v>55</v>
      </c>
      <c r="J15" s="2">
        <v>50</v>
      </c>
      <c r="K15" s="2">
        <v>60</v>
      </c>
      <c r="L15" s="2">
        <v>55</v>
      </c>
      <c r="M15" s="2">
        <v>25</v>
      </c>
      <c r="N15" s="1">
        <f t="shared" si="0"/>
        <v>57</v>
      </c>
      <c r="O15" s="1">
        <f t="shared" si="0"/>
        <v>43</v>
      </c>
      <c r="P15" s="1">
        <f t="shared" si="0"/>
        <v>60</v>
      </c>
      <c r="Q15" s="1">
        <f t="shared" si="0"/>
        <v>63</v>
      </c>
      <c r="R15" s="1">
        <f t="shared" si="0"/>
        <v>43</v>
      </c>
      <c r="S15" s="21"/>
      <c r="T15" s="21"/>
    </row>
    <row r="16" spans="1:20">
      <c r="A16" s="10">
        <v>3</v>
      </c>
      <c r="B16" s="267">
        <v>1911023</v>
      </c>
      <c r="C16" s="268" t="s">
        <v>312</v>
      </c>
      <c r="D16" s="404">
        <v>68</v>
      </c>
      <c r="E16" s="405">
        <v>57</v>
      </c>
      <c r="F16" s="406">
        <v>55.1</v>
      </c>
      <c r="G16" s="406">
        <v>51.5</v>
      </c>
      <c r="H16" s="405">
        <v>72</v>
      </c>
      <c r="I16" s="2">
        <v>70</v>
      </c>
      <c r="J16" s="2">
        <v>60</v>
      </c>
      <c r="K16" s="2">
        <v>65</v>
      </c>
      <c r="L16" s="2">
        <v>25</v>
      </c>
      <c r="M16" s="2">
        <v>65</v>
      </c>
      <c r="N16" s="1">
        <f t="shared" si="0"/>
        <v>69</v>
      </c>
      <c r="O16" s="1">
        <f t="shared" si="0"/>
        <v>59</v>
      </c>
      <c r="P16" s="1">
        <f t="shared" si="0"/>
        <v>60</v>
      </c>
      <c r="Q16" s="1">
        <f t="shared" si="0"/>
        <v>38</v>
      </c>
      <c r="R16" s="1">
        <f t="shared" si="0"/>
        <v>69</v>
      </c>
      <c r="S16" s="21"/>
      <c r="T16" s="21"/>
    </row>
    <row r="17" spans="1:20">
      <c r="A17" s="10">
        <v>4</v>
      </c>
      <c r="B17" s="267">
        <v>1911024</v>
      </c>
      <c r="C17" s="268" t="s">
        <v>45</v>
      </c>
      <c r="D17" s="404">
        <v>77</v>
      </c>
      <c r="E17" s="405">
        <v>65.5</v>
      </c>
      <c r="F17" s="406">
        <v>67.5</v>
      </c>
      <c r="G17" s="406">
        <v>87.5</v>
      </c>
      <c r="H17" s="405">
        <v>92.4</v>
      </c>
      <c r="I17" s="2">
        <v>60</v>
      </c>
      <c r="J17" s="2">
        <v>85</v>
      </c>
      <c r="K17" s="2">
        <v>80</v>
      </c>
      <c r="L17" s="2">
        <v>80</v>
      </c>
      <c r="M17" s="2">
        <v>85</v>
      </c>
      <c r="N17" s="1">
        <f t="shared" si="0"/>
        <v>69</v>
      </c>
      <c r="O17" s="1">
        <f t="shared" si="0"/>
        <v>75</v>
      </c>
      <c r="P17" s="1">
        <f t="shared" si="0"/>
        <v>74</v>
      </c>
      <c r="Q17" s="1">
        <f t="shared" si="0"/>
        <v>84</v>
      </c>
      <c r="R17" s="1">
        <f t="shared" si="0"/>
        <v>89</v>
      </c>
      <c r="S17" s="21"/>
      <c r="T17" s="21"/>
    </row>
    <row r="18" spans="1:20">
      <c r="A18" s="10">
        <v>5</v>
      </c>
      <c r="B18" s="272">
        <v>1911026</v>
      </c>
      <c r="C18" s="324" t="s">
        <v>313</v>
      </c>
      <c r="D18" s="404">
        <v>77</v>
      </c>
      <c r="E18" s="405">
        <v>76.5</v>
      </c>
      <c r="F18" s="406">
        <v>70.3</v>
      </c>
      <c r="G18" s="406">
        <v>81.5</v>
      </c>
      <c r="H18" s="405">
        <v>64.2</v>
      </c>
      <c r="I18" s="2">
        <v>70</v>
      </c>
      <c r="J18" s="2">
        <v>70</v>
      </c>
      <c r="K18" s="2">
        <v>85</v>
      </c>
      <c r="L18" s="2">
        <v>65</v>
      </c>
      <c r="M18" s="2">
        <v>85</v>
      </c>
      <c r="N18" s="1">
        <f t="shared" si="0"/>
        <v>74</v>
      </c>
      <c r="O18" s="1">
        <f t="shared" si="0"/>
        <v>73</v>
      </c>
      <c r="P18" s="1">
        <f t="shared" si="0"/>
        <v>78</v>
      </c>
      <c r="Q18" s="1">
        <f t="shared" si="0"/>
        <v>73</v>
      </c>
      <c r="R18" s="1">
        <f t="shared" si="0"/>
        <v>75</v>
      </c>
      <c r="S18" s="21"/>
      <c r="T18" s="21"/>
    </row>
    <row r="19" spans="1:20">
      <c r="A19" s="10">
        <v>6</v>
      </c>
      <c r="B19" s="407">
        <v>1911028</v>
      </c>
      <c r="C19" s="408" t="s">
        <v>46</v>
      </c>
      <c r="D19" s="404">
        <v>74</v>
      </c>
      <c r="E19" s="405">
        <v>66</v>
      </c>
      <c r="F19" s="406">
        <v>56.400000000000006</v>
      </c>
      <c r="G19" s="406">
        <v>85</v>
      </c>
      <c r="H19" s="405">
        <v>76.599999999999994</v>
      </c>
      <c r="I19" s="2">
        <v>55</v>
      </c>
      <c r="J19" s="2">
        <v>75</v>
      </c>
      <c r="K19" s="2">
        <v>55</v>
      </c>
      <c r="L19" s="2">
        <v>65</v>
      </c>
      <c r="M19" s="2">
        <v>55</v>
      </c>
      <c r="N19" s="1">
        <f t="shared" si="0"/>
        <v>65</v>
      </c>
      <c r="O19" s="1">
        <f t="shared" si="0"/>
        <v>71</v>
      </c>
      <c r="P19" s="1">
        <f t="shared" si="0"/>
        <v>56</v>
      </c>
      <c r="Q19" s="1">
        <f t="shared" si="0"/>
        <v>75</v>
      </c>
      <c r="R19" s="1">
        <f t="shared" si="0"/>
        <v>66</v>
      </c>
      <c r="S19" s="21"/>
      <c r="T19" s="21"/>
    </row>
    <row r="20" spans="1:20">
      <c r="A20" s="10">
        <v>7</v>
      </c>
      <c r="B20" s="272">
        <v>1911036</v>
      </c>
      <c r="C20" s="324" t="s">
        <v>319</v>
      </c>
      <c r="D20" s="404">
        <v>75</v>
      </c>
      <c r="E20" s="405">
        <v>76.5</v>
      </c>
      <c r="F20" s="406">
        <v>70.2</v>
      </c>
      <c r="G20" s="406">
        <v>74.5</v>
      </c>
      <c r="H20" s="405">
        <v>70.400000000000006</v>
      </c>
      <c r="I20" s="2">
        <v>60</v>
      </c>
      <c r="J20" s="2">
        <v>70</v>
      </c>
      <c r="K20" s="2">
        <v>75</v>
      </c>
      <c r="L20" s="2">
        <v>60</v>
      </c>
      <c r="M20" s="2">
        <v>65</v>
      </c>
      <c r="N20" s="1">
        <f t="shared" si="0"/>
        <v>68</v>
      </c>
      <c r="O20" s="1">
        <f t="shared" si="0"/>
        <v>73</v>
      </c>
      <c r="P20" s="1">
        <f t="shared" si="0"/>
        <v>73</v>
      </c>
      <c r="Q20" s="1">
        <f t="shared" si="0"/>
        <v>67</v>
      </c>
      <c r="R20" s="1">
        <f t="shared" si="0"/>
        <v>68</v>
      </c>
      <c r="S20" s="21"/>
      <c r="T20" s="21"/>
    </row>
    <row r="21" spans="1:20">
      <c r="A21" s="10">
        <v>8</v>
      </c>
      <c r="B21">
        <v>1911041</v>
      </c>
      <c r="C21" t="s">
        <v>547</v>
      </c>
      <c r="D21" s="404">
        <v>67</v>
      </c>
      <c r="E21" s="405">
        <v>48</v>
      </c>
      <c r="F21" s="406">
        <v>65.2</v>
      </c>
      <c r="G21" s="406">
        <v>56.5</v>
      </c>
      <c r="H21" s="405">
        <v>60</v>
      </c>
      <c r="I21" s="2">
        <v>65</v>
      </c>
      <c r="J21" s="2">
        <v>75</v>
      </c>
      <c r="K21" s="2">
        <v>90</v>
      </c>
      <c r="L21" s="2">
        <v>85</v>
      </c>
      <c r="M21" s="2">
        <v>55</v>
      </c>
      <c r="N21" s="1">
        <f t="shared" si="0"/>
        <v>66</v>
      </c>
      <c r="O21" s="1">
        <f t="shared" si="0"/>
        <v>62</v>
      </c>
      <c r="P21" s="1">
        <f t="shared" si="0"/>
        <v>78</v>
      </c>
      <c r="Q21" s="1">
        <f t="shared" si="0"/>
        <v>71</v>
      </c>
      <c r="R21" s="1">
        <f t="shared" si="0"/>
        <v>58</v>
      </c>
      <c r="S21" s="21"/>
      <c r="T21" s="21"/>
    </row>
    <row r="22" spans="1:20">
      <c r="A22" s="10">
        <v>9</v>
      </c>
      <c r="B22" s="267">
        <v>1911047</v>
      </c>
      <c r="C22" s="268" t="s">
        <v>111</v>
      </c>
      <c r="D22" s="404">
        <v>83</v>
      </c>
      <c r="E22" s="405">
        <v>85.5</v>
      </c>
      <c r="F22" s="406">
        <v>70.2</v>
      </c>
      <c r="G22" s="406">
        <v>72</v>
      </c>
      <c r="H22" s="405">
        <v>66.400000000000006</v>
      </c>
      <c r="I22" s="2">
        <v>55</v>
      </c>
      <c r="J22" s="2">
        <v>65</v>
      </c>
      <c r="K22" s="2">
        <v>80</v>
      </c>
      <c r="L22" s="2">
        <v>50</v>
      </c>
      <c r="M22" s="2">
        <v>45</v>
      </c>
      <c r="N22" s="1">
        <f t="shared" si="0"/>
        <v>69</v>
      </c>
      <c r="O22" s="1">
        <f t="shared" si="0"/>
        <v>75</v>
      </c>
      <c r="P22" s="1">
        <f t="shared" si="0"/>
        <v>75</v>
      </c>
      <c r="Q22" s="1">
        <f t="shared" si="0"/>
        <v>61</v>
      </c>
      <c r="R22" s="1">
        <f t="shared" si="0"/>
        <v>56</v>
      </c>
      <c r="S22" s="21"/>
      <c r="T22" s="21"/>
    </row>
    <row r="23" spans="1:20">
      <c r="A23" s="10">
        <v>10</v>
      </c>
      <c r="B23" s="267">
        <v>1911053</v>
      </c>
      <c r="C23" s="268" t="s">
        <v>50</v>
      </c>
      <c r="D23" s="404">
        <v>77</v>
      </c>
      <c r="E23" s="405">
        <v>78.5</v>
      </c>
      <c r="F23" s="406">
        <v>75.2</v>
      </c>
      <c r="G23" s="406">
        <v>85</v>
      </c>
      <c r="H23" s="405">
        <v>83.6</v>
      </c>
      <c r="I23" s="2">
        <v>90</v>
      </c>
      <c r="J23" s="2">
        <v>85</v>
      </c>
      <c r="K23" s="2">
        <v>80</v>
      </c>
      <c r="L23" s="2">
        <v>65</v>
      </c>
      <c r="M23" s="2">
        <v>65</v>
      </c>
      <c r="N23" s="1">
        <f t="shared" si="0"/>
        <v>84</v>
      </c>
      <c r="O23" s="1">
        <f t="shared" si="0"/>
        <v>82</v>
      </c>
      <c r="P23" s="1">
        <f t="shared" si="0"/>
        <v>78</v>
      </c>
      <c r="Q23" s="1">
        <f t="shared" si="0"/>
        <v>75</v>
      </c>
      <c r="R23" s="1">
        <f t="shared" si="0"/>
        <v>74</v>
      </c>
      <c r="S23" s="21"/>
      <c r="T23" s="21"/>
    </row>
    <row r="24" spans="1:20">
      <c r="A24" s="10">
        <v>11</v>
      </c>
      <c r="B24" s="272">
        <v>1911074</v>
      </c>
      <c r="C24" s="324" t="s">
        <v>68</v>
      </c>
      <c r="D24" s="404">
        <v>78</v>
      </c>
      <c r="E24" s="405">
        <v>71</v>
      </c>
      <c r="F24" s="406">
        <v>69</v>
      </c>
      <c r="G24" s="406">
        <v>75.2</v>
      </c>
      <c r="H24" s="405">
        <v>66.400000000000006</v>
      </c>
      <c r="I24" s="2">
        <v>70</v>
      </c>
      <c r="J24" s="2">
        <v>65</v>
      </c>
      <c r="K24" s="2">
        <v>55</v>
      </c>
      <c r="L24" s="2">
        <v>60</v>
      </c>
      <c r="M24" s="2">
        <v>40</v>
      </c>
      <c r="N24" s="1">
        <f t="shared" si="0"/>
        <v>74</v>
      </c>
      <c r="O24" s="1">
        <f t="shared" si="0"/>
        <v>68</v>
      </c>
      <c r="P24" s="1">
        <f t="shared" si="0"/>
        <v>62</v>
      </c>
      <c r="Q24" s="1">
        <f t="shared" si="0"/>
        <v>68</v>
      </c>
      <c r="R24" s="1">
        <f t="shared" si="0"/>
        <v>53</v>
      </c>
    </row>
    <row r="27" spans="1:20">
      <c r="C27" s="261"/>
      <c r="D27" s="261" t="s">
        <v>5</v>
      </c>
      <c r="E27" s="261" t="s">
        <v>6</v>
      </c>
      <c r="F27" s="261" t="s">
        <v>7</v>
      </c>
      <c r="G27" s="261" t="s">
        <v>8</v>
      </c>
      <c r="H27" s="261" t="s">
        <v>9</v>
      </c>
    </row>
    <row r="28" spans="1:20">
      <c r="C28" s="261" t="s">
        <v>4</v>
      </c>
      <c r="D28" s="2">
        <v>65</v>
      </c>
      <c r="E28" s="2">
        <v>65</v>
      </c>
      <c r="F28" s="2">
        <v>65</v>
      </c>
      <c r="G28" s="2">
        <v>65</v>
      </c>
      <c r="H28" s="2">
        <v>65</v>
      </c>
    </row>
    <row r="29" spans="1:20">
      <c r="C29" s="261" t="s">
        <v>28</v>
      </c>
      <c r="D29" s="278">
        <v>0.75</v>
      </c>
      <c r="E29" s="278">
        <v>0.7</v>
      </c>
      <c r="F29" s="278">
        <v>0.7</v>
      </c>
      <c r="G29" s="278">
        <v>0.7</v>
      </c>
      <c r="H29" s="278">
        <v>0.7</v>
      </c>
      <c r="M29" s="279" t="s">
        <v>377</v>
      </c>
      <c r="N29" s="2">
        <v>11</v>
      </c>
    </row>
    <row r="30" spans="1:20">
      <c r="C30" s="261" t="s">
        <v>187</v>
      </c>
      <c r="D30" s="1">
        <f>COUNTIF(N14:N24,"&gt;="&amp;D28)</f>
        <v>10</v>
      </c>
      <c r="E30" s="1">
        <f>COUNTIF(O14:O24,"&gt;="&amp;E28)</f>
        <v>8</v>
      </c>
      <c r="F30" s="1">
        <f>COUNTIF(P14:P24,"&gt;="&amp;F28)</f>
        <v>7</v>
      </c>
      <c r="G30" s="1">
        <f>COUNTIF(Q14:Q24,"&gt;="&amp;G28)</f>
        <v>8</v>
      </c>
      <c r="H30" s="1">
        <f>COUNTIF(R14:R24,"&gt;="&amp;H28)</f>
        <v>7</v>
      </c>
    </row>
    <row r="31" spans="1:20">
      <c r="C31" s="261" t="s">
        <v>29</v>
      </c>
      <c r="D31" s="280">
        <f>D30/$N$29</f>
        <v>0.90909090909090906</v>
      </c>
      <c r="E31" s="280">
        <f>E30/$N$29</f>
        <v>0.72727272727272729</v>
      </c>
      <c r="F31" s="280">
        <f>F30/$N$29</f>
        <v>0.63636363636363635</v>
      </c>
      <c r="G31" s="280">
        <f>G30/$N$29</f>
        <v>0.72727272727272729</v>
      </c>
      <c r="H31" s="280">
        <f>H30/$N$29</f>
        <v>0.63636363636363635</v>
      </c>
    </row>
    <row r="39" spans="3:19" ht="15" thickBot="1">
      <c r="C39" s="261" t="s">
        <v>26</v>
      </c>
      <c r="D39" s="261" t="s">
        <v>12</v>
      </c>
      <c r="E39" s="261" t="s">
        <v>13</v>
      </c>
      <c r="F39" s="261" t="s">
        <v>14</v>
      </c>
      <c r="G39" s="261" t="s">
        <v>15</v>
      </c>
      <c r="H39" s="261" t="s">
        <v>16</v>
      </c>
      <c r="I39" s="261" t="s">
        <v>17</v>
      </c>
      <c r="J39" s="261" t="s">
        <v>18</v>
      </c>
      <c r="K39" s="261" t="s">
        <v>19</v>
      </c>
      <c r="L39" s="261" t="s">
        <v>20</v>
      </c>
      <c r="M39" s="261" t="s">
        <v>21</v>
      </c>
      <c r="N39" s="261" t="s">
        <v>22</v>
      </c>
      <c r="O39" s="261" t="s">
        <v>23</v>
      </c>
      <c r="P39" s="261" t="s">
        <v>24</v>
      </c>
      <c r="Q39" s="261" t="s">
        <v>25</v>
      </c>
      <c r="R39" s="262" t="s">
        <v>38</v>
      </c>
      <c r="S39" s="409" t="s">
        <v>33</v>
      </c>
    </row>
    <row r="40" spans="3:19" ht="15" thickBot="1">
      <c r="C40" s="261" t="s">
        <v>5</v>
      </c>
      <c r="D40" s="11">
        <v>3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v>3</v>
      </c>
      <c r="Q40" s="316"/>
      <c r="R40" s="79"/>
      <c r="S40" s="410">
        <f>D31</f>
        <v>0.90909090909090906</v>
      </c>
    </row>
    <row r="41" spans="3:19" ht="15" thickBot="1">
      <c r="C41" s="261" t="s">
        <v>6</v>
      </c>
      <c r="D41" s="13">
        <v>3</v>
      </c>
      <c r="E41" s="14">
        <v>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v>3</v>
      </c>
      <c r="Q41" s="14">
        <v>2</v>
      </c>
      <c r="R41" s="79"/>
      <c r="S41" s="410">
        <f>E31</f>
        <v>0.72727272727272729</v>
      </c>
    </row>
    <row r="42" spans="3:19" ht="15" thickBot="1">
      <c r="C42" s="261" t="s">
        <v>7</v>
      </c>
      <c r="D42" s="13">
        <v>3</v>
      </c>
      <c r="E42" s="14"/>
      <c r="F42" s="14"/>
      <c r="G42" s="14"/>
      <c r="H42" s="14">
        <v>2</v>
      </c>
      <c r="I42" s="14"/>
      <c r="J42" s="14"/>
      <c r="K42" s="14"/>
      <c r="L42" s="14"/>
      <c r="M42" s="14"/>
      <c r="N42" s="14"/>
      <c r="O42" s="14"/>
      <c r="P42" s="14">
        <v>3</v>
      </c>
      <c r="Q42" s="14"/>
      <c r="R42" s="79"/>
      <c r="S42" s="410">
        <f>F31</f>
        <v>0.63636363636363635</v>
      </c>
    </row>
    <row r="43" spans="3:19" ht="15" thickBot="1">
      <c r="C43" s="261" t="s">
        <v>8</v>
      </c>
      <c r="D43" s="13"/>
      <c r="E43" s="14">
        <v>3</v>
      </c>
      <c r="F43" s="14"/>
      <c r="G43" s="14"/>
      <c r="H43" s="14">
        <v>2</v>
      </c>
      <c r="I43" s="14"/>
      <c r="J43" s="14"/>
      <c r="K43" s="14"/>
      <c r="L43" s="14"/>
      <c r="M43" s="14"/>
      <c r="N43" s="14"/>
      <c r="O43" s="14"/>
      <c r="P43" s="14">
        <v>3</v>
      </c>
      <c r="Q43" s="14">
        <v>2</v>
      </c>
      <c r="R43" s="79"/>
      <c r="S43" s="410">
        <f>G31</f>
        <v>0.72727272727272729</v>
      </c>
    </row>
    <row r="44" spans="3:19" ht="15" thickBot="1">
      <c r="C44" s="261" t="s">
        <v>9</v>
      </c>
      <c r="D44" s="13">
        <v>3</v>
      </c>
      <c r="E44" s="14"/>
      <c r="F44" s="14"/>
      <c r="G44" s="14"/>
      <c r="H44" s="14">
        <v>2</v>
      </c>
      <c r="I44" s="14"/>
      <c r="J44" s="14"/>
      <c r="K44" s="14"/>
      <c r="L44" s="14"/>
      <c r="M44" s="14"/>
      <c r="N44" s="14">
        <v>2</v>
      </c>
      <c r="O44" s="14"/>
      <c r="P44" s="14">
        <v>3</v>
      </c>
      <c r="Q44" s="14">
        <v>2</v>
      </c>
      <c r="R44" s="79"/>
      <c r="S44" s="410">
        <f>H31</f>
        <v>0.63636363636363635</v>
      </c>
    </row>
    <row r="45" spans="3:19">
      <c r="C45" s="261" t="s">
        <v>30</v>
      </c>
      <c r="D45" s="1">
        <f t="shared" ref="D45:R45" si="1">COUNTIF(D40:D44,"=3")</f>
        <v>4</v>
      </c>
      <c r="E45" s="1">
        <f t="shared" si="1"/>
        <v>1</v>
      </c>
      <c r="F45" s="1">
        <f t="shared" si="1"/>
        <v>0</v>
      </c>
      <c r="G45" s="1">
        <f t="shared" si="1"/>
        <v>0</v>
      </c>
      <c r="H45" s="1">
        <f t="shared" si="1"/>
        <v>0</v>
      </c>
      <c r="I45" s="1">
        <f t="shared" si="1"/>
        <v>0</v>
      </c>
      <c r="J45" s="1">
        <f t="shared" si="1"/>
        <v>0</v>
      </c>
      <c r="K45" s="1">
        <f t="shared" si="1"/>
        <v>0</v>
      </c>
      <c r="L45" s="1">
        <f t="shared" si="1"/>
        <v>0</v>
      </c>
      <c r="M45" s="1">
        <f t="shared" si="1"/>
        <v>0</v>
      </c>
      <c r="N45" s="1">
        <f t="shared" si="1"/>
        <v>0</v>
      </c>
      <c r="O45" s="1">
        <f t="shared" si="1"/>
        <v>0</v>
      </c>
      <c r="P45" s="1">
        <f t="shared" si="1"/>
        <v>5</v>
      </c>
      <c r="Q45" s="1">
        <f t="shared" si="1"/>
        <v>0</v>
      </c>
      <c r="R45" s="411">
        <f t="shared" si="1"/>
        <v>0</v>
      </c>
    </row>
    <row r="46" spans="3:19">
      <c r="C46" s="261" t="s">
        <v>31</v>
      </c>
      <c r="D46" s="1">
        <f t="shared" ref="D46:R46" si="2">COUNTIF(D40:D44,"=2")</f>
        <v>0</v>
      </c>
      <c r="E46" s="1">
        <f t="shared" si="2"/>
        <v>1</v>
      </c>
      <c r="F46" s="1">
        <f t="shared" si="2"/>
        <v>0</v>
      </c>
      <c r="G46" s="1">
        <f t="shared" si="2"/>
        <v>0</v>
      </c>
      <c r="H46" s="1">
        <f t="shared" si="2"/>
        <v>3</v>
      </c>
      <c r="I46" s="1">
        <f t="shared" si="2"/>
        <v>0</v>
      </c>
      <c r="J46" s="1">
        <f t="shared" si="2"/>
        <v>0</v>
      </c>
      <c r="K46" s="1">
        <f t="shared" si="2"/>
        <v>0</v>
      </c>
      <c r="L46" s="1">
        <f t="shared" si="2"/>
        <v>0</v>
      </c>
      <c r="M46" s="1">
        <f t="shared" si="2"/>
        <v>0</v>
      </c>
      <c r="N46" s="1">
        <f t="shared" si="2"/>
        <v>1</v>
      </c>
      <c r="O46" s="1">
        <f t="shared" si="2"/>
        <v>0</v>
      </c>
      <c r="P46" s="1">
        <f t="shared" si="2"/>
        <v>0</v>
      </c>
      <c r="Q46" s="1">
        <f t="shared" si="2"/>
        <v>3</v>
      </c>
      <c r="R46" s="411">
        <f t="shared" si="2"/>
        <v>0</v>
      </c>
    </row>
    <row r="47" spans="3:19">
      <c r="C47" s="261" t="s">
        <v>32</v>
      </c>
      <c r="D47" s="1">
        <f t="shared" ref="D47:R47" si="3">COUNTIF(D40:D44,"=1")</f>
        <v>0</v>
      </c>
      <c r="E47" s="1">
        <f t="shared" si="3"/>
        <v>0</v>
      </c>
      <c r="F47" s="1">
        <f t="shared" si="3"/>
        <v>0</v>
      </c>
      <c r="G47" s="1">
        <f t="shared" si="3"/>
        <v>0</v>
      </c>
      <c r="H47" s="1">
        <f t="shared" si="3"/>
        <v>0</v>
      </c>
      <c r="I47" s="1">
        <f t="shared" si="3"/>
        <v>0</v>
      </c>
      <c r="J47" s="1">
        <f t="shared" si="3"/>
        <v>0</v>
      </c>
      <c r="K47" s="1">
        <f t="shared" si="3"/>
        <v>0</v>
      </c>
      <c r="L47" s="1">
        <f t="shared" si="3"/>
        <v>0</v>
      </c>
      <c r="M47" s="1">
        <f t="shared" si="3"/>
        <v>0</v>
      </c>
      <c r="N47" s="1">
        <f t="shared" si="3"/>
        <v>0</v>
      </c>
      <c r="O47" s="1">
        <f t="shared" si="3"/>
        <v>0</v>
      </c>
      <c r="P47" s="1">
        <f t="shared" si="3"/>
        <v>0</v>
      </c>
      <c r="Q47" s="1">
        <f t="shared" si="3"/>
        <v>0</v>
      </c>
      <c r="R47" s="411">
        <f t="shared" si="3"/>
        <v>0</v>
      </c>
    </row>
    <row r="48" spans="3:19">
      <c r="C48" s="261" t="s">
        <v>34</v>
      </c>
      <c r="D48" s="6">
        <f t="shared" ref="D48:R48" si="4">3*IF(D45=0,0,(ROUND(SUMIF(D40:D44,"=3",$S$40:$S$44),2)))</f>
        <v>8.73</v>
      </c>
      <c r="E48" s="6">
        <f t="shared" si="4"/>
        <v>2.19</v>
      </c>
      <c r="F48" s="6">
        <f t="shared" si="4"/>
        <v>0</v>
      </c>
      <c r="G48" s="6">
        <f t="shared" si="4"/>
        <v>0</v>
      </c>
      <c r="H48" s="6">
        <f t="shared" si="4"/>
        <v>0</v>
      </c>
      <c r="I48" s="6">
        <f t="shared" si="4"/>
        <v>0</v>
      </c>
      <c r="J48" s="6">
        <f t="shared" si="4"/>
        <v>0</v>
      </c>
      <c r="K48" s="6">
        <f t="shared" si="4"/>
        <v>0</v>
      </c>
      <c r="L48" s="6">
        <f t="shared" si="4"/>
        <v>0</v>
      </c>
      <c r="M48" s="6">
        <f t="shared" si="4"/>
        <v>0</v>
      </c>
      <c r="N48" s="6">
        <f t="shared" si="4"/>
        <v>0</v>
      </c>
      <c r="O48" s="6">
        <f t="shared" si="4"/>
        <v>0</v>
      </c>
      <c r="P48" s="6">
        <f t="shared" si="4"/>
        <v>10.92</v>
      </c>
      <c r="Q48" s="6">
        <f t="shared" si="4"/>
        <v>0</v>
      </c>
      <c r="R48" s="412">
        <f t="shared" si="4"/>
        <v>0</v>
      </c>
    </row>
    <row r="49" spans="3:18">
      <c r="C49" s="261" t="s">
        <v>35</v>
      </c>
      <c r="D49" s="6">
        <f t="shared" ref="D49:R49" si="5">2*IF(D46=0,0,(ROUND(SUMIF(D40:D44,"=2",$S$40:$S$44),2)))</f>
        <v>0</v>
      </c>
      <c r="E49" s="6">
        <f t="shared" si="5"/>
        <v>1.46</v>
      </c>
      <c r="F49" s="6">
        <f t="shared" si="5"/>
        <v>0</v>
      </c>
      <c r="G49" s="6">
        <f t="shared" si="5"/>
        <v>0</v>
      </c>
      <c r="H49" s="6">
        <f t="shared" si="5"/>
        <v>4</v>
      </c>
      <c r="I49" s="6">
        <f t="shared" si="5"/>
        <v>0</v>
      </c>
      <c r="J49" s="6">
        <f t="shared" si="5"/>
        <v>0</v>
      </c>
      <c r="K49" s="6">
        <f t="shared" si="5"/>
        <v>0</v>
      </c>
      <c r="L49" s="6">
        <f t="shared" si="5"/>
        <v>0</v>
      </c>
      <c r="M49" s="6">
        <f t="shared" si="5"/>
        <v>0</v>
      </c>
      <c r="N49" s="6">
        <f t="shared" si="5"/>
        <v>1.28</v>
      </c>
      <c r="O49" s="6">
        <f t="shared" si="5"/>
        <v>0</v>
      </c>
      <c r="P49" s="6">
        <f t="shared" si="5"/>
        <v>0</v>
      </c>
      <c r="Q49" s="6">
        <f t="shared" si="5"/>
        <v>4.18</v>
      </c>
      <c r="R49" s="412">
        <f t="shared" si="5"/>
        <v>0</v>
      </c>
    </row>
    <row r="50" spans="3:18">
      <c r="C50" s="261" t="s">
        <v>36</v>
      </c>
      <c r="D50" s="6">
        <f t="shared" ref="D50:R50" si="6">1*IF(D47=0,0,(ROUND(SUMIF(D40:D44,"=1",$S$40:$S$44),2)))</f>
        <v>0</v>
      </c>
      <c r="E50" s="6">
        <f t="shared" si="6"/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6">
        <f t="shared" si="6"/>
        <v>0</v>
      </c>
      <c r="J50" s="6">
        <f t="shared" si="6"/>
        <v>0</v>
      </c>
      <c r="K50" s="6">
        <f t="shared" si="6"/>
        <v>0</v>
      </c>
      <c r="L50" s="6">
        <f t="shared" si="6"/>
        <v>0</v>
      </c>
      <c r="M50" s="6">
        <f t="shared" si="6"/>
        <v>0</v>
      </c>
      <c r="N50" s="6">
        <f t="shared" si="6"/>
        <v>0</v>
      </c>
      <c r="O50" s="6">
        <f t="shared" si="6"/>
        <v>0</v>
      </c>
      <c r="P50" s="6">
        <f t="shared" si="6"/>
        <v>0</v>
      </c>
      <c r="Q50" s="6">
        <f t="shared" si="6"/>
        <v>0</v>
      </c>
      <c r="R50" s="412">
        <f t="shared" si="6"/>
        <v>0</v>
      </c>
    </row>
    <row r="53" spans="3:18" ht="17.5">
      <c r="C53" s="7" t="s">
        <v>37</v>
      </c>
      <c r="D53" s="8">
        <f t="shared" ref="D53:R53" si="7">3*IF(SUM(D45:D47)=0,"0",(SUM(D48:D50))/(SUM(D40:D44)))</f>
        <v>2.1825000000000001</v>
      </c>
      <c r="E53" s="8">
        <f t="shared" si="7"/>
        <v>2.19</v>
      </c>
      <c r="F53" s="8">
        <f t="shared" si="7"/>
        <v>0</v>
      </c>
      <c r="G53" s="8">
        <f t="shared" si="7"/>
        <v>0</v>
      </c>
      <c r="H53" s="8">
        <f t="shared" si="7"/>
        <v>2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1.92</v>
      </c>
      <c r="O53" s="8">
        <f t="shared" si="7"/>
        <v>0</v>
      </c>
      <c r="P53" s="8">
        <f t="shared" si="7"/>
        <v>2.1840000000000002</v>
      </c>
      <c r="Q53" s="8">
        <f t="shared" si="7"/>
        <v>2.09</v>
      </c>
      <c r="R53" s="413">
        <f t="shared" si="7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opLeftCell="A40" workbookViewId="0">
      <selection sqref="A1:R36"/>
    </sheetView>
  </sheetViews>
  <sheetFormatPr defaultRowHeight="14.5"/>
  <cols>
    <col min="1" max="1" width="5.81640625" customWidth="1"/>
    <col min="2" max="2" width="8.81640625" bestFit="1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81640625" bestFit="1" customWidth="1"/>
    <col min="11" max="11" width="6.54296875" customWidth="1"/>
    <col min="12" max="12" width="6.81640625" bestFit="1" customWidth="1"/>
    <col min="13" max="13" width="6.54296875" customWidth="1"/>
    <col min="14" max="14" width="6.81640625" bestFit="1" customWidth="1"/>
    <col min="15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454"/>
      <c r="O1" s="454"/>
      <c r="P1" s="454"/>
      <c r="Q1" s="454"/>
      <c r="R1" s="454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454"/>
      <c r="O2" s="454"/>
      <c r="P2" s="454"/>
      <c r="Q2" s="454"/>
      <c r="R2" s="454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54"/>
      <c r="O3" s="454"/>
      <c r="P3" s="454"/>
      <c r="Q3" s="454"/>
      <c r="R3" s="454"/>
    </row>
    <row r="4" spans="1:18">
      <c r="A4" s="509" t="s">
        <v>754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454"/>
      <c r="O4" s="454"/>
      <c r="P4" s="454"/>
      <c r="Q4" s="454"/>
      <c r="R4" s="454"/>
    </row>
    <row r="5" spans="1:18">
      <c r="A5" s="321" t="s">
        <v>76</v>
      </c>
      <c r="B5" s="322"/>
      <c r="C5" s="322"/>
      <c r="D5" s="322" t="s">
        <v>755</v>
      </c>
      <c r="E5" s="322"/>
      <c r="F5" s="322"/>
      <c r="G5" s="322"/>
      <c r="H5" s="322"/>
      <c r="I5" s="322"/>
      <c r="J5" s="322"/>
      <c r="K5" s="322"/>
      <c r="L5" s="322"/>
      <c r="M5" s="322"/>
      <c r="N5" s="454"/>
      <c r="O5" s="454"/>
      <c r="P5" s="454"/>
      <c r="Q5" s="454"/>
      <c r="R5" s="454"/>
    </row>
    <row r="6" spans="1:18">
      <c r="A6" s="321" t="s">
        <v>75</v>
      </c>
      <c r="B6" s="322"/>
      <c r="C6" s="322"/>
      <c r="D6" s="322" t="s">
        <v>755</v>
      </c>
      <c r="E6" s="322"/>
      <c r="F6" s="322"/>
      <c r="G6" s="322"/>
      <c r="H6" s="322"/>
      <c r="I6" s="322"/>
      <c r="J6" s="322"/>
      <c r="K6" s="322"/>
      <c r="L6" s="322"/>
      <c r="M6" s="322"/>
      <c r="N6" s="454"/>
      <c r="O6" s="454"/>
      <c r="P6" s="454"/>
      <c r="Q6" s="454"/>
      <c r="R6" s="454"/>
    </row>
    <row r="7" spans="1:18">
      <c r="A7" s="513" t="s">
        <v>756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  <c r="N7" s="454"/>
      <c r="O7" s="454"/>
      <c r="P7" s="454"/>
      <c r="Q7" s="454"/>
      <c r="R7" s="454"/>
    </row>
    <row r="8" spans="1:18">
      <c r="A8" s="513" t="s">
        <v>757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  <c r="N8" s="454"/>
      <c r="O8" s="454"/>
      <c r="P8" s="454"/>
      <c r="Q8" s="454"/>
      <c r="R8" s="454"/>
    </row>
    <row r="9" spans="1:18">
      <c r="A9" s="513" t="s">
        <v>758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  <c r="N9" s="454"/>
      <c r="O9" s="454"/>
      <c r="P9" s="454"/>
      <c r="Q9" s="454"/>
      <c r="R9" s="454"/>
    </row>
    <row r="10" spans="1:18">
      <c r="A10" s="513" t="s">
        <v>759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  <c r="N10" s="454"/>
      <c r="O10" s="454"/>
      <c r="P10" s="454"/>
      <c r="Q10" s="454"/>
      <c r="R10" s="454"/>
    </row>
    <row r="11" spans="1:18">
      <c r="A11" s="497" t="s">
        <v>760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54"/>
      <c r="O11" s="454"/>
      <c r="P11" s="454"/>
      <c r="Q11" s="454"/>
      <c r="R11" s="454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323" t="s">
        <v>5</v>
      </c>
      <c r="E13" s="323" t="s">
        <v>6</v>
      </c>
      <c r="F13" s="323" t="s">
        <v>7</v>
      </c>
      <c r="G13" s="323" t="s">
        <v>8</v>
      </c>
      <c r="H13" s="323" t="s">
        <v>9</v>
      </c>
      <c r="I13" s="323" t="s">
        <v>5</v>
      </c>
      <c r="J13" s="323" t="s">
        <v>6</v>
      </c>
      <c r="K13" s="323" t="s">
        <v>7</v>
      </c>
      <c r="L13" s="323" t="s">
        <v>8</v>
      </c>
      <c r="M13" s="323" t="s">
        <v>9</v>
      </c>
      <c r="N13" s="323" t="s">
        <v>5</v>
      </c>
      <c r="O13" s="323" t="s">
        <v>6</v>
      </c>
      <c r="P13" s="323" t="s">
        <v>7</v>
      </c>
      <c r="Q13" s="323" t="s">
        <v>8</v>
      </c>
      <c r="R13" s="323" t="s">
        <v>9</v>
      </c>
    </row>
    <row r="14" spans="1:18">
      <c r="A14" s="457">
        <v>1</v>
      </c>
      <c r="B14" s="414">
        <v>1911004</v>
      </c>
      <c r="C14" s="414" t="s">
        <v>39</v>
      </c>
      <c r="D14" s="415">
        <v>92</v>
      </c>
      <c r="E14" s="415">
        <v>92</v>
      </c>
      <c r="F14" s="415">
        <v>74</v>
      </c>
      <c r="G14" s="415">
        <v>84</v>
      </c>
      <c r="H14" s="415">
        <v>81</v>
      </c>
      <c r="I14" s="416">
        <v>50</v>
      </c>
      <c r="J14" s="416">
        <v>60</v>
      </c>
      <c r="K14" s="416">
        <v>25</v>
      </c>
      <c r="L14" s="416">
        <v>70</v>
      </c>
      <c r="M14" s="416">
        <v>55</v>
      </c>
      <c r="N14" s="1">
        <f>ROUND(D14*$H$12+I14*$M$12,0)</f>
        <v>71</v>
      </c>
      <c r="O14" s="1">
        <f t="shared" ref="O14:R36" si="0">ROUND(E14*$H$12+J14*$M$12,0)</f>
        <v>76</v>
      </c>
      <c r="P14" s="1">
        <f t="shared" si="0"/>
        <v>50</v>
      </c>
      <c r="Q14" s="1">
        <f t="shared" si="0"/>
        <v>77</v>
      </c>
      <c r="R14" s="1">
        <f t="shared" si="0"/>
        <v>68</v>
      </c>
    </row>
    <row r="15" spans="1:18">
      <c r="A15" s="457">
        <v>2</v>
      </c>
      <c r="B15" s="414">
        <v>1911014</v>
      </c>
      <c r="C15" s="414" t="s">
        <v>90</v>
      </c>
      <c r="D15" s="415">
        <v>88</v>
      </c>
      <c r="E15" s="415">
        <v>87</v>
      </c>
      <c r="F15" s="415">
        <v>87</v>
      </c>
      <c r="G15" s="415">
        <v>87</v>
      </c>
      <c r="H15" s="415">
        <v>81</v>
      </c>
      <c r="I15" s="416">
        <v>65</v>
      </c>
      <c r="J15" s="416">
        <v>60</v>
      </c>
      <c r="K15" s="416">
        <v>40</v>
      </c>
      <c r="L15" s="416">
        <v>60</v>
      </c>
      <c r="M15" s="416">
        <v>60</v>
      </c>
      <c r="N15" s="1">
        <f t="shared" ref="N15:N36" si="1">ROUND(D15*$H$12+I15*$M$12,0)</f>
        <v>77</v>
      </c>
      <c r="O15" s="1">
        <f t="shared" si="0"/>
        <v>74</v>
      </c>
      <c r="P15" s="1">
        <f t="shared" si="0"/>
        <v>64</v>
      </c>
      <c r="Q15" s="1">
        <f t="shared" si="0"/>
        <v>74</v>
      </c>
      <c r="R15" s="1">
        <f t="shared" si="0"/>
        <v>71</v>
      </c>
    </row>
    <row r="16" spans="1:18">
      <c r="A16" s="457">
        <v>3</v>
      </c>
      <c r="B16" s="414">
        <v>1911016</v>
      </c>
      <c r="C16" s="414" t="s">
        <v>41</v>
      </c>
      <c r="D16" s="415">
        <v>87</v>
      </c>
      <c r="E16" s="415">
        <v>84</v>
      </c>
      <c r="F16" s="415">
        <v>79</v>
      </c>
      <c r="G16" s="415">
        <v>78</v>
      </c>
      <c r="H16" s="415">
        <v>78</v>
      </c>
      <c r="I16" s="416">
        <v>70</v>
      </c>
      <c r="J16" s="416">
        <v>70</v>
      </c>
      <c r="K16" s="416">
        <v>75</v>
      </c>
      <c r="L16" s="416">
        <v>40</v>
      </c>
      <c r="M16" s="416">
        <v>65</v>
      </c>
      <c r="N16" s="1">
        <f t="shared" si="1"/>
        <v>79</v>
      </c>
      <c r="O16" s="1">
        <f t="shared" si="0"/>
        <v>77</v>
      </c>
      <c r="P16" s="1">
        <f t="shared" si="0"/>
        <v>77</v>
      </c>
      <c r="Q16" s="1">
        <f t="shared" si="0"/>
        <v>59</v>
      </c>
      <c r="R16" s="1">
        <f t="shared" si="0"/>
        <v>72</v>
      </c>
    </row>
    <row r="17" spans="1:18">
      <c r="A17" s="457">
        <v>4</v>
      </c>
      <c r="B17" s="414">
        <v>1911025</v>
      </c>
      <c r="C17" s="414" t="s">
        <v>96</v>
      </c>
      <c r="D17" s="415">
        <v>89</v>
      </c>
      <c r="E17" s="415">
        <v>90</v>
      </c>
      <c r="F17" s="415">
        <v>84</v>
      </c>
      <c r="G17" s="415">
        <v>80</v>
      </c>
      <c r="H17" s="415">
        <v>80</v>
      </c>
      <c r="I17" s="416">
        <v>65</v>
      </c>
      <c r="J17" s="416">
        <v>65</v>
      </c>
      <c r="K17" s="416">
        <v>65</v>
      </c>
      <c r="L17" s="416">
        <v>65</v>
      </c>
      <c r="M17" s="416">
        <v>35</v>
      </c>
      <c r="N17" s="1">
        <f t="shared" si="1"/>
        <v>77</v>
      </c>
      <c r="O17" s="1">
        <f t="shared" si="0"/>
        <v>78</v>
      </c>
      <c r="P17" s="1">
        <f t="shared" si="0"/>
        <v>75</v>
      </c>
      <c r="Q17" s="1">
        <f t="shared" si="0"/>
        <v>73</v>
      </c>
      <c r="R17" s="1">
        <f t="shared" si="0"/>
        <v>58</v>
      </c>
    </row>
    <row r="18" spans="1:18">
      <c r="A18" s="457">
        <v>5</v>
      </c>
      <c r="B18" s="414">
        <v>1911033</v>
      </c>
      <c r="C18" s="414" t="s">
        <v>61</v>
      </c>
      <c r="D18" s="415">
        <v>84</v>
      </c>
      <c r="E18" s="415">
        <v>86</v>
      </c>
      <c r="F18" s="415">
        <v>75</v>
      </c>
      <c r="G18" s="415">
        <v>77</v>
      </c>
      <c r="H18" s="415">
        <v>79</v>
      </c>
      <c r="I18" s="416">
        <v>40</v>
      </c>
      <c r="J18" s="416">
        <v>70</v>
      </c>
      <c r="K18" s="416">
        <v>40</v>
      </c>
      <c r="L18" s="416">
        <v>40</v>
      </c>
      <c r="M18" s="416">
        <v>25</v>
      </c>
      <c r="N18" s="1">
        <f t="shared" si="1"/>
        <v>62</v>
      </c>
      <c r="O18" s="1">
        <f t="shared" si="0"/>
        <v>78</v>
      </c>
      <c r="P18" s="1">
        <f t="shared" si="0"/>
        <v>58</v>
      </c>
      <c r="Q18" s="1">
        <f t="shared" si="0"/>
        <v>59</v>
      </c>
      <c r="R18" s="1">
        <f t="shared" si="0"/>
        <v>52</v>
      </c>
    </row>
    <row r="19" spans="1:18">
      <c r="A19" s="457">
        <v>6</v>
      </c>
      <c r="B19" s="414">
        <v>1911037</v>
      </c>
      <c r="C19" s="414" t="s">
        <v>104</v>
      </c>
      <c r="D19" s="415">
        <v>85</v>
      </c>
      <c r="E19" s="415">
        <v>83</v>
      </c>
      <c r="F19" s="415">
        <v>75</v>
      </c>
      <c r="G19" s="415">
        <v>82</v>
      </c>
      <c r="H19" s="415">
        <v>73</v>
      </c>
      <c r="I19" s="416">
        <v>65</v>
      </c>
      <c r="J19" s="416">
        <v>65</v>
      </c>
      <c r="K19" s="416">
        <v>70</v>
      </c>
      <c r="L19" s="416">
        <v>55</v>
      </c>
      <c r="M19" s="416">
        <v>65</v>
      </c>
      <c r="N19" s="1">
        <f t="shared" si="1"/>
        <v>75</v>
      </c>
      <c r="O19" s="1">
        <f t="shared" si="0"/>
        <v>74</v>
      </c>
      <c r="P19" s="1">
        <f t="shared" si="0"/>
        <v>73</v>
      </c>
      <c r="Q19" s="1">
        <f t="shared" si="0"/>
        <v>69</v>
      </c>
      <c r="R19" s="1">
        <f t="shared" si="0"/>
        <v>69</v>
      </c>
    </row>
    <row r="20" spans="1:18">
      <c r="A20" s="457">
        <v>7</v>
      </c>
      <c r="B20" s="414">
        <v>1911040</v>
      </c>
      <c r="C20" s="414" t="s">
        <v>106</v>
      </c>
      <c r="D20" s="415">
        <v>89</v>
      </c>
      <c r="E20" s="415">
        <v>92</v>
      </c>
      <c r="F20" s="415">
        <v>74</v>
      </c>
      <c r="G20" s="415">
        <v>80</v>
      </c>
      <c r="H20" s="415">
        <v>82</v>
      </c>
      <c r="I20" s="416">
        <v>65</v>
      </c>
      <c r="J20" s="416">
        <v>60</v>
      </c>
      <c r="K20" s="416">
        <v>65</v>
      </c>
      <c r="L20" s="416">
        <v>70</v>
      </c>
      <c r="M20" s="416">
        <v>50</v>
      </c>
      <c r="N20" s="1">
        <f t="shared" si="1"/>
        <v>77</v>
      </c>
      <c r="O20" s="1">
        <f t="shared" si="0"/>
        <v>76</v>
      </c>
      <c r="P20" s="1">
        <f t="shared" si="0"/>
        <v>70</v>
      </c>
      <c r="Q20" s="1">
        <f t="shared" si="0"/>
        <v>75</v>
      </c>
      <c r="R20" s="1">
        <f t="shared" si="0"/>
        <v>66</v>
      </c>
    </row>
    <row r="21" spans="1:18">
      <c r="A21" s="457">
        <v>8</v>
      </c>
      <c r="B21" s="414">
        <v>1911054</v>
      </c>
      <c r="C21" s="414" t="s">
        <v>116</v>
      </c>
      <c r="D21" s="415">
        <v>82</v>
      </c>
      <c r="E21" s="415">
        <v>85</v>
      </c>
      <c r="F21" s="415">
        <v>76</v>
      </c>
      <c r="G21" s="415">
        <v>81</v>
      </c>
      <c r="H21" s="415">
        <v>74</v>
      </c>
      <c r="I21" s="416">
        <v>70</v>
      </c>
      <c r="J21" s="416">
        <v>60</v>
      </c>
      <c r="K21" s="416">
        <v>70</v>
      </c>
      <c r="L21" s="416">
        <v>50</v>
      </c>
      <c r="M21" s="416">
        <v>25</v>
      </c>
      <c r="N21" s="1">
        <f t="shared" si="1"/>
        <v>76</v>
      </c>
      <c r="O21" s="1">
        <f t="shared" si="0"/>
        <v>73</v>
      </c>
      <c r="P21" s="1">
        <f t="shared" si="0"/>
        <v>73</v>
      </c>
      <c r="Q21" s="1">
        <f t="shared" si="0"/>
        <v>66</v>
      </c>
      <c r="R21" s="1">
        <f t="shared" si="0"/>
        <v>50</v>
      </c>
    </row>
    <row r="22" spans="1:18">
      <c r="A22" s="457">
        <v>9</v>
      </c>
      <c r="B22" s="414">
        <v>1911064</v>
      </c>
      <c r="C22" s="414" t="s">
        <v>124</v>
      </c>
      <c r="D22" s="415">
        <v>78</v>
      </c>
      <c r="E22" s="415">
        <v>80</v>
      </c>
      <c r="F22" s="415">
        <v>78</v>
      </c>
      <c r="G22" s="415">
        <v>84</v>
      </c>
      <c r="H22" s="415">
        <v>82</v>
      </c>
      <c r="I22" s="416">
        <v>70</v>
      </c>
      <c r="J22" s="416">
        <v>70</v>
      </c>
      <c r="K22" s="416">
        <v>65</v>
      </c>
      <c r="L22" s="416">
        <v>70</v>
      </c>
      <c r="M22" s="416">
        <v>70</v>
      </c>
      <c r="N22" s="1">
        <f t="shared" si="1"/>
        <v>74</v>
      </c>
      <c r="O22" s="1">
        <f t="shared" si="0"/>
        <v>75</v>
      </c>
      <c r="P22" s="1">
        <f t="shared" si="0"/>
        <v>72</v>
      </c>
      <c r="Q22" s="1">
        <f t="shared" si="0"/>
        <v>77</v>
      </c>
      <c r="R22" s="1">
        <f t="shared" si="0"/>
        <v>76</v>
      </c>
    </row>
    <row r="23" spans="1:18">
      <c r="A23" s="457">
        <v>10</v>
      </c>
      <c r="B23" s="414">
        <v>1911065</v>
      </c>
      <c r="C23" s="414" t="s">
        <v>52</v>
      </c>
      <c r="D23" s="415">
        <v>78</v>
      </c>
      <c r="E23" s="415">
        <v>81</v>
      </c>
      <c r="F23" s="415">
        <v>73</v>
      </c>
      <c r="G23" s="415">
        <v>77</v>
      </c>
      <c r="H23" s="415">
        <v>78</v>
      </c>
      <c r="I23" s="416">
        <v>70</v>
      </c>
      <c r="J23" s="416">
        <v>65</v>
      </c>
      <c r="K23" s="416">
        <v>65</v>
      </c>
      <c r="L23" s="416">
        <v>65</v>
      </c>
      <c r="M23" s="416">
        <v>35</v>
      </c>
      <c r="N23" s="1">
        <f t="shared" si="1"/>
        <v>74</v>
      </c>
      <c r="O23" s="1">
        <f t="shared" si="0"/>
        <v>73</v>
      </c>
      <c r="P23" s="1">
        <f t="shared" si="0"/>
        <v>69</v>
      </c>
      <c r="Q23" s="1">
        <f t="shared" si="0"/>
        <v>71</v>
      </c>
      <c r="R23" s="1">
        <f t="shared" si="0"/>
        <v>57</v>
      </c>
    </row>
    <row r="24" spans="1:18">
      <c r="A24" s="457">
        <v>11</v>
      </c>
      <c r="B24" s="414">
        <v>1911076</v>
      </c>
      <c r="C24" s="414" t="s">
        <v>129</v>
      </c>
      <c r="D24" s="415">
        <v>83</v>
      </c>
      <c r="E24" s="415">
        <v>86</v>
      </c>
      <c r="F24" s="415">
        <v>75</v>
      </c>
      <c r="G24" s="415">
        <v>84</v>
      </c>
      <c r="H24" s="415">
        <v>77</v>
      </c>
      <c r="I24" s="416">
        <v>35</v>
      </c>
      <c r="J24" s="416">
        <v>45</v>
      </c>
      <c r="K24" s="416">
        <v>55</v>
      </c>
      <c r="L24" s="416">
        <v>65</v>
      </c>
      <c r="M24" s="416">
        <v>70</v>
      </c>
      <c r="N24" s="1">
        <f t="shared" si="1"/>
        <v>59</v>
      </c>
      <c r="O24" s="1">
        <f t="shared" si="0"/>
        <v>66</v>
      </c>
      <c r="P24" s="1">
        <f t="shared" si="0"/>
        <v>65</v>
      </c>
      <c r="Q24" s="1">
        <f t="shared" si="0"/>
        <v>75</v>
      </c>
      <c r="R24" s="1">
        <f t="shared" si="0"/>
        <v>74</v>
      </c>
    </row>
    <row r="25" spans="1:18">
      <c r="A25" s="457">
        <v>12</v>
      </c>
      <c r="B25" s="414">
        <v>1911097</v>
      </c>
      <c r="C25" s="414" t="s">
        <v>347</v>
      </c>
      <c r="D25" s="415">
        <v>84</v>
      </c>
      <c r="E25" s="415">
        <v>90</v>
      </c>
      <c r="F25" s="415">
        <v>79</v>
      </c>
      <c r="G25" s="415">
        <v>84</v>
      </c>
      <c r="H25" s="415">
        <v>78</v>
      </c>
      <c r="I25" s="416">
        <v>70</v>
      </c>
      <c r="J25" s="416">
        <v>55</v>
      </c>
      <c r="K25" s="416">
        <v>65</v>
      </c>
      <c r="L25" s="416">
        <v>50</v>
      </c>
      <c r="M25" s="416">
        <v>30</v>
      </c>
      <c r="N25" s="1">
        <f t="shared" si="1"/>
        <v>77</v>
      </c>
      <c r="O25" s="1">
        <f t="shared" si="0"/>
        <v>73</v>
      </c>
      <c r="P25" s="1">
        <f t="shared" si="0"/>
        <v>72</v>
      </c>
      <c r="Q25" s="1">
        <f t="shared" si="0"/>
        <v>67</v>
      </c>
      <c r="R25" s="1">
        <f t="shared" si="0"/>
        <v>54</v>
      </c>
    </row>
    <row r="26" spans="1:18">
      <c r="A26" s="457">
        <v>13</v>
      </c>
      <c r="B26" s="414">
        <v>1911101</v>
      </c>
      <c r="C26" s="414" t="s">
        <v>148</v>
      </c>
      <c r="D26" s="415">
        <v>84</v>
      </c>
      <c r="E26" s="415">
        <v>90</v>
      </c>
      <c r="F26" s="415">
        <v>82</v>
      </c>
      <c r="G26" s="415">
        <v>81</v>
      </c>
      <c r="H26" s="415">
        <v>81</v>
      </c>
      <c r="I26" s="416">
        <v>65</v>
      </c>
      <c r="J26" s="416">
        <v>70</v>
      </c>
      <c r="K26" s="416">
        <v>70</v>
      </c>
      <c r="L26" s="416">
        <v>60</v>
      </c>
      <c r="M26" s="416">
        <v>35</v>
      </c>
      <c r="N26" s="1">
        <f t="shared" si="1"/>
        <v>75</v>
      </c>
      <c r="O26" s="1">
        <f t="shared" si="0"/>
        <v>80</v>
      </c>
      <c r="P26" s="1">
        <f t="shared" si="0"/>
        <v>76</v>
      </c>
      <c r="Q26" s="1">
        <f t="shared" si="0"/>
        <v>71</v>
      </c>
      <c r="R26" s="1">
        <f t="shared" si="0"/>
        <v>58</v>
      </c>
    </row>
    <row r="27" spans="1:18">
      <c r="A27" s="457">
        <v>14</v>
      </c>
      <c r="B27" s="414">
        <v>1911108</v>
      </c>
      <c r="C27" s="414" t="s">
        <v>449</v>
      </c>
      <c r="D27" s="415">
        <v>88</v>
      </c>
      <c r="E27" s="415">
        <v>84</v>
      </c>
      <c r="F27" s="415">
        <v>78</v>
      </c>
      <c r="G27" s="415">
        <v>84</v>
      </c>
      <c r="H27" s="415">
        <v>75</v>
      </c>
      <c r="I27" s="416">
        <v>35</v>
      </c>
      <c r="J27" s="416">
        <v>35</v>
      </c>
      <c r="K27" s="416">
        <v>70</v>
      </c>
      <c r="L27" s="416">
        <v>70</v>
      </c>
      <c r="M27" s="416">
        <v>35</v>
      </c>
      <c r="N27" s="1">
        <f t="shared" si="1"/>
        <v>62</v>
      </c>
      <c r="O27" s="1">
        <f t="shared" si="0"/>
        <v>60</v>
      </c>
      <c r="P27" s="1">
        <f t="shared" si="0"/>
        <v>74</v>
      </c>
      <c r="Q27" s="1">
        <f t="shared" si="0"/>
        <v>77</v>
      </c>
      <c r="R27" s="1">
        <f t="shared" si="0"/>
        <v>55</v>
      </c>
    </row>
    <row r="28" spans="1:18">
      <c r="A28" s="457">
        <v>15</v>
      </c>
      <c r="B28" s="414">
        <v>1911112</v>
      </c>
      <c r="C28" s="414" t="s">
        <v>155</v>
      </c>
      <c r="D28" s="415">
        <v>83</v>
      </c>
      <c r="E28" s="415">
        <v>82</v>
      </c>
      <c r="F28" s="415">
        <v>77</v>
      </c>
      <c r="G28" s="415">
        <v>81</v>
      </c>
      <c r="H28" s="415">
        <v>76</v>
      </c>
      <c r="I28" s="416">
        <v>60</v>
      </c>
      <c r="J28" s="416">
        <v>60</v>
      </c>
      <c r="K28" s="416">
        <v>50</v>
      </c>
      <c r="L28" s="416">
        <v>40</v>
      </c>
      <c r="M28" s="416">
        <v>5</v>
      </c>
      <c r="N28" s="1">
        <f t="shared" si="1"/>
        <v>72</v>
      </c>
      <c r="O28" s="1">
        <f t="shared" si="0"/>
        <v>71</v>
      </c>
      <c r="P28" s="1">
        <f t="shared" si="0"/>
        <v>64</v>
      </c>
      <c r="Q28" s="1">
        <f t="shared" si="0"/>
        <v>61</v>
      </c>
      <c r="R28" s="1">
        <f t="shared" si="0"/>
        <v>41</v>
      </c>
    </row>
    <row r="29" spans="1:18">
      <c r="A29" s="457">
        <v>16</v>
      </c>
      <c r="B29" s="414">
        <v>1911116</v>
      </c>
      <c r="C29" s="414" t="s">
        <v>441</v>
      </c>
      <c r="D29" s="415">
        <v>84</v>
      </c>
      <c r="E29" s="415">
        <v>88</v>
      </c>
      <c r="F29" s="415">
        <v>84</v>
      </c>
      <c r="G29" s="415">
        <v>76</v>
      </c>
      <c r="H29" s="415">
        <v>82</v>
      </c>
      <c r="I29" s="416">
        <v>55</v>
      </c>
      <c r="J29" s="416">
        <v>0</v>
      </c>
      <c r="K29" s="416">
        <v>60</v>
      </c>
      <c r="L29" s="416">
        <v>60</v>
      </c>
      <c r="M29" s="416">
        <v>60</v>
      </c>
      <c r="N29" s="1">
        <f t="shared" si="1"/>
        <v>70</v>
      </c>
      <c r="O29" s="1">
        <f t="shared" si="0"/>
        <v>44</v>
      </c>
      <c r="P29" s="1">
        <f t="shared" si="0"/>
        <v>72</v>
      </c>
      <c r="Q29" s="1">
        <f t="shared" si="0"/>
        <v>68</v>
      </c>
      <c r="R29" s="1">
        <f t="shared" si="0"/>
        <v>71</v>
      </c>
    </row>
    <row r="30" spans="1:18">
      <c r="A30" s="457">
        <v>17</v>
      </c>
      <c r="B30" s="414">
        <v>1911118</v>
      </c>
      <c r="C30" s="414" t="s">
        <v>442</v>
      </c>
      <c r="D30" s="415">
        <v>87</v>
      </c>
      <c r="E30" s="415">
        <v>85</v>
      </c>
      <c r="F30" s="415">
        <v>77</v>
      </c>
      <c r="G30" s="415">
        <v>76</v>
      </c>
      <c r="H30" s="415">
        <v>74</v>
      </c>
      <c r="I30" s="416">
        <v>55</v>
      </c>
      <c r="J30" s="416">
        <v>70</v>
      </c>
      <c r="K30" s="416">
        <v>70</v>
      </c>
      <c r="L30" s="416">
        <v>35</v>
      </c>
      <c r="M30" s="416">
        <v>0</v>
      </c>
      <c r="N30" s="1">
        <f t="shared" si="1"/>
        <v>71</v>
      </c>
      <c r="O30" s="1">
        <f t="shared" si="0"/>
        <v>78</v>
      </c>
      <c r="P30" s="1">
        <f t="shared" si="0"/>
        <v>74</v>
      </c>
      <c r="Q30" s="1">
        <f t="shared" si="0"/>
        <v>56</v>
      </c>
      <c r="R30" s="1">
        <f t="shared" si="0"/>
        <v>37</v>
      </c>
    </row>
    <row r="31" spans="1:18">
      <c r="A31" s="457">
        <v>18</v>
      </c>
      <c r="B31" s="414">
        <v>1911401</v>
      </c>
      <c r="C31" s="414" t="s">
        <v>360</v>
      </c>
      <c r="D31" s="415">
        <v>81</v>
      </c>
      <c r="E31" s="415">
        <v>83</v>
      </c>
      <c r="F31" s="415">
        <v>74</v>
      </c>
      <c r="G31" s="415">
        <v>83</v>
      </c>
      <c r="H31" s="415">
        <v>79</v>
      </c>
      <c r="I31" s="416">
        <v>55</v>
      </c>
      <c r="J31" s="416">
        <v>50</v>
      </c>
      <c r="K31" s="416">
        <v>65</v>
      </c>
      <c r="L31" s="416">
        <v>55</v>
      </c>
      <c r="M31" s="416">
        <v>0</v>
      </c>
      <c r="N31" s="1">
        <f t="shared" si="1"/>
        <v>68</v>
      </c>
      <c r="O31" s="1">
        <f t="shared" si="0"/>
        <v>67</v>
      </c>
      <c r="P31" s="1">
        <f t="shared" si="0"/>
        <v>70</v>
      </c>
      <c r="Q31" s="1">
        <f t="shared" si="0"/>
        <v>69</v>
      </c>
      <c r="R31" s="1">
        <f t="shared" si="0"/>
        <v>40</v>
      </c>
    </row>
    <row r="32" spans="1:18">
      <c r="A32" s="457">
        <v>19</v>
      </c>
      <c r="B32" s="414">
        <v>1911402</v>
      </c>
      <c r="C32" s="414" t="s">
        <v>361</v>
      </c>
      <c r="D32" s="415">
        <v>70</v>
      </c>
      <c r="E32" s="415">
        <v>73</v>
      </c>
      <c r="F32" s="415">
        <v>78</v>
      </c>
      <c r="G32" s="415">
        <v>81</v>
      </c>
      <c r="H32" s="415">
        <v>75</v>
      </c>
      <c r="I32" s="416">
        <v>30</v>
      </c>
      <c r="J32" s="416">
        <v>30</v>
      </c>
      <c r="K32" s="416">
        <v>50</v>
      </c>
      <c r="L32" s="416">
        <v>50</v>
      </c>
      <c r="M32" s="416">
        <v>30</v>
      </c>
      <c r="N32" s="1">
        <f t="shared" si="1"/>
        <v>50</v>
      </c>
      <c r="O32" s="1">
        <f t="shared" si="0"/>
        <v>52</v>
      </c>
      <c r="P32" s="1">
        <f t="shared" si="0"/>
        <v>64</v>
      </c>
      <c r="Q32" s="1">
        <f t="shared" si="0"/>
        <v>66</v>
      </c>
      <c r="R32" s="1">
        <f t="shared" si="0"/>
        <v>53</v>
      </c>
    </row>
    <row r="33" spans="1:18">
      <c r="A33" s="457">
        <v>20</v>
      </c>
      <c r="B33" s="414">
        <v>1911404</v>
      </c>
      <c r="C33" s="414" t="s">
        <v>363</v>
      </c>
      <c r="D33" s="415">
        <v>91</v>
      </c>
      <c r="E33" s="415">
        <v>85</v>
      </c>
      <c r="F33" s="415">
        <v>90</v>
      </c>
      <c r="G33" s="415">
        <v>79</v>
      </c>
      <c r="H33" s="415">
        <v>84</v>
      </c>
      <c r="I33" s="416">
        <v>65</v>
      </c>
      <c r="J33" s="416">
        <v>65</v>
      </c>
      <c r="K33" s="416">
        <v>70</v>
      </c>
      <c r="L33" s="416">
        <v>65</v>
      </c>
      <c r="M33" s="416">
        <v>60</v>
      </c>
      <c r="N33" s="1">
        <f t="shared" si="1"/>
        <v>78</v>
      </c>
      <c r="O33" s="1">
        <f t="shared" si="0"/>
        <v>75</v>
      </c>
      <c r="P33" s="1">
        <f t="shared" si="0"/>
        <v>80</v>
      </c>
      <c r="Q33" s="1">
        <f t="shared" si="0"/>
        <v>72</v>
      </c>
      <c r="R33" s="1">
        <f t="shared" si="0"/>
        <v>72</v>
      </c>
    </row>
    <row r="34" spans="1:18">
      <c r="A34" s="457">
        <v>21</v>
      </c>
      <c r="B34" s="414">
        <v>1911405</v>
      </c>
      <c r="C34" s="414" t="s">
        <v>364</v>
      </c>
      <c r="D34" s="415">
        <v>90</v>
      </c>
      <c r="E34" s="415">
        <v>89</v>
      </c>
      <c r="F34" s="415">
        <v>90</v>
      </c>
      <c r="G34" s="415">
        <v>90</v>
      </c>
      <c r="H34" s="415">
        <v>87</v>
      </c>
      <c r="I34" s="416">
        <v>60</v>
      </c>
      <c r="J34" s="416">
        <v>55</v>
      </c>
      <c r="K34" s="416">
        <v>60</v>
      </c>
      <c r="L34" s="416">
        <v>65</v>
      </c>
      <c r="M34" s="416">
        <v>35</v>
      </c>
      <c r="N34" s="1">
        <f t="shared" si="1"/>
        <v>75</v>
      </c>
      <c r="O34" s="1">
        <f t="shared" si="0"/>
        <v>72</v>
      </c>
      <c r="P34" s="1">
        <f t="shared" si="0"/>
        <v>75</v>
      </c>
      <c r="Q34" s="1">
        <f t="shared" si="0"/>
        <v>78</v>
      </c>
      <c r="R34" s="1">
        <f t="shared" si="0"/>
        <v>61</v>
      </c>
    </row>
    <row r="35" spans="1:18">
      <c r="A35" s="457">
        <v>22</v>
      </c>
      <c r="B35" s="414">
        <v>1911407</v>
      </c>
      <c r="C35" s="414" t="s">
        <v>444</v>
      </c>
      <c r="D35" s="415">
        <v>75</v>
      </c>
      <c r="E35" s="415">
        <v>73</v>
      </c>
      <c r="F35" s="415">
        <v>87</v>
      </c>
      <c r="G35" s="415">
        <v>87</v>
      </c>
      <c r="H35" s="415">
        <v>86</v>
      </c>
      <c r="I35" s="416">
        <v>70</v>
      </c>
      <c r="J35" s="416">
        <v>60</v>
      </c>
      <c r="K35" s="416">
        <v>70</v>
      </c>
      <c r="L35" s="416">
        <v>45</v>
      </c>
      <c r="M35" s="416">
        <v>40</v>
      </c>
      <c r="N35" s="1">
        <f t="shared" si="1"/>
        <v>73</v>
      </c>
      <c r="O35" s="1">
        <f t="shared" si="0"/>
        <v>67</v>
      </c>
      <c r="P35" s="1">
        <f t="shared" si="0"/>
        <v>79</v>
      </c>
      <c r="Q35" s="1">
        <f t="shared" si="0"/>
        <v>66</v>
      </c>
      <c r="R35" s="1">
        <f t="shared" si="0"/>
        <v>63</v>
      </c>
    </row>
    <row r="36" spans="1:18">
      <c r="A36" s="457">
        <v>23</v>
      </c>
      <c r="B36" s="414">
        <v>1911411</v>
      </c>
      <c r="C36" s="414" t="s">
        <v>368</v>
      </c>
      <c r="D36" s="415">
        <v>74</v>
      </c>
      <c r="E36" s="415">
        <v>74</v>
      </c>
      <c r="F36" s="415">
        <v>83</v>
      </c>
      <c r="G36" s="415">
        <v>82</v>
      </c>
      <c r="H36" s="415">
        <v>79</v>
      </c>
      <c r="I36" s="416">
        <v>35</v>
      </c>
      <c r="J36" s="416">
        <v>30</v>
      </c>
      <c r="K36" s="416">
        <v>35</v>
      </c>
      <c r="L36" s="416">
        <v>70</v>
      </c>
      <c r="M36" s="416">
        <v>20</v>
      </c>
      <c r="N36" s="1">
        <f t="shared" si="1"/>
        <v>55</v>
      </c>
      <c r="O36" s="1">
        <f t="shared" si="0"/>
        <v>52</v>
      </c>
      <c r="P36" s="1">
        <f t="shared" si="0"/>
        <v>59</v>
      </c>
      <c r="Q36" s="1">
        <f t="shared" si="0"/>
        <v>76</v>
      </c>
      <c r="R36" s="1">
        <f t="shared" si="0"/>
        <v>50</v>
      </c>
    </row>
    <row r="39" spans="1:18">
      <c r="C39" s="261"/>
      <c r="D39" s="261" t="s">
        <v>5</v>
      </c>
      <c r="E39" s="261" t="s">
        <v>6</v>
      </c>
      <c r="F39" s="261" t="s">
        <v>7</v>
      </c>
      <c r="G39" s="261" t="s">
        <v>8</v>
      </c>
      <c r="H39" s="261" t="s">
        <v>9</v>
      </c>
    </row>
    <row r="40" spans="1:18">
      <c r="C40" s="261" t="s">
        <v>4</v>
      </c>
      <c r="D40" s="2">
        <v>60</v>
      </c>
      <c r="E40" s="2">
        <v>60</v>
      </c>
      <c r="F40" s="2">
        <v>60</v>
      </c>
      <c r="G40" s="2">
        <v>60</v>
      </c>
      <c r="H40" s="2">
        <v>60</v>
      </c>
    </row>
    <row r="41" spans="1:18">
      <c r="C41" s="261" t="s">
        <v>28</v>
      </c>
      <c r="D41" s="278">
        <v>0.8</v>
      </c>
      <c r="E41" s="278">
        <v>0.8</v>
      </c>
      <c r="F41" s="278">
        <v>0.8</v>
      </c>
      <c r="G41" s="278">
        <v>0.8</v>
      </c>
      <c r="H41" s="278">
        <v>0.8</v>
      </c>
      <c r="M41" s="279" t="s">
        <v>377</v>
      </c>
      <c r="N41" s="2">
        <v>23</v>
      </c>
    </row>
    <row r="42" spans="1:18">
      <c r="C42" s="261" t="s">
        <v>187</v>
      </c>
      <c r="D42" s="1">
        <f>COUNTIF(N14:N36,"&gt;="&amp;D40)</f>
        <v>20</v>
      </c>
      <c r="E42" s="1">
        <f>COUNTIF(O14:O36,"&gt;="&amp;E40)</f>
        <v>20</v>
      </c>
      <c r="F42" s="1">
        <f>COUNTIF(P14:P36,"&gt;="&amp;F40)</f>
        <v>20</v>
      </c>
      <c r="G42" s="1">
        <f>COUNTIF(Q14:Q36,"&gt;="&amp;G40)</f>
        <v>20</v>
      </c>
      <c r="H42" s="1">
        <f>COUNTIF(R14:R36,"&gt;="&amp;H40)</f>
        <v>11</v>
      </c>
    </row>
    <row r="43" spans="1:18">
      <c r="C43" s="261" t="s">
        <v>29</v>
      </c>
      <c r="D43" s="280">
        <f>D42/$N$41</f>
        <v>0.86956521739130432</v>
      </c>
      <c r="E43" s="280">
        <f>E42/$N$41</f>
        <v>0.86956521739130432</v>
      </c>
      <c r="F43" s="280">
        <f>F42/$N$41</f>
        <v>0.86956521739130432</v>
      </c>
      <c r="G43" s="280">
        <f>G42/$N$41</f>
        <v>0.86956521739130432</v>
      </c>
      <c r="H43" s="280">
        <f>H42/$N$41</f>
        <v>0.47826086956521741</v>
      </c>
    </row>
    <row r="51" spans="3:19" ht="15" thickBot="1">
      <c r="C51" s="261" t="s">
        <v>26</v>
      </c>
      <c r="D51" s="261" t="s">
        <v>12</v>
      </c>
      <c r="E51" s="261" t="s">
        <v>13</v>
      </c>
      <c r="F51" s="261" t="s">
        <v>14</v>
      </c>
      <c r="G51" s="261" t="s">
        <v>15</v>
      </c>
      <c r="H51" s="261" t="s">
        <v>16</v>
      </c>
      <c r="I51" s="261" t="s">
        <v>17</v>
      </c>
      <c r="J51" s="261" t="s">
        <v>18</v>
      </c>
      <c r="K51" s="261" t="s">
        <v>19</v>
      </c>
      <c r="L51" s="261" t="s">
        <v>20</v>
      </c>
      <c r="M51" s="261" t="s">
        <v>21</v>
      </c>
      <c r="N51" s="261" t="s">
        <v>22</v>
      </c>
      <c r="O51" s="261" t="s">
        <v>23</v>
      </c>
      <c r="P51" s="261" t="s">
        <v>24</v>
      </c>
      <c r="Q51" s="261" t="s">
        <v>25</v>
      </c>
      <c r="R51" s="261" t="s">
        <v>38</v>
      </c>
      <c r="S51" s="261" t="s">
        <v>33</v>
      </c>
    </row>
    <row r="52" spans="3:19" ht="15" thickBot="1">
      <c r="C52" s="261" t="s">
        <v>5</v>
      </c>
      <c r="D52" s="417"/>
      <c r="E52" s="418"/>
      <c r="F52" s="418"/>
      <c r="G52" s="418"/>
      <c r="H52" s="418"/>
      <c r="I52" s="418">
        <v>3</v>
      </c>
      <c r="J52" s="418"/>
      <c r="K52" s="418"/>
      <c r="L52" s="418"/>
      <c r="M52" s="418"/>
      <c r="N52" s="418"/>
      <c r="O52" s="418"/>
      <c r="P52" s="418">
        <v>2</v>
      </c>
      <c r="Q52" s="418"/>
      <c r="R52" s="2"/>
      <c r="S52" s="9">
        <f>D43</f>
        <v>0.86956521739130432</v>
      </c>
    </row>
    <row r="53" spans="3:19" ht="15" thickBot="1">
      <c r="C53" s="261" t="s">
        <v>6</v>
      </c>
      <c r="D53" s="419"/>
      <c r="E53" s="420"/>
      <c r="F53" s="420"/>
      <c r="G53" s="420"/>
      <c r="H53" s="420"/>
      <c r="I53" s="420">
        <v>3</v>
      </c>
      <c r="J53" s="420"/>
      <c r="K53" s="420"/>
      <c r="L53" s="420"/>
      <c r="M53" s="420"/>
      <c r="N53" s="420"/>
      <c r="O53" s="420"/>
      <c r="P53" s="420">
        <v>2</v>
      </c>
      <c r="Q53" s="420"/>
      <c r="R53" s="2"/>
      <c r="S53" s="9">
        <f>E43</f>
        <v>0.86956521739130432</v>
      </c>
    </row>
    <row r="54" spans="3:19" ht="15" thickBot="1">
      <c r="C54" s="261" t="s">
        <v>7</v>
      </c>
      <c r="D54" s="419"/>
      <c r="E54" s="420"/>
      <c r="F54" s="420"/>
      <c r="G54" s="420"/>
      <c r="H54" s="420"/>
      <c r="I54" s="420"/>
      <c r="J54" s="420">
        <v>3</v>
      </c>
      <c r="K54" s="420"/>
      <c r="L54" s="420"/>
      <c r="M54" s="420"/>
      <c r="N54" s="420"/>
      <c r="O54" s="420"/>
      <c r="P54" s="420">
        <v>2</v>
      </c>
      <c r="Q54" s="420"/>
      <c r="R54" s="2"/>
      <c r="S54" s="9">
        <f>F43</f>
        <v>0.86956521739130432</v>
      </c>
    </row>
    <row r="55" spans="3:19" ht="15" thickBot="1">
      <c r="C55" s="261" t="s">
        <v>8</v>
      </c>
      <c r="D55" s="419"/>
      <c r="E55" s="420"/>
      <c r="F55" s="420"/>
      <c r="G55" s="420"/>
      <c r="H55" s="420"/>
      <c r="I55" s="420"/>
      <c r="J55" s="420">
        <v>3</v>
      </c>
      <c r="K55" s="420"/>
      <c r="L55" s="420"/>
      <c r="M55" s="420"/>
      <c r="N55" s="420"/>
      <c r="O55" s="420"/>
      <c r="P55" s="420">
        <v>2</v>
      </c>
      <c r="Q55" s="420"/>
      <c r="R55" s="2"/>
      <c r="S55" s="9">
        <f>G43</f>
        <v>0.86956521739130432</v>
      </c>
    </row>
    <row r="56" spans="3:19" ht="15" thickBot="1">
      <c r="C56" s="261" t="s">
        <v>9</v>
      </c>
      <c r="D56" s="419"/>
      <c r="E56" s="420"/>
      <c r="F56" s="420"/>
      <c r="G56" s="420"/>
      <c r="H56" s="420"/>
      <c r="I56" s="420"/>
      <c r="J56" s="420">
        <v>3</v>
      </c>
      <c r="K56" s="420"/>
      <c r="L56" s="420"/>
      <c r="M56" s="420"/>
      <c r="N56" s="420"/>
      <c r="O56" s="420"/>
      <c r="P56" s="420">
        <v>2</v>
      </c>
      <c r="Q56" s="420"/>
      <c r="R56" s="2"/>
      <c r="S56" s="9">
        <f>H43</f>
        <v>0.47826086956521741</v>
      </c>
    </row>
    <row r="57" spans="3:19">
      <c r="C57" s="261" t="s">
        <v>30</v>
      </c>
      <c r="D57" s="1">
        <f t="shared" ref="D57:R57" si="2">COUNTIF(D52:D56,"=3")</f>
        <v>0</v>
      </c>
      <c r="E57" s="1">
        <f t="shared" si="2"/>
        <v>0</v>
      </c>
      <c r="F57" s="1">
        <f t="shared" si="2"/>
        <v>0</v>
      </c>
      <c r="G57" s="1">
        <f t="shared" si="2"/>
        <v>0</v>
      </c>
      <c r="H57" s="1">
        <f t="shared" si="2"/>
        <v>0</v>
      </c>
      <c r="I57" s="1">
        <f t="shared" si="2"/>
        <v>2</v>
      </c>
      <c r="J57" s="1">
        <f t="shared" si="2"/>
        <v>3</v>
      </c>
      <c r="K57" s="1">
        <f t="shared" si="2"/>
        <v>0</v>
      </c>
      <c r="L57" s="1">
        <f t="shared" si="2"/>
        <v>0</v>
      </c>
      <c r="M57" s="1">
        <f t="shared" si="2"/>
        <v>0</v>
      </c>
      <c r="N57" s="1">
        <f t="shared" si="2"/>
        <v>0</v>
      </c>
      <c r="O57" s="1">
        <f t="shared" si="2"/>
        <v>0</v>
      </c>
      <c r="P57" s="1">
        <f t="shared" si="2"/>
        <v>0</v>
      </c>
      <c r="Q57" s="1">
        <f t="shared" si="2"/>
        <v>0</v>
      </c>
      <c r="R57" s="1">
        <f t="shared" si="2"/>
        <v>0</v>
      </c>
    </row>
    <row r="58" spans="3:19">
      <c r="C58" s="261" t="s">
        <v>31</v>
      </c>
      <c r="D58" s="1">
        <f t="shared" ref="D58:R58" si="3">COUNTIF(D52:D56,"=2")</f>
        <v>0</v>
      </c>
      <c r="E58" s="1">
        <f t="shared" si="3"/>
        <v>0</v>
      </c>
      <c r="F58" s="1">
        <f t="shared" si="3"/>
        <v>0</v>
      </c>
      <c r="G58" s="1">
        <f t="shared" si="3"/>
        <v>0</v>
      </c>
      <c r="H58" s="1">
        <f t="shared" si="3"/>
        <v>0</v>
      </c>
      <c r="I58" s="1">
        <f t="shared" si="3"/>
        <v>0</v>
      </c>
      <c r="J58" s="1">
        <f t="shared" si="3"/>
        <v>0</v>
      </c>
      <c r="K58" s="1">
        <f t="shared" si="3"/>
        <v>0</v>
      </c>
      <c r="L58" s="1">
        <f t="shared" si="3"/>
        <v>0</v>
      </c>
      <c r="M58" s="1">
        <f t="shared" si="3"/>
        <v>0</v>
      </c>
      <c r="N58" s="1">
        <f t="shared" si="3"/>
        <v>0</v>
      </c>
      <c r="O58" s="1">
        <f t="shared" si="3"/>
        <v>0</v>
      </c>
      <c r="P58" s="1">
        <f t="shared" si="3"/>
        <v>5</v>
      </c>
      <c r="Q58" s="1">
        <f t="shared" si="3"/>
        <v>0</v>
      </c>
      <c r="R58" s="1">
        <f t="shared" si="3"/>
        <v>0</v>
      </c>
    </row>
    <row r="59" spans="3:19">
      <c r="C59" s="261" t="s">
        <v>32</v>
      </c>
      <c r="D59" s="1">
        <f t="shared" ref="D59:R59" si="4">COUNTIF(D52:D56,"=1")</f>
        <v>0</v>
      </c>
      <c r="E59" s="1">
        <f t="shared" si="4"/>
        <v>0</v>
      </c>
      <c r="F59" s="1">
        <f t="shared" si="4"/>
        <v>0</v>
      </c>
      <c r="G59" s="1">
        <f t="shared" si="4"/>
        <v>0</v>
      </c>
      <c r="H59" s="1">
        <f t="shared" si="4"/>
        <v>0</v>
      </c>
      <c r="I59" s="1">
        <f t="shared" si="4"/>
        <v>0</v>
      </c>
      <c r="J59" s="1">
        <f t="shared" si="4"/>
        <v>0</v>
      </c>
      <c r="K59" s="1">
        <f t="shared" si="4"/>
        <v>0</v>
      </c>
      <c r="L59" s="1">
        <f t="shared" si="4"/>
        <v>0</v>
      </c>
      <c r="M59" s="1">
        <f t="shared" si="4"/>
        <v>0</v>
      </c>
      <c r="N59" s="1">
        <f t="shared" si="4"/>
        <v>0</v>
      </c>
      <c r="O59" s="1">
        <f t="shared" si="4"/>
        <v>0</v>
      </c>
      <c r="P59" s="1">
        <f t="shared" si="4"/>
        <v>0</v>
      </c>
      <c r="Q59" s="1">
        <f t="shared" si="4"/>
        <v>0</v>
      </c>
      <c r="R59" s="1">
        <f t="shared" si="4"/>
        <v>0</v>
      </c>
    </row>
    <row r="60" spans="3:19">
      <c r="C60" s="261" t="s">
        <v>34</v>
      </c>
      <c r="D60" s="6">
        <f t="shared" ref="D60:R60" si="5">3*IF(D57=0,0,(ROUND(SUMIF(D52:D56,"=3",$S$52:$S$56),2)))</f>
        <v>0</v>
      </c>
      <c r="E60" s="6">
        <f t="shared" si="5"/>
        <v>0</v>
      </c>
      <c r="F60" s="6">
        <f t="shared" si="5"/>
        <v>0</v>
      </c>
      <c r="G60" s="6">
        <f t="shared" si="5"/>
        <v>0</v>
      </c>
      <c r="H60" s="6">
        <f t="shared" si="5"/>
        <v>0</v>
      </c>
      <c r="I60" s="6">
        <f t="shared" si="5"/>
        <v>5.22</v>
      </c>
      <c r="J60" s="6">
        <f t="shared" si="5"/>
        <v>6.66</v>
      </c>
      <c r="K60" s="6">
        <f t="shared" si="5"/>
        <v>0</v>
      </c>
      <c r="L60" s="6">
        <f t="shared" si="5"/>
        <v>0</v>
      </c>
      <c r="M60" s="6">
        <f t="shared" si="5"/>
        <v>0</v>
      </c>
      <c r="N60" s="6">
        <f t="shared" si="5"/>
        <v>0</v>
      </c>
      <c r="O60" s="6">
        <f t="shared" si="5"/>
        <v>0</v>
      </c>
      <c r="P60" s="6">
        <f t="shared" si="5"/>
        <v>0</v>
      </c>
      <c r="Q60" s="6">
        <f t="shared" si="5"/>
        <v>0</v>
      </c>
      <c r="R60" s="6">
        <f t="shared" si="5"/>
        <v>0</v>
      </c>
    </row>
    <row r="61" spans="3:19">
      <c r="C61" s="261" t="s">
        <v>35</v>
      </c>
      <c r="D61" s="6">
        <f t="shared" ref="D61:R61" si="6">2*IF(D58=0,0,(ROUND(SUMIF(D52:D56,"=2",$S$52:$S$56),2)))</f>
        <v>0</v>
      </c>
      <c r="E61" s="6">
        <f t="shared" si="6"/>
        <v>0</v>
      </c>
      <c r="F61" s="6">
        <f t="shared" si="6"/>
        <v>0</v>
      </c>
      <c r="G61" s="6">
        <f t="shared" si="6"/>
        <v>0</v>
      </c>
      <c r="H61" s="6">
        <f t="shared" si="6"/>
        <v>0</v>
      </c>
      <c r="I61" s="6">
        <f t="shared" si="6"/>
        <v>0</v>
      </c>
      <c r="J61" s="6">
        <f t="shared" si="6"/>
        <v>0</v>
      </c>
      <c r="K61" s="6">
        <f t="shared" si="6"/>
        <v>0</v>
      </c>
      <c r="L61" s="6">
        <f t="shared" si="6"/>
        <v>0</v>
      </c>
      <c r="M61" s="6">
        <f t="shared" si="6"/>
        <v>0</v>
      </c>
      <c r="N61" s="6">
        <f t="shared" si="6"/>
        <v>0</v>
      </c>
      <c r="O61" s="6">
        <f t="shared" si="6"/>
        <v>0</v>
      </c>
      <c r="P61" s="6">
        <f t="shared" si="6"/>
        <v>7.92</v>
      </c>
      <c r="Q61" s="6">
        <f t="shared" si="6"/>
        <v>0</v>
      </c>
      <c r="R61" s="6">
        <f t="shared" si="6"/>
        <v>0</v>
      </c>
    </row>
    <row r="62" spans="3:19">
      <c r="C62" s="261" t="s">
        <v>36</v>
      </c>
      <c r="D62" s="6">
        <f t="shared" ref="D62:R62" si="7">1*IF(D59=0,0,(ROUND(SUMIF(D52:D56,"=1",$S$52:$S$56),2)))</f>
        <v>0</v>
      </c>
      <c r="E62" s="6">
        <f t="shared" si="7"/>
        <v>0</v>
      </c>
      <c r="F62" s="6">
        <f t="shared" si="7"/>
        <v>0</v>
      </c>
      <c r="G62" s="6">
        <f t="shared" si="7"/>
        <v>0</v>
      </c>
      <c r="H62" s="6">
        <f t="shared" si="7"/>
        <v>0</v>
      </c>
      <c r="I62" s="6">
        <f t="shared" si="7"/>
        <v>0</v>
      </c>
      <c r="J62" s="6">
        <f t="shared" si="7"/>
        <v>0</v>
      </c>
      <c r="K62" s="6">
        <f t="shared" si="7"/>
        <v>0</v>
      </c>
      <c r="L62" s="6">
        <f t="shared" si="7"/>
        <v>0</v>
      </c>
      <c r="M62" s="6">
        <f t="shared" si="7"/>
        <v>0</v>
      </c>
      <c r="N62" s="6">
        <f t="shared" si="7"/>
        <v>0</v>
      </c>
      <c r="O62" s="6">
        <f t="shared" si="7"/>
        <v>0</v>
      </c>
      <c r="P62" s="6">
        <f t="shared" si="7"/>
        <v>0</v>
      </c>
      <c r="Q62" s="6">
        <f t="shared" si="7"/>
        <v>0</v>
      </c>
      <c r="R62" s="6">
        <f t="shared" si="7"/>
        <v>0</v>
      </c>
    </row>
    <row r="65" spans="3:18" ht="17.5">
      <c r="C65" s="7" t="s">
        <v>37</v>
      </c>
      <c r="D65" s="8">
        <f t="shared" ref="D65:R65" si="8">3*IF(SUM(D57:D59)=0,"0",(SUM(D60:D62))/(SUM(D52:D56)))</f>
        <v>0</v>
      </c>
      <c r="E65" s="8">
        <f t="shared" si="8"/>
        <v>0</v>
      </c>
      <c r="F65" s="8">
        <f t="shared" si="8"/>
        <v>0</v>
      </c>
      <c r="G65" s="8">
        <f t="shared" si="8"/>
        <v>0</v>
      </c>
      <c r="H65" s="8">
        <f t="shared" si="8"/>
        <v>0</v>
      </c>
      <c r="I65" s="8">
        <f t="shared" si="8"/>
        <v>2.61</v>
      </c>
      <c r="J65" s="8">
        <f t="shared" si="8"/>
        <v>2.2199999999999998</v>
      </c>
      <c r="K65" s="8">
        <f t="shared" si="8"/>
        <v>0</v>
      </c>
      <c r="L65" s="8">
        <f t="shared" si="8"/>
        <v>0</v>
      </c>
      <c r="M65" s="8">
        <f t="shared" si="8"/>
        <v>0</v>
      </c>
      <c r="N65" s="8">
        <f t="shared" si="8"/>
        <v>0</v>
      </c>
      <c r="O65" s="8">
        <f t="shared" si="8"/>
        <v>0</v>
      </c>
      <c r="P65" s="8">
        <f t="shared" si="8"/>
        <v>2.3760000000000003</v>
      </c>
      <c r="Q65" s="8">
        <f t="shared" si="8"/>
        <v>0</v>
      </c>
      <c r="R65" s="8">
        <f t="shared" si="8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workbookViewId="0">
      <selection activeCell="N7" sqref="N7"/>
    </sheetView>
  </sheetViews>
  <sheetFormatPr defaultRowHeight="14.5"/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454"/>
      <c r="O1" s="454"/>
      <c r="P1" s="454"/>
      <c r="Q1" s="454"/>
      <c r="R1" s="454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454"/>
      <c r="O2" s="454"/>
      <c r="P2" s="454"/>
      <c r="Q2" s="454"/>
      <c r="R2" s="454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54"/>
      <c r="O3" s="454"/>
      <c r="P3" s="454"/>
      <c r="Q3" s="454"/>
      <c r="R3" s="454"/>
    </row>
    <row r="4" spans="1:18">
      <c r="A4" s="509" t="s">
        <v>761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454"/>
      <c r="O4" s="454"/>
      <c r="P4" s="454"/>
      <c r="Q4" s="454"/>
      <c r="R4" s="454"/>
    </row>
    <row r="5" spans="1:18">
      <c r="A5" s="484" t="s">
        <v>762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54"/>
      <c r="O5" s="454"/>
      <c r="P5" s="454"/>
      <c r="Q5" s="454"/>
      <c r="R5" s="454"/>
    </row>
    <row r="6" spans="1:18" ht="19" customHeight="1">
      <c r="A6" s="484" t="s">
        <v>763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54"/>
      <c r="O6" s="454"/>
      <c r="P6" s="454"/>
      <c r="Q6" s="454"/>
      <c r="R6" s="454"/>
    </row>
    <row r="7" spans="1:18" ht="25" customHeight="1">
      <c r="A7" s="597" t="s">
        <v>764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9"/>
      <c r="N7" s="454"/>
      <c r="O7" s="454"/>
      <c r="P7" s="454"/>
      <c r="Q7" s="454"/>
      <c r="R7" s="454"/>
    </row>
    <row r="8" spans="1:18">
      <c r="A8" s="513" t="s">
        <v>765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  <c r="N8" s="454"/>
      <c r="O8" s="454"/>
      <c r="P8" s="454"/>
      <c r="Q8" s="454"/>
      <c r="R8" s="454"/>
    </row>
    <row r="9" spans="1:18">
      <c r="A9" s="513" t="s">
        <v>766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  <c r="N9" s="454"/>
      <c r="O9" s="454"/>
      <c r="P9" s="454"/>
      <c r="Q9" s="454"/>
      <c r="R9" s="454"/>
    </row>
    <row r="10" spans="1:18">
      <c r="A10" s="513" t="s">
        <v>767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  <c r="N10" s="454"/>
      <c r="O10" s="454"/>
      <c r="P10" s="454"/>
      <c r="Q10" s="454"/>
      <c r="R10" s="454"/>
    </row>
    <row r="11" spans="1:18" ht="25" customHeight="1">
      <c r="A11" s="600" t="s">
        <v>768</v>
      </c>
      <c r="B11" s="601"/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2"/>
      <c r="N11" s="454"/>
      <c r="O11" s="454"/>
      <c r="P11" s="454"/>
      <c r="Q11" s="454"/>
      <c r="R11" s="454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487" t="s">
        <v>5</v>
      </c>
      <c r="E13" s="487" t="s">
        <v>6</v>
      </c>
      <c r="F13" s="487" t="s">
        <v>7</v>
      </c>
      <c r="G13" s="487" t="s">
        <v>8</v>
      </c>
      <c r="H13" s="487" t="s">
        <v>9</v>
      </c>
      <c r="I13" s="603" t="s">
        <v>5</v>
      </c>
      <c r="J13" s="487" t="s">
        <v>6</v>
      </c>
      <c r="K13" s="487" t="s">
        <v>7</v>
      </c>
      <c r="L13" s="487" t="s">
        <v>8</v>
      </c>
      <c r="M13" s="487" t="s">
        <v>9</v>
      </c>
      <c r="N13" s="487" t="s">
        <v>5</v>
      </c>
      <c r="O13" s="487" t="s">
        <v>6</v>
      </c>
      <c r="P13" s="487" t="s">
        <v>7</v>
      </c>
      <c r="Q13" s="487" t="s">
        <v>8</v>
      </c>
      <c r="R13" s="487" t="s">
        <v>9</v>
      </c>
    </row>
    <row r="14" spans="1:18" ht="29">
      <c r="A14" s="457">
        <v>1</v>
      </c>
      <c r="B14" s="423">
        <v>1911001</v>
      </c>
      <c r="C14" s="604" t="s">
        <v>79</v>
      </c>
      <c r="D14" s="423">
        <v>70</v>
      </c>
      <c r="E14" s="423">
        <v>72</v>
      </c>
      <c r="F14" s="423">
        <v>68</v>
      </c>
      <c r="G14" s="423">
        <v>73</v>
      </c>
      <c r="H14" s="423">
        <v>55</v>
      </c>
      <c r="I14" s="2">
        <v>44</v>
      </c>
      <c r="J14" s="2">
        <v>20</v>
      </c>
      <c r="K14" s="2">
        <v>52</v>
      </c>
      <c r="L14" s="2">
        <v>24</v>
      </c>
      <c r="M14" s="2">
        <v>32</v>
      </c>
      <c r="N14" s="1">
        <f>ROUND(D14*$H$12+I14*$M$12,0)</f>
        <v>57</v>
      </c>
      <c r="O14" s="1">
        <f t="shared" ref="O14:R77" si="0">ROUND(E14*$H$12+J14*$M$12,0)</f>
        <v>46</v>
      </c>
      <c r="P14" s="1">
        <f t="shared" si="0"/>
        <v>60</v>
      </c>
      <c r="Q14" s="1">
        <f t="shared" si="0"/>
        <v>49</v>
      </c>
      <c r="R14" s="1">
        <f t="shared" si="0"/>
        <v>44</v>
      </c>
    </row>
    <row r="15" spans="1:18" ht="29">
      <c r="A15" s="457">
        <v>2</v>
      </c>
      <c r="B15" s="423">
        <v>1911002</v>
      </c>
      <c r="C15" s="604" t="s">
        <v>80</v>
      </c>
      <c r="D15" s="423">
        <v>82</v>
      </c>
      <c r="E15" s="423">
        <v>75</v>
      </c>
      <c r="F15" s="423">
        <v>85</v>
      </c>
      <c r="G15" s="423">
        <v>95</v>
      </c>
      <c r="H15" s="423">
        <v>88</v>
      </c>
      <c r="I15" s="2">
        <v>68</v>
      </c>
      <c r="J15" s="2">
        <v>56</v>
      </c>
      <c r="K15" s="2">
        <v>72</v>
      </c>
      <c r="L15" s="2">
        <v>68</v>
      </c>
      <c r="M15" s="2">
        <v>72</v>
      </c>
      <c r="N15" s="1">
        <f t="shared" ref="N15:Q78" si="1">ROUND(D15*$H$12+I15*$M$12,0)</f>
        <v>75</v>
      </c>
      <c r="O15" s="1">
        <f t="shared" si="0"/>
        <v>66</v>
      </c>
      <c r="P15" s="1">
        <f t="shared" si="0"/>
        <v>79</v>
      </c>
      <c r="Q15" s="1">
        <f t="shared" si="0"/>
        <v>82</v>
      </c>
      <c r="R15" s="1">
        <f t="shared" si="0"/>
        <v>80</v>
      </c>
    </row>
    <row r="16" spans="1:18" ht="29">
      <c r="A16" s="457">
        <v>3</v>
      </c>
      <c r="B16" s="423">
        <v>1911003</v>
      </c>
      <c r="C16" s="604" t="s">
        <v>81</v>
      </c>
      <c r="D16" s="423">
        <v>76</v>
      </c>
      <c r="E16" s="423">
        <v>82</v>
      </c>
      <c r="F16" s="423">
        <v>84</v>
      </c>
      <c r="G16" s="423">
        <v>92</v>
      </c>
      <c r="H16" s="423">
        <v>84</v>
      </c>
      <c r="I16" s="2">
        <v>68</v>
      </c>
      <c r="J16" s="2">
        <v>32</v>
      </c>
      <c r="K16" s="2">
        <v>64</v>
      </c>
      <c r="L16" s="2">
        <v>68</v>
      </c>
      <c r="M16" s="2">
        <v>60</v>
      </c>
      <c r="N16" s="1">
        <f t="shared" si="1"/>
        <v>72</v>
      </c>
      <c r="O16" s="1">
        <f t="shared" si="0"/>
        <v>57</v>
      </c>
      <c r="P16" s="1">
        <f t="shared" si="0"/>
        <v>74</v>
      </c>
      <c r="Q16" s="1">
        <f t="shared" si="0"/>
        <v>80</v>
      </c>
      <c r="R16" s="1">
        <f t="shared" si="0"/>
        <v>72</v>
      </c>
    </row>
    <row r="17" spans="1:18" ht="29">
      <c r="A17" s="457">
        <v>4</v>
      </c>
      <c r="B17" s="423">
        <v>1911005</v>
      </c>
      <c r="C17" s="604" t="s">
        <v>40</v>
      </c>
      <c r="D17" s="423">
        <v>79</v>
      </c>
      <c r="E17" s="423">
        <v>62</v>
      </c>
      <c r="F17" s="423">
        <v>71</v>
      </c>
      <c r="G17" s="423">
        <v>61</v>
      </c>
      <c r="H17" s="423">
        <v>80</v>
      </c>
      <c r="I17" s="2">
        <v>72</v>
      </c>
      <c r="J17" s="2">
        <v>72</v>
      </c>
      <c r="K17" s="2">
        <v>68</v>
      </c>
      <c r="L17" s="2">
        <v>64</v>
      </c>
      <c r="M17" s="2">
        <v>68</v>
      </c>
      <c r="N17" s="1">
        <f t="shared" si="1"/>
        <v>76</v>
      </c>
      <c r="O17" s="1">
        <f t="shared" si="0"/>
        <v>67</v>
      </c>
      <c r="P17" s="1">
        <f t="shared" si="0"/>
        <v>70</v>
      </c>
      <c r="Q17" s="1">
        <f t="shared" si="0"/>
        <v>63</v>
      </c>
      <c r="R17" s="1">
        <f t="shared" si="0"/>
        <v>74</v>
      </c>
    </row>
    <row r="18" spans="1:18" ht="72.5">
      <c r="A18" s="457">
        <v>5</v>
      </c>
      <c r="B18" s="423">
        <v>1911007</v>
      </c>
      <c r="C18" s="604" t="s">
        <v>83</v>
      </c>
      <c r="D18" s="423">
        <v>90</v>
      </c>
      <c r="E18" s="423">
        <v>64</v>
      </c>
      <c r="F18" s="423">
        <v>85</v>
      </c>
      <c r="G18" s="423">
        <v>93</v>
      </c>
      <c r="H18" s="423">
        <v>92</v>
      </c>
      <c r="I18" s="2">
        <v>68</v>
      </c>
      <c r="J18" s="2">
        <v>68</v>
      </c>
      <c r="K18" s="2">
        <v>72</v>
      </c>
      <c r="L18" s="2">
        <v>56</v>
      </c>
      <c r="M18" s="2">
        <v>60</v>
      </c>
      <c r="N18" s="1">
        <f t="shared" si="1"/>
        <v>79</v>
      </c>
      <c r="O18" s="1">
        <f t="shared" si="0"/>
        <v>66</v>
      </c>
      <c r="P18" s="1">
        <f t="shared" si="0"/>
        <v>79</v>
      </c>
      <c r="Q18" s="1">
        <f t="shared" si="0"/>
        <v>75</v>
      </c>
      <c r="R18" s="1">
        <f t="shared" si="0"/>
        <v>76</v>
      </c>
    </row>
    <row r="19" spans="1:18">
      <c r="A19" s="457">
        <v>6</v>
      </c>
      <c r="B19" s="76">
        <v>1911008</v>
      </c>
      <c r="C19" s="605" t="s">
        <v>84</v>
      </c>
      <c r="D19" s="76">
        <v>86</v>
      </c>
      <c r="E19" s="76">
        <v>65</v>
      </c>
      <c r="F19" s="76">
        <v>86</v>
      </c>
      <c r="G19" s="76">
        <v>83</v>
      </c>
      <c r="H19" s="76">
        <v>73</v>
      </c>
      <c r="I19" s="2">
        <v>56</v>
      </c>
      <c r="J19" s="2">
        <v>48</v>
      </c>
      <c r="K19" s="2">
        <v>64</v>
      </c>
      <c r="L19" s="2">
        <v>64</v>
      </c>
      <c r="M19" s="2">
        <v>72</v>
      </c>
      <c r="N19" s="1">
        <f t="shared" si="1"/>
        <v>71</v>
      </c>
      <c r="O19" s="1">
        <f t="shared" si="0"/>
        <v>57</v>
      </c>
      <c r="P19" s="1">
        <f t="shared" si="0"/>
        <v>75</v>
      </c>
      <c r="Q19" s="1">
        <f t="shared" si="0"/>
        <v>74</v>
      </c>
      <c r="R19" s="1">
        <f t="shared" si="0"/>
        <v>73</v>
      </c>
    </row>
    <row r="20" spans="1:18">
      <c r="A20" s="457">
        <v>7</v>
      </c>
      <c r="B20" s="76">
        <v>1911010</v>
      </c>
      <c r="C20" s="605" t="s">
        <v>86</v>
      </c>
      <c r="D20" s="76">
        <v>95</v>
      </c>
      <c r="E20" s="76">
        <v>64</v>
      </c>
      <c r="F20" s="76">
        <v>90</v>
      </c>
      <c r="G20" s="76">
        <v>51</v>
      </c>
      <c r="H20" s="76">
        <v>62</v>
      </c>
      <c r="I20" s="2">
        <v>68</v>
      </c>
      <c r="J20" s="2">
        <v>60</v>
      </c>
      <c r="K20" s="2">
        <v>44</v>
      </c>
      <c r="L20" s="2">
        <v>64</v>
      </c>
      <c r="M20" s="2">
        <v>68</v>
      </c>
      <c r="N20" s="1">
        <f t="shared" si="1"/>
        <v>82</v>
      </c>
      <c r="O20" s="1">
        <f t="shared" si="0"/>
        <v>62</v>
      </c>
      <c r="P20" s="1">
        <f t="shared" si="0"/>
        <v>67</v>
      </c>
      <c r="Q20" s="1">
        <f t="shared" si="0"/>
        <v>58</v>
      </c>
      <c r="R20" s="1">
        <f t="shared" si="0"/>
        <v>65</v>
      </c>
    </row>
    <row r="21" spans="1:18">
      <c r="A21" s="457">
        <v>8</v>
      </c>
      <c r="B21" s="76">
        <v>1911011</v>
      </c>
      <c r="C21" s="605" t="s">
        <v>87</v>
      </c>
      <c r="D21" s="76">
        <v>82</v>
      </c>
      <c r="E21" s="76">
        <v>60</v>
      </c>
      <c r="F21" s="76">
        <v>87</v>
      </c>
      <c r="G21" s="76">
        <v>55</v>
      </c>
      <c r="H21" s="76">
        <v>51</v>
      </c>
      <c r="I21" s="2">
        <v>60</v>
      </c>
      <c r="J21" s="2">
        <v>52</v>
      </c>
      <c r="K21" s="2">
        <v>68</v>
      </c>
      <c r="L21" s="2">
        <v>64</v>
      </c>
      <c r="M21" s="2">
        <v>40</v>
      </c>
      <c r="N21" s="1">
        <f t="shared" si="1"/>
        <v>71</v>
      </c>
      <c r="O21" s="1">
        <f t="shared" si="0"/>
        <v>56</v>
      </c>
      <c r="P21" s="1">
        <f t="shared" si="0"/>
        <v>78</v>
      </c>
      <c r="Q21" s="1">
        <f t="shared" si="0"/>
        <v>60</v>
      </c>
      <c r="R21" s="1">
        <f t="shared" si="0"/>
        <v>46</v>
      </c>
    </row>
    <row r="22" spans="1:18" ht="29">
      <c r="A22" s="457">
        <v>9</v>
      </c>
      <c r="B22" s="423">
        <v>1911012</v>
      </c>
      <c r="C22" s="604" t="s">
        <v>88</v>
      </c>
      <c r="D22" s="423">
        <v>93</v>
      </c>
      <c r="E22" s="423">
        <v>71</v>
      </c>
      <c r="F22" s="423">
        <v>88</v>
      </c>
      <c r="G22" s="423">
        <v>94</v>
      </c>
      <c r="H22" s="423">
        <v>92</v>
      </c>
      <c r="I22" s="2">
        <v>64</v>
      </c>
      <c r="J22" s="2">
        <v>68</v>
      </c>
      <c r="K22" s="2">
        <v>60</v>
      </c>
      <c r="L22" s="2">
        <v>64</v>
      </c>
      <c r="M22" s="2">
        <v>64</v>
      </c>
      <c r="N22" s="1">
        <f t="shared" si="1"/>
        <v>79</v>
      </c>
      <c r="O22" s="1">
        <f t="shared" si="0"/>
        <v>70</v>
      </c>
      <c r="P22" s="1">
        <f t="shared" si="0"/>
        <v>74</v>
      </c>
      <c r="Q22" s="1">
        <f t="shared" si="0"/>
        <v>79</v>
      </c>
      <c r="R22" s="1">
        <f t="shared" si="0"/>
        <v>78</v>
      </c>
    </row>
    <row r="23" spans="1:18" ht="29">
      <c r="A23" s="457">
        <v>10</v>
      </c>
      <c r="B23" s="423">
        <v>1911013</v>
      </c>
      <c r="C23" s="604" t="s">
        <v>89</v>
      </c>
      <c r="D23" s="423">
        <v>96</v>
      </c>
      <c r="E23" s="423">
        <v>79</v>
      </c>
      <c r="F23" s="423">
        <v>89</v>
      </c>
      <c r="G23" s="423">
        <v>93</v>
      </c>
      <c r="H23" s="423">
        <v>88</v>
      </c>
      <c r="I23" s="2">
        <v>64</v>
      </c>
      <c r="J23" s="2">
        <v>72</v>
      </c>
      <c r="K23" s="2">
        <v>72</v>
      </c>
      <c r="L23" s="2">
        <v>72</v>
      </c>
      <c r="M23" s="2">
        <v>72</v>
      </c>
      <c r="N23" s="1">
        <f t="shared" si="1"/>
        <v>80</v>
      </c>
      <c r="O23" s="1">
        <f t="shared" si="0"/>
        <v>76</v>
      </c>
      <c r="P23" s="1">
        <f t="shared" si="0"/>
        <v>81</v>
      </c>
      <c r="Q23" s="1">
        <f t="shared" si="0"/>
        <v>83</v>
      </c>
      <c r="R23" s="1">
        <f t="shared" si="0"/>
        <v>80</v>
      </c>
    </row>
    <row r="24" spans="1:18">
      <c r="A24" s="457">
        <v>11</v>
      </c>
      <c r="B24" s="76">
        <v>1911015</v>
      </c>
      <c r="C24" s="605" t="s">
        <v>91</v>
      </c>
      <c r="D24" s="76">
        <v>87</v>
      </c>
      <c r="E24" s="76">
        <v>95</v>
      </c>
      <c r="F24" s="76">
        <v>93</v>
      </c>
      <c r="G24" s="76">
        <v>93</v>
      </c>
      <c r="H24" s="76">
        <v>81</v>
      </c>
      <c r="I24" s="2">
        <v>72</v>
      </c>
      <c r="J24" s="2">
        <v>60</v>
      </c>
      <c r="K24" s="2">
        <v>68</v>
      </c>
      <c r="L24" s="2">
        <v>60</v>
      </c>
      <c r="M24" s="2">
        <v>68</v>
      </c>
      <c r="N24" s="1">
        <f t="shared" si="1"/>
        <v>80</v>
      </c>
      <c r="O24" s="1">
        <f t="shared" si="0"/>
        <v>78</v>
      </c>
      <c r="P24" s="1">
        <f t="shared" si="0"/>
        <v>81</v>
      </c>
      <c r="Q24" s="1">
        <f t="shared" si="0"/>
        <v>77</v>
      </c>
      <c r="R24" s="1">
        <f t="shared" si="0"/>
        <v>75</v>
      </c>
    </row>
    <row r="25" spans="1:18" ht="43.5">
      <c r="A25" s="457">
        <v>12</v>
      </c>
      <c r="B25" s="423">
        <v>1911017</v>
      </c>
      <c r="C25" s="604" t="s">
        <v>92</v>
      </c>
      <c r="D25" s="423">
        <v>89</v>
      </c>
      <c r="E25" s="423">
        <v>87</v>
      </c>
      <c r="F25" s="423">
        <v>73</v>
      </c>
      <c r="G25" s="423">
        <v>64</v>
      </c>
      <c r="H25" s="423">
        <v>53</v>
      </c>
      <c r="I25" s="2">
        <v>72</v>
      </c>
      <c r="J25" s="2">
        <v>68</v>
      </c>
      <c r="K25" s="2">
        <v>56</v>
      </c>
      <c r="L25" s="2">
        <v>52</v>
      </c>
      <c r="M25" s="2">
        <v>56</v>
      </c>
      <c r="N25" s="1">
        <f t="shared" si="1"/>
        <v>81</v>
      </c>
      <c r="O25" s="1">
        <f t="shared" si="0"/>
        <v>78</v>
      </c>
      <c r="P25" s="1">
        <f t="shared" si="0"/>
        <v>65</v>
      </c>
      <c r="Q25" s="1">
        <f t="shared" si="0"/>
        <v>58</v>
      </c>
      <c r="R25" s="1">
        <f t="shared" si="0"/>
        <v>55</v>
      </c>
    </row>
    <row r="26" spans="1:18" ht="58">
      <c r="A26" s="457">
        <v>13</v>
      </c>
      <c r="B26" s="423">
        <v>1911018</v>
      </c>
      <c r="C26" s="604" t="s">
        <v>42</v>
      </c>
      <c r="D26" s="423">
        <v>90</v>
      </c>
      <c r="E26" s="423">
        <v>82</v>
      </c>
      <c r="F26" s="423">
        <v>90</v>
      </c>
      <c r="G26" s="423">
        <v>94</v>
      </c>
      <c r="H26" s="423">
        <v>94</v>
      </c>
      <c r="I26" s="2">
        <v>68</v>
      </c>
      <c r="J26" s="2">
        <v>52</v>
      </c>
      <c r="K26" s="2">
        <v>56</v>
      </c>
      <c r="L26" s="2">
        <v>60</v>
      </c>
      <c r="M26" s="2">
        <v>68</v>
      </c>
      <c r="N26" s="1">
        <f t="shared" si="1"/>
        <v>79</v>
      </c>
      <c r="O26" s="1">
        <f t="shared" si="0"/>
        <v>67</v>
      </c>
      <c r="P26" s="1">
        <f t="shared" si="0"/>
        <v>73</v>
      </c>
      <c r="Q26" s="1">
        <f t="shared" si="0"/>
        <v>77</v>
      </c>
      <c r="R26" s="1">
        <f t="shared" si="0"/>
        <v>81</v>
      </c>
    </row>
    <row r="27" spans="1:18" ht="43.5">
      <c r="A27" s="457">
        <v>14</v>
      </c>
      <c r="B27" s="423">
        <v>1911019</v>
      </c>
      <c r="C27" s="604" t="s">
        <v>93</v>
      </c>
      <c r="D27" s="423">
        <v>74</v>
      </c>
      <c r="E27" s="423">
        <v>80</v>
      </c>
      <c r="F27" s="423">
        <v>77</v>
      </c>
      <c r="G27" s="423">
        <v>70</v>
      </c>
      <c r="H27" s="423">
        <v>84</v>
      </c>
      <c r="I27" s="2">
        <v>68</v>
      </c>
      <c r="J27" s="2">
        <v>68</v>
      </c>
      <c r="K27" s="2">
        <v>64</v>
      </c>
      <c r="L27" s="2">
        <v>72</v>
      </c>
      <c r="M27" s="2">
        <v>64</v>
      </c>
      <c r="N27" s="1">
        <f t="shared" si="1"/>
        <v>71</v>
      </c>
      <c r="O27" s="1">
        <f t="shared" si="0"/>
        <v>74</v>
      </c>
      <c r="P27" s="1">
        <f t="shared" si="0"/>
        <v>71</v>
      </c>
      <c r="Q27" s="1">
        <f t="shared" si="0"/>
        <v>71</v>
      </c>
      <c r="R27" s="1">
        <f t="shared" si="0"/>
        <v>74</v>
      </c>
    </row>
    <row r="28" spans="1:18">
      <c r="A28" s="457">
        <v>15</v>
      </c>
      <c r="B28" s="76">
        <v>1911020</v>
      </c>
      <c r="C28" s="605" t="s">
        <v>94</v>
      </c>
      <c r="D28" s="76">
        <v>87</v>
      </c>
      <c r="E28" s="76">
        <v>73</v>
      </c>
      <c r="F28" s="76">
        <v>72</v>
      </c>
      <c r="G28" s="76">
        <v>81</v>
      </c>
      <c r="H28" s="76">
        <v>60</v>
      </c>
      <c r="I28" s="2">
        <v>72</v>
      </c>
      <c r="J28" s="2">
        <v>68</v>
      </c>
      <c r="K28" s="2">
        <v>12</v>
      </c>
      <c r="L28" s="2">
        <v>68</v>
      </c>
      <c r="M28" s="2">
        <v>64</v>
      </c>
      <c r="N28" s="1">
        <f t="shared" si="1"/>
        <v>80</v>
      </c>
      <c r="O28" s="1">
        <f t="shared" si="0"/>
        <v>71</v>
      </c>
      <c r="P28" s="1">
        <f t="shared" si="0"/>
        <v>42</v>
      </c>
      <c r="Q28" s="1">
        <f t="shared" si="0"/>
        <v>75</v>
      </c>
      <c r="R28" s="1">
        <f t="shared" si="0"/>
        <v>62</v>
      </c>
    </row>
    <row r="29" spans="1:18" ht="58">
      <c r="A29" s="457">
        <v>16</v>
      </c>
      <c r="B29" s="423">
        <v>1911021</v>
      </c>
      <c r="C29" s="604" t="s">
        <v>43</v>
      </c>
      <c r="D29" s="423">
        <v>90</v>
      </c>
      <c r="E29" s="423">
        <v>82</v>
      </c>
      <c r="F29" s="423">
        <v>89</v>
      </c>
      <c r="G29" s="423">
        <v>94</v>
      </c>
      <c r="H29" s="423">
        <v>88</v>
      </c>
      <c r="I29" s="2">
        <v>72</v>
      </c>
      <c r="J29" s="2">
        <v>72</v>
      </c>
      <c r="K29" s="2">
        <v>64</v>
      </c>
      <c r="L29" s="2">
        <v>68</v>
      </c>
      <c r="M29" s="2">
        <v>64</v>
      </c>
      <c r="N29" s="1">
        <f t="shared" si="1"/>
        <v>81</v>
      </c>
      <c r="O29" s="1">
        <f t="shared" si="0"/>
        <v>77</v>
      </c>
      <c r="P29" s="1">
        <f t="shared" si="0"/>
        <v>77</v>
      </c>
      <c r="Q29" s="1">
        <f t="shared" si="0"/>
        <v>81</v>
      </c>
      <c r="R29" s="1">
        <f t="shared" si="0"/>
        <v>76</v>
      </c>
    </row>
    <row r="30" spans="1:18">
      <c r="A30" s="457">
        <v>17</v>
      </c>
      <c r="B30" s="76">
        <v>1911022</v>
      </c>
      <c r="C30" s="605" t="s">
        <v>95</v>
      </c>
      <c r="D30" s="76">
        <v>80</v>
      </c>
      <c r="E30" s="76">
        <v>75</v>
      </c>
      <c r="F30" s="76">
        <v>77</v>
      </c>
      <c r="G30" s="76">
        <v>66</v>
      </c>
      <c r="H30" s="76">
        <v>69</v>
      </c>
      <c r="I30" s="2">
        <v>68</v>
      </c>
      <c r="J30" s="2">
        <v>64</v>
      </c>
      <c r="K30" s="2">
        <v>52</v>
      </c>
      <c r="L30" s="2">
        <v>56</v>
      </c>
      <c r="M30" s="2">
        <v>64</v>
      </c>
      <c r="N30" s="1">
        <f t="shared" si="1"/>
        <v>74</v>
      </c>
      <c r="O30" s="1">
        <f t="shared" si="0"/>
        <v>70</v>
      </c>
      <c r="P30" s="1">
        <f t="shared" si="0"/>
        <v>65</v>
      </c>
      <c r="Q30" s="1">
        <f t="shared" si="0"/>
        <v>61</v>
      </c>
      <c r="R30" s="1">
        <f t="shared" si="0"/>
        <v>67</v>
      </c>
    </row>
    <row r="31" spans="1:18">
      <c r="A31" s="457">
        <v>18</v>
      </c>
      <c r="B31" s="76">
        <v>1911027</v>
      </c>
      <c r="C31" s="605" t="s">
        <v>314</v>
      </c>
      <c r="D31" s="76">
        <v>82</v>
      </c>
      <c r="E31" s="76">
        <v>65</v>
      </c>
      <c r="F31" s="76">
        <v>81</v>
      </c>
      <c r="G31" s="76">
        <v>51</v>
      </c>
      <c r="H31" s="76">
        <v>51</v>
      </c>
      <c r="I31" s="2">
        <v>52</v>
      </c>
      <c r="J31" s="2">
        <v>56</v>
      </c>
      <c r="K31" s="2">
        <v>32</v>
      </c>
      <c r="L31" s="2">
        <v>64</v>
      </c>
      <c r="M31" s="2">
        <v>60</v>
      </c>
      <c r="N31" s="1">
        <f t="shared" si="1"/>
        <v>67</v>
      </c>
      <c r="O31" s="1">
        <f t="shared" si="0"/>
        <v>61</v>
      </c>
      <c r="P31" s="1">
        <f t="shared" si="0"/>
        <v>57</v>
      </c>
      <c r="Q31" s="1">
        <f t="shared" si="0"/>
        <v>58</v>
      </c>
      <c r="R31" s="1">
        <f t="shared" si="0"/>
        <v>56</v>
      </c>
    </row>
    <row r="32" spans="1:18">
      <c r="A32" s="457">
        <v>19</v>
      </c>
      <c r="B32" s="76">
        <v>1911029</v>
      </c>
      <c r="C32" s="605" t="s">
        <v>99</v>
      </c>
      <c r="D32" s="76">
        <v>95</v>
      </c>
      <c r="E32" s="76">
        <v>84</v>
      </c>
      <c r="F32" s="76">
        <v>90</v>
      </c>
      <c r="G32" s="76">
        <v>74</v>
      </c>
      <c r="H32" s="76">
        <v>78</v>
      </c>
      <c r="I32" s="2">
        <v>76</v>
      </c>
      <c r="J32" s="2">
        <v>72</v>
      </c>
      <c r="K32" s="2">
        <v>64</v>
      </c>
      <c r="L32" s="2">
        <v>64</v>
      </c>
      <c r="M32" s="2">
        <v>36</v>
      </c>
      <c r="N32" s="1">
        <f t="shared" si="1"/>
        <v>86</v>
      </c>
      <c r="O32" s="1">
        <f t="shared" si="0"/>
        <v>78</v>
      </c>
      <c r="P32" s="1">
        <f t="shared" si="0"/>
        <v>77</v>
      </c>
      <c r="Q32" s="1">
        <f t="shared" si="0"/>
        <v>69</v>
      </c>
      <c r="R32" s="1">
        <f t="shared" si="0"/>
        <v>57</v>
      </c>
    </row>
    <row r="33" spans="1:18" ht="29">
      <c r="A33" s="457">
        <v>20</v>
      </c>
      <c r="B33" s="423">
        <v>1911030</v>
      </c>
      <c r="C33" s="604" t="s">
        <v>100</v>
      </c>
      <c r="D33" s="423">
        <v>70</v>
      </c>
      <c r="E33" s="423">
        <v>80</v>
      </c>
      <c r="F33" s="423">
        <v>67</v>
      </c>
      <c r="G33" s="423">
        <v>56</v>
      </c>
      <c r="H33" s="423">
        <v>61</v>
      </c>
      <c r="I33" s="2">
        <v>56</v>
      </c>
      <c r="J33" s="2">
        <v>68</v>
      </c>
      <c r="K33" s="2">
        <v>72</v>
      </c>
      <c r="L33" s="2">
        <v>68</v>
      </c>
      <c r="M33" s="2">
        <v>68</v>
      </c>
      <c r="N33" s="1">
        <f t="shared" si="1"/>
        <v>63</v>
      </c>
      <c r="O33" s="1">
        <f t="shared" si="0"/>
        <v>74</v>
      </c>
      <c r="P33" s="1">
        <f t="shared" si="0"/>
        <v>70</v>
      </c>
      <c r="Q33" s="1">
        <f t="shared" si="0"/>
        <v>62</v>
      </c>
      <c r="R33" s="1">
        <f t="shared" si="0"/>
        <v>65</v>
      </c>
    </row>
    <row r="34" spans="1:18" ht="58">
      <c r="A34" s="457">
        <v>21</v>
      </c>
      <c r="B34" s="423">
        <v>1911031</v>
      </c>
      <c r="C34" s="604" t="s">
        <v>101</v>
      </c>
      <c r="D34" s="423">
        <v>80</v>
      </c>
      <c r="E34" s="423">
        <v>92</v>
      </c>
      <c r="F34" s="423">
        <v>85</v>
      </c>
      <c r="G34" s="423">
        <v>75</v>
      </c>
      <c r="H34" s="423">
        <v>93</v>
      </c>
      <c r="I34" s="2">
        <v>60</v>
      </c>
      <c r="J34" s="2">
        <v>60</v>
      </c>
      <c r="K34" s="2">
        <v>60</v>
      </c>
      <c r="L34" s="2">
        <v>60</v>
      </c>
      <c r="M34" s="2">
        <v>64</v>
      </c>
      <c r="N34" s="1">
        <f t="shared" si="1"/>
        <v>70</v>
      </c>
      <c r="O34" s="1">
        <f t="shared" si="0"/>
        <v>76</v>
      </c>
      <c r="P34" s="1">
        <f t="shared" si="0"/>
        <v>73</v>
      </c>
      <c r="Q34" s="1">
        <f t="shared" si="0"/>
        <v>68</v>
      </c>
      <c r="R34" s="1">
        <f t="shared" si="0"/>
        <v>79</v>
      </c>
    </row>
    <row r="35" spans="1:18">
      <c r="A35" s="457">
        <v>22</v>
      </c>
      <c r="B35" s="76">
        <v>1911032</v>
      </c>
      <c r="C35" s="605" t="s">
        <v>445</v>
      </c>
      <c r="D35" s="76">
        <v>72</v>
      </c>
      <c r="E35" s="76">
        <v>75</v>
      </c>
      <c r="F35" s="76">
        <v>91</v>
      </c>
      <c r="G35" s="76">
        <v>83</v>
      </c>
      <c r="H35" s="76">
        <v>51</v>
      </c>
      <c r="I35" s="2">
        <v>68</v>
      </c>
      <c r="J35" s="2">
        <v>48</v>
      </c>
      <c r="K35" s="2">
        <v>64</v>
      </c>
      <c r="L35" s="2">
        <v>64</v>
      </c>
      <c r="M35" s="2">
        <v>32</v>
      </c>
      <c r="N35" s="1">
        <f t="shared" si="1"/>
        <v>70</v>
      </c>
      <c r="O35" s="1">
        <f t="shared" si="0"/>
        <v>62</v>
      </c>
      <c r="P35" s="1">
        <f t="shared" si="0"/>
        <v>78</v>
      </c>
      <c r="Q35" s="1">
        <f t="shared" si="0"/>
        <v>74</v>
      </c>
      <c r="R35" s="1">
        <f t="shared" si="0"/>
        <v>42</v>
      </c>
    </row>
    <row r="36" spans="1:18" ht="43.5">
      <c r="A36" s="457">
        <v>23</v>
      </c>
      <c r="B36" s="423">
        <v>1911034</v>
      </c>
      <c r="C36" s="604" t="s">
        <v>103</v>
      </c>
      <c r="D36" s="423">
        <v>95</v>
      </c>
      <c r="E36" s="423">
        <v>94</v>
      </c>
      <c r="F36" s="423">
        <v>91</v>
      </c>
      <c r="G36" s="423">
        <v>94</v>
      </c>
      <c r="H36" s="423">
        <v>79</v>
      </c>
      <c r="I36" s="2">
        <v>68</v>
      </c>
      <c r="J36" s="2">
        <v>72</v>
      </c>
      <c r="K36" s="2">
        <v>72</v>
      </c>
      <c r="L36" s="2">
        <v>68</v>
      </c>
      <c r="M36" s="2">
        <v>40</v>
      </c>
      <c r="N36" s="1">
        <f t="shared" si="1"/>
        <v>82</v>
      </c>
      <c r="O36" s="1">
        <f t="shared" si="0"/>
        <v>83</v>
      </c>
      <c r="P36" s="1">
        <f t="shared" si="0"/>
        <v>82</v>
      </c>
      <c r="Q36" s="1">
        <f t="shared" si="0"/>
        <v>81</v>
      </c>
      <c r="R36" s="1">
        <f t="shared" si="0"/>
        <v>60</v>
      </c>
    </row>
    <row r="37" spans="1:18">
      <c r="A37" s="457">
        <v>24</v>
      </c>
      <c r="B37" s="423">
        <v>1911035</v>
      </c>
      <c r="C37" s="604" t="s">
        <v>47</v>
      </c>
      <c r="D37" s="423">
        <v>95</v>
      </c>
      <c r="E37" s="423">
        <v>92</v>
      </c>
      <c r="F37" s="423">
        <v>91</v>
      </c>
      <c r="G37" s="423">
        <v>87</v>
      </c>
      <c r="H37" s="423">
        <v>90</v>
      </c>
      <c r="I37" s="2">
        <v>68</v>
      </c>
      <c r="J37" s="2">
        <v>60</v>
      </c>
      <c r="K37" s="2">
        <v>72</v>
      </c>
      <c r="L37" s="2">
        <v>64</v>
      </c>
      <c r="M37" s="2">
        <v>68</v>
      </c>
      <c r="N37" s="1">
        <f t="shared" si="1"/>
        <v>82</v>
      </c>
      <c r="O37" s="1">
        <f t="shared" si="0"/>
        <v>76</v>
      </c>
      <c r="P37" s="1">
        <f t="shared" si="0"/>
        <v>82</v>
      </c>
      <c r="Q37" s="1">
        <f t="shared" si="0"/>
        <v>76</v>
      </c>
      <c r="R37" s="1">
        <f t="shared" si="0"/>
        <v>79</v>
      </c>
    </row>
    <row r="38" spans="1:18" ht="58">
      <c r="A38" s="457">
        <v>25</v>
      </c>
      <c r="B38" s="423">
        <v>1911038</v>
      </c>
      <c r="C38" s="604" t="s">
        <v>48</v>
      </c>
      <c r="D38" s="423">
        <v>67</v>
      </c>
      <c r="E38" s="423">
        <v>60</v>
      </c>
      <c r="F38" s="423">
        <v>64</v>
      </c>
      <c r="G38" s="423">
        <v>52</v>
      </c>
      <c r="H38" s="423">
        <v>78</v>
      </c>
      <c r="I38" s="2">
        <v>72</v>
      </c>
      <c r="J38" s="2">
        <v>68</v>
      </c>
      <c r="K38" s="2">
        <v>56</v>
      </c>
      <c r="L38" s="2">
        <v>60</v>
      </c>
      <c r="M38" s="2">
        <v>72</v>
      </c>
      <c r="N38" s="1">
        <f t="shared" si="1"/>
        <v>70</v>
      </c>
      <c r="O38" s="1">
        <f t="shared" si="0"/>
        <v>64</v>
      </c>
      <c r="P38" s="1">
        <f t="shared" si="0"/>
        <v>60</v>
      </c>
      <c r="Q38" s="1">
        <f t="shared" si="0"/>
        <v>56</v>
      </c>
      <c r="R38" s="1">
        <f t="shared" si="0"/>
        <v>75</v>
      </c>
    </row>
    <row r="39" spans="1:18" ht="29">
      <c r="A39" s="457">
        <v>26</v>
      </c>
      <c r="B39" s="423">
        <v>1911039</v>
      </c>
      <c r="C39" s="604" t="s">
        <v>105</v>
      </c>
      <c r="D39" s="423">
        <v>97</v>
      </c>
      <c r="E39" s="423">
        <v>86</v>
      </c>
      <c r="F39" s="423">
        <v>90</v>
      </c>
      <c r="G39" s="423">
        <v>94</v>
      </c>
      <c r="H39" s="423">
        <v>84</v>
      </c>
      <c r="I39" s="2">
        <v>64</v>
      </c>
      <c r="J39" s="2">
        <v>72</v>
      </c>
      <c r="K39" s="2">
        <v>68</v>
      </c>
      <c r="L39" s="2">
        <v>12</v>
      </c>
      <c r="M39" s="2">
        <v>68</v>
      </c>
      <c r="N39" s="1">
        <f t="shared" si="1"/>
        <v>81</v>
      </c>
      <c r="O39" s="1">
        <f t="shared" si="0"/>
        <v>79</v>
      </c>
      <c r="P39" s="1">
        <f t="shared" si="0"/>
        <v>79</v>
      </c>
      <c r="Q39" s="1">
        <f t="shared" si="0"/>
        <v>53</v>
      </c>
      <c r="R39" s="1">
        <f t="shared" si="0"/>
        <v>76</v>
      </c>
    </row>
    <row r="40" spans="1:18">
      <c r="A40" s="457">
        <v>27</v>
      </c>
      <c r="B40" s="76">
        <v>1911042</v>
      </c>
      <c r="C40" s="605" t="s">
        <v>107</v>
      </c>
      <c r="D40" s="76">
        <v>96</v>
      </c>
      <c r="E40" s="76">
        <v>82</v>
      </c>
      <c r="F40" s="76">
        <v>82</v>
      </c>
      <c r="G40" s="76">
        <v>77</v>
      </c>
      <c r="H40" s="76">
        <v>70</v>
      </c>
      <c r="I40" s="2">
        <v>68</v>
      </c>
      <c r="J40" s="2">
        <v>68</v>
      </c>
      <c r="K40" s="2">
        <v>68</v>
      </c>
      <c r="L40" s="2">
        <v>56</v>
      </c>
      <c r="M40" s="2">
        <v>72</v>
      </c>
      <c r="N40" s="1">
        <f t="shared" si="1"/>
        <v>82</v>
      </c>
      <c r="O40" s="1">
        <f t="shared" si="0"/>
        <v>75</v>
      </c>
      <c r="P40" s="1">
        <f t="shared" si="0"/>
        <v>75</v>
      </c>
      <c r="Q40" s="1">
        <f t="shared" si="0"/>
        <v>67</v>
      </c>
      <c r="R40" s="1">
        <f t="shared" si="0"/>
        <v>71</v>
      </c>
    </row>
    <row r="41" spans="1:18">
      <c r="A41" s="457">
        <v>28</v>
      </c>
      <c r="B41" s="76">
        <v>1911043</v>
      </c>
      <c r="C41" s="605" t="s">
        <v>108</v>
      </c>
      <c r="D41" s="76">
        <v>88</v>
      </c>
      <c r="E41" s="76">
        <v>69</v>
      </c>
      <c r="F41" s="76">
        <v>82</v>
      </c>
      <c r="G41" s="76">
        <v>86</v>
      </c>
      <c r="H41" s="76">
        <v>67</v>
      </c>
      <c r="I41" s="2">
        <v>72</v>
      </c>
      <c r="J41" s="2">
        <v>60</v>
      </c>
      <c r="K41" s="2">
        <v>68</v>
      </c>
      <c r="L41" s="2">
        <v>72</v>
      </c>
      <c r="M41" s="2">
        <v>68</v>
      </c>
      <c r="N41" s="1">
        <f t="shared" si="1"/>
        <v>80</v>
      </c>
      <c r="O41" s="1">
        <f t="shared" si="0"/>
        <v>65</v>
      </c>
      <c r="P41" s="1">
        <f t="shared" si="0"/>
        <v>75</v>
      </c>
      <c r="Q41" s="1">
        <f t="shared" si="0"/>
        <v>79</v>
      </c>
      <c r="R41" s="1">
        <f t="shared" si="0"/>
        <v>68</v>
      </c>
    </row>
    <row r="42" spans="1:18" ht="72.5">
      <c r="A42" s="457">
        <v>29</v>
      </c>
      <c r="B42" s="423">
        <v>1911044</v>
      </c>
      <c r="C42" s="604" t="s">
        <v>49</v>
      </c>
      <c r="D42" s="423">
        <v>92</v>
      </c>
      <c r="E42" s="423">
        <v>97</v>
      </c>
      <c r="F42" s="423">
        <v>80</v>
      </c>
      <c r="G42" s="423">
        <v>64</v>
      </c>
      <c r="H42" s="423">
        <v>67</v>
      </c>
      <c r="I42" s="2">
        <v>68</v>
      </c>
      <c r="J42" s="2">
        <v>72</v>
      </c>
      <c r="K42" s="2">
        <v>60</v>
      </c>
      <c r="L42" s="2">
        <v>56</v>
      </c>
      <c r="M42" s="2">
        <v>60</v>
      </c>
      <c r="N42" s="1">
        <f t="shared" si="1"/>
        <v>80</v>
      </c>
      <c r="O42" s="1">
        <f t="shared" si="0"/>
        <v>85</v>
      </c>
      <c r="P42" s="1">
        <f t="shared" si="0"/>
        <v>70</v>
      </c>
      <c r="Q42" s="1">
        <f t="shared" si="0"/>
        <v>60</v>
      </c>
      <c r="R42" s="1">
        <f t="shared" si="0"/>
        <v>64</v>
      </c>
    </row>
    <row r="43" spans="1:18">
      <c r="A43" s="457">
        <v>30</v>
      </c>
      <c r="B43" s="76">
        <v>1911045</v>
      </c>
      <c r="C43" s="605" t="s">
        <v>109</v>
      </c>
      <c r="D43" s="76">
        <v>83</v>
      </c>
      <c r="E43" s="76">
        <v>59</v>
      </c>
      <c r="F43" s="76">
        <v>91</v>
      </c>
      <c r="G43" s="76">
        <v>52</v>
      </c>
      <c r="H43" s="76">
        <v>51</v>
      </c>
      <c r="I43" s="2">
        <v>68</v>
      </c>
      <c r="J43" s="2">
        <v>40</v>
      </c>
      <c r="K43" s="2">
        <v>64</v>
      </c>
      <c r="L43" s="2">
        <v>28</v>
      </c>
      <c r="M43" s="2">
        <v>32</v>
      </c>
      <c r="N43" s="1">
        <f t="shared" si="1"/>
        <v>76</v>
      </c>
      <c r="O43" s="1">
        <f t="shared" si="0"/>
        <v>50</v>
      </c>
      <c r="P43" s="1">
        <f t="shared" si="0"/>
        <v>78</v>
      </c>
      <c r="Q43" s="1">
        <f t="shared" si="0"/>
        <v>40</v>
      </c>
      <c r="R43" s="1">
        <f t="shared" si="0"/>
        <v>42</v>
      </c>
    </row>
    <row r="44" spans="1:18">
      <c r="A44" s="457">
        <v>31</v>
      </c>
      <c r="B44" s="76">
        <v>1911046</v>
      </c>
      <c r="C44" s="605" t="s">
        <v>110</v>
      </c>
      <c r="D44" s="76">
        <v>96</v>
      </c>
      <c r="E44" s="76">
        <v>86</v>
      </c>
      <c r="F44" s="76">
        <v>84</v>
      </c>
      <c r="G44" s="76">
        <v>78</v>
      </c>
      <c r="H44" s="76">
        <v>79</v>
      </c>
      <c r="I44" s="2">
        <v>64</v>
      </c>
      <c r="J44" s="2">
        <v>64</v>
      </c>
      <c r="K44" s="2">
        <v>52</v>
      </c>
      <c r="L44" s="2">
        <v>64</v>
      </c>
      <c r="M44" s="2">
        <v>68</v>
      </c>
      <c r="N44" s="1">
        <f t="shared" si="1"/>
        <v>80</v>
      </c>
      <c r="O44" s="1">
        <f t="shared" si="0"/>
        <v>75</v>
      </c>
      <c r="P44" s="1">
        <f t="shared" si="0"/>
        <v>68</v>
      </c>
      <c r="Q44" s="1">
        <f t="shared" si="0"/>
        <v>71</v>
      </c>
      <c r="R44" s="1">
        <f t="shared" si="0"/>
        <v>74</v>
      </c>
    </row>
    <row r="45" spans="1:18">
      <c r="A45" s="457">
        <v>32</v>
      </c>
      <c r="B45" s="76">
        <v>1911048</v>
      </c>
      <c r="C45" s="605" t="s">
        <v>64</v>
      </c>
      <c r="D45" s="76">
        <v>91</v>
      </c>
      <c r="E45" s="76">
        <v>70</v>
      </c>
      <c r="F45" s="76">
        <v>73</v>
      </c>
      <c r="G45" s="76">
        <v>56</v>
      </c>
      <c r="H45" s="76">
        <v>68</v>
      </c>
      <c r="I45" s="2">
        <v>68</v>
      </c>
      <c r="J45" s="2">
        <v>48</v>
      </c>
      <c r="K45" s="2">
        <v>60</v>
      </c>
      <c r="L45" s="2">
        <v>64</v>
      </c>
      <c r="M45" s="2">
        <v>60</v>
      </c>
      <c r="N45" s="1">
        <f t="shared" si="1"/>
        <v>80</v>
      </c>
      <c r="O45" s="1">
        <f t="shared" si="0"/>
        <v>59</v>
      </c>
      <c r="P45" s="1">
        <f t="shared" si="0"/>
        <v>67</v>
      </c>
      <c r="Q45" s="1">
        <f t="shared" si="0"/>
        <v>60</v>
      </c>
      <c r="R45" s="1">
        <f t="shared" si="0"/>
        <v>64</v>
      </c>
    </row>
    <row r="46" spans="1:18">
      <c r="A46" s="457">
        <v>33</v>
      </c>
      <c r="B46" s="76">
        <v>1911049</v>
      </c>
      <c r="C46" s="605" t="s">
        <v>112</v>
      </c>
      <c r="D46" s="76">
        <v>87</v>
      </c>
      <c r="E46" s="76">
        <v>67</v>
      </c>
      <c r="F46" s="76">
        <v>92</v>
      </c>
      <c r="G46" s="76">
        <v>54</v>
      </c>
      <c r="H46" s="76">
        <v>64</v>
      </c>
      <c r="I46" s="2">
        <v>60</v>
      </c>
      <c r="J46" s="2">
        <v>64</v>
      </c>
      <c r="K46" s="2">
        <v>60</v>
      </c>
      <c r="L46" s="2">
        <v>56</v>
      </c>
      <c r="M46" s="2">
        <v>64</v>
      </c>
      <c r="N46" s="1">
        <f t="shared" si="1"/>
        <v>74</v>
      </c>
      <c r="O46" s="1">
        <f t="shared" si="0"/>
        <v>66</v>
      </c>
      <c r="P46" s="1">
        <f t="shared" si="0"/>
        <v>76</v>
      </c>
      <c r="Q46" s="1">
        <f t="shared" si="0"/>
        <v>55</v>
      </c>
      <c r="R46" s="1">
        <f t="shared" si="0"/>
        <v>64</v>
      </c>
    </row>
    <row r="47" spans="1:18">
      <c r="A47" s="457">
        <v>34</v>
      </c>
      <c r="B47" s="76">
        <v>1911050</v>
      </c>
      <c r="C47" s="605" t="s">
        <v>113</v>
      </c>
      <c r="D47" s="76">
        <v>96</v>
      </c>
      <c r="E47" s="76">
        <v>64</v>
      </c>
      <c r="F47" s="76">
        <v>78</v>
      </c>
      <c r="G47" s="76">
        <v>67</v>
      </c>
      <c r="H47" s="76">
        <v>71</v>
      </c>
      <c r="I47" s="2">
        <v>68</v>
      </c>
      <c r="J47" s="2">
        <v>64</v>
      </c>
      <c r="K47" s="2">
        <v>68</v>
      </c>
      <c r="L47" s="2">
        <v>56</v>
      </c>
      <c r="M47" s="2">
        <v>72</v>
      </c>
      <c r="N47" s="1">
        <f t="shared" si="1"/>
        <v>82</v>
      </c>
      <c r="O47" s="1">
        <f t="shared" si="0"/>
        <v>64</v>
      </c>
      <c r="P47" s="1">
        <f t="shared" si="0"/>
        <v>73</v>
      </c>
      <c r="Q47" s="1">
        <f t="shared" si="0"/>
        <v>62</v>
      </c>
      <c r="R47" s="1">
        <f t="shared" si="0"/>
        <v>72</v>
      </c>
    </row>
    <row r="48" spans="1:18">
      <c r="A48" s="457">
        <v>35</v>
      </c>
      <c r="B48" s="76">
        <v>1911051</v>
      </c>
      <c r="C48" s="605" t="s">
        <v>114</v>
      </c>
      <c r="D48" s="76">
        <v>73</v>
      </c>
      <c r="E48" s="76">
        <v>68</v>
      </c>
      <c r="F48" s="76">
        <v>82</v>
      </c>
      <c r="G48" s="76">
        <v>87</v>
      </c>
      <c r="H48" s="76">
        <v>64</v>
      </c>
      <c r="I48" s="2">
        <v>68</v>
      </c>
      <c r="J48" s="2">
        <v>72</v>
      </c>
      <c r="K48" s="2">
        <v>68</v>
      </c>
      <c r="L48" s="2">
        <v>52</v>
      </c>
      <c r="M48" s="2">
        <v>72</v>
      </c>
      <c r="N48" s="1">
        <f t="shared" si="1"/>
        <v>71</v>
      </c>
      <c r="O48" s="1">
        <f t="shared" si="0"/>
        <v>70</v>
      </c>
      <c r="P48" s="1">
        <f t="shared" si="0"/>
        <v>75</v>
      </c>
      <c r="Q48" s="1">
        <f t="shared" si="0"/>
        <v>70</v>
      </c>
      <c r="R48" s="1">
        <f t="shared" si="0"/>
        <v>68</v>
      </c>
    </row>
    <row r="49" spans="1:18" ht="29">
      <c r="A49" s="457">
        <v>36</v>
      </c>
      <c r="B49" s="423">
        <v>1911052</v>
      </c>
      <c r="C49" s="604" t="s">
        <v>115</v>
      </c>
      <c r="D49" s="423">
        <v>78</v>
      </c>
      <c r="E49" s="423">
        <v>92</v>
      </c>
      <c r="F49" s="423">
        <v>72</v>
      </c>
      <c r="G49" s="423">
        <v>61</v>
      </c>
      <c r="H49" s="423">
        <v>57</v>
      </c>
      <c r="I49" s="2">
        <v>40</v>
      </c>
      <c r="J49" s="2">
        <v>64</v>
      </c>
      <c r="K49" s="2">
        <v>68</v>
      </c>
      <c r="L49" s="2">
        <v>56</v>
      </c>
      <c r="M49" s="2">
        <v>60</v>
      </c>
      <c r="N49" s="1">
        <f t="shared" si="1"/>
        <v>59</v>
      </c>
      <c r="O49" s="1">
        <f t="shared" si="0"/>
        <v>78</v>
      </c>
      <c r="P49" s="1">
        <f t="shared" si="0"/>
        <v>70</v>
      </c>
      <c r="Q49" s="1">
        <f t="shared" si="0"/>
        <v>59</v>
      </c>
      <c r="R49" s="1">
        <f t="shared" si="0"/>
        <v>59</v>
      </c>
    </row>
    <row r="50" spans="1:18" ht="29">
      <c r="A50" s="457">
        <v>37</v>
      </c>
      <c r="B50" s="423">
        <v>1911055</v>
      </c>
      <c r="C50" s="604" t="s">
        <v>117</v>
      </c>
      <c r="D50" s="423">
        <v>83</v>
      </c>
      <c r="E50" s="423">
        <v>77</v>
      </c>
      <c r="F50" s="423">
        <v>74</v>
      </c>
      <c r="G50" s="423">
        <v>56</v>
      </c>
      <c r="H50" s="423">
        <v>80</v>
      </c>
      <c r="I50" s="2">
        <v>64</v>
      </c>
      <c r="J50" s="2">
        <v>64</v>
      </c>
      <c r="K50" s="2">
        <v>56</v>
      </c>
      <c r="L50" s="2">
        <v>56</v>
      </c>
      <c r="M50" s="2">
        <v>32</v>
      </c>
      <c r="N50" s="1">
        <f t="shared" si="1"/>
        <v>74</v>
      </c>
      <c r="O50" s="1">
        <f t="shared" si="0"/>
        <v>71</v>
      </c>
      <c r="P50" s="1">
        <f t="shared" si="0"/>
        <v>65</v>
      </c>
      <c r="Q50" s="1">
        <f t="shared" si="0"/>
        <v>56</v>
      </c>
      <c r="R50" s="1">
        <f t="shared" si="0"/>
        <v>56</v>
      </c>
    </row>
    <row r="51" spans="1:18">
      <c r="A51" s="457">
        <v>38</v>
      </c>
      <c r="B51" s="76">
        <v>1911056</v>
      </c>
      <c r="C51" s="605" t="s">
        <v>118</v>
      </c>
      <c r="D51" s="76">
        <v>88</v>
      </c>
      <c r="E51" s="76">
        <v>98</v>
      </c>
      <c r="F51" s="76">
        <v>96</v>
      </c>
      <c r="G51" s="76">
        <v>88</v>
      </c>
      <c r="H51" s="76">
        <v>92</v>
      </c>
      <c r="I51" s="2">
        <v>64</v>
      </c>
      <c r="J51" s="2">
        <v>52</v>
      </c>
      <c r="K51" s="2">
        <v>60</v>
      </c>
      <c r="L51" s="2">
        <v>60</v>
      </c>
      <c r="M51" s="2">
        <v>64</v>
      </c>
      <c r="N51" s="1">
        <f t="shared" si="1"/>
        <v>76</v>
      </c>
      <c r="O51" s="1">
        <f t="shared" si="0"/>
        <v>75</v>
      </c>
      <c r="P51" s="1">
        <f t="shared" si="0"/>
        <v>78</v>
      </c>
      <c r="Q51" s="1">
        <f t="shared" si="0"/>
        <v>74</v>
      </c>
      <c r="R51" s="1">
        <f t="shared" si="0"/>
        <v>78</v>
      </c>
    </row>
    <row r="52" spans="1:18" ht="29">
      <c r="A52" s="457">
        <v>39</v>
      </c>
      <c r="B52" s="423">
        <v>1911057</v>
      </c>
      <c r="C52" s="604" t="s">
        <v>119</v>
      </c>
      <c r="D52" s="423">
        <v>84</v>
      </c>
      <c r="E52" s="423">
        <v>92</v>
      </c>
      <c r="F52" s="423">
        <v>77</v>
      </c>
      <c r="G52" s="423">
        <v>62</v>
      </c>
      <c r="H52" s="423">
        <v>71</v>
      </c>
      <c r="I52" s="2">
        <v>36</v>
      </c>
      <c r="J52" s="2">
        <v>60</v>
      </c>
      <c r="K52" s="2">
        <v>56</v>
      </c>
      <c r="L52" s="2">
        <v>52</v>
      </c>
      <c r="M52" s="2">
        <v>56</v>
      </c>
      <c r="N52" s="1">
        <f t="shared" si="1"/>
        <v>60</v>
      </c>
      <c r="O52" s="1">
        <f t="shared" si="0"/>
        <v>76</v>
      </c>
      <c r="P52" s="1">
        <f t="shared" si="0"/>
        <v>67</v>
      </c>
      <c r="Q52" s="1">
        <f t="shared" si="0"/>
        <v>57</v>
      </c>
      <c r="R52" s="1">
        <f t="shared" si="0"/>
        <v>64</v>
      </c>
    </row>
    <row r="53" spans="1:18" ht="29">
      <c r="A53" s="457">
        <v>40</v>
      </c>
      <c r="B53" s="423">
        <v>1911058</v>
      </c>
      <c r="C53" s="604" t="s">
        <v>120</v>
      </c>
      <c r="D53" s="423">
        <v>80</v>
      </c>
      <c r="E53" s="423">
        <v>83</v>
      </c>
      <c r="F53" s="423">
        <v>86</v>
      </c>
      <c r="G53" s="423">
        <v>94</v>
      </c>
      <c r="H53" s="423">
        <v>88</v>
      </c>
      <c r="I53" s="2">
        <v>60</v>
      </c>
      <c r="J53" s="2">
        <v>68</v>
      </c>
      <c r="K53" s="2">
        <v>64</v>
      </c>
      <c r="L53" s="2">
        <v>60</v>
      </c>
      <c r="M53" s="2">
        <v>68</v>
      </c>
      <c r="N53" s="1">
        <f t="shared" si="1"/>
        <v>70</v>
      </c>
      <c r="O53" s="1">
        <f t="shared" si="0"/>
        <v>76</v>
      </c>
      <c r="P53" s="1">
        <f t="shared" si="0"/>
        <v>75</v>
      </c>
      <c r="Q53" s="1">
        <f t="shared" si="0"/>
        <v>77</v>
      </c>
      <c r="R53" s="1">
        <f t="shared" si="0"/>
        <v>78</v>
      </c>
    </row>
    <row r="54" spans="1:18">
      <c r="A54" s="457">
        <v>41</v>
      </c>
      <c r="B54" s="76">
        <v>1911059</v>
      </c>
      <c r="C54" s="605" t="s">
        <v>65</v>
      </c>
      <c r="D54" s="76">
        <v>92</v>
      </c>
      <c r="E54" s="76">
        <v>91</v>
      </c>
      <c r="F54" s="76">
        <v>79</v>
      </c>
      <c r="G54" s="76">
        <v>93</v>
      </c>
      <c r="H54" s="76">
        <v>73</v>
      </c>
      <c r="I54" s="2">
        <v>68</v>
      </c>
      <c r="J54" s="2">
        <v>72</v>
      </c>
      <c r="K54" s="2">
        <v>64</v>
      </c>
      <c r="L54" s="2">
        <v>60</v>
      </c>
      <c r="M54" s="2">
        <v>68</v>
      </c>
      <c r="N54" s="1">
        <f t="shared" si="1"/>
        <v>80</v>
      </c>
      <c r="O54" s="1">
        <f t="shared" si="0"/>
        <v>82</v>
      </c>
      <c r="P54" s="1">
        <f t="shared" si="0"/>
        <v>72</v>
      </c>
      <c r="Q54" s="1">
        <f t="shared" si="0"/>
        <v>77</v>
      </c>
      <c r="R54" s="1">
        <f t="shared" si="0"/>
        <v>71</v>
      </c>
    </row>
    <row r="55" spans="1:18">
      <c r="A55" s="457">
        <v>42</v>
      </c>
      <c r="B55" s="76">
        <v>1911060</v>
      </c>
      <c r="C55" s="605" t="s">
        <v>121</v>
      </c>
      <c r="D55" s="76">
        <v>86</v>
      </c>
      <c r="E55" s="76">
        <v>88</v>
      </c>
      <c r="F55" s="76">
        <v>93</v>
      </c>
      <c r="G55" s="76">
        <v>80</v>
      </c>
      <c r="H55" s="76">
        <v>80</v>
      </c>
      <c r="I55" s="2">
        <v>52</v>
      </c>
      <c r="J55" s="2">
        <v>60</v>
      </c>
      <c r="K55" s="2">
        <v>68</v>
      </c>
      <c r="L55" s="2">
        <v>68</v>
      </c>
      <c r="M55" s="2">
        <v>68</v>
      </c>
      <c r="N55" s="1">
        <f t="shared" si="1"/>
        <v>69</v>
      </c>
      <c r="O55" s="1">
        <f t="shared" si="0"/>
        <v>74</v>
      </c>
      <c r="P55" s="1">
        <f t="shared" si="0"/>
        <v>81</v>
      </c>
      <c r="Q55" s="1">
        <f t="shared" si="0"/>
        <v>74</v>
      </c>
      <c r="R55" s="1">
        <f t="shared" si="0"/>
        <v>74</v>
      </c>
    </row>
    <row r="56" spans="1:18" ht="58">
      <c r="A56" s="457">
        <v>43</v>
      </c>
      <c r="B56" s="423">
        <v>1911061</v>
      </c>
      <c r="C56" s="604" t="s">
        <v>122</v>
      </c>
      <c r="D56" s="423">
        <v>78</v>
      </c>
      <c r="E56" s="423">
        <v>70</v>
      </c>
      <c r="F56" s="423">
        <v>80</v>
      </c>
      <c r="G56" s="423">
        <v>86</v>
      </c>
      <c r="H56" s="423">
        <v>86</v>
      </c>
      <c r="I56" s="2">
        <v>68</v>
      </c>
      <c r="J56" s="2">
        <v>56</v>
      </c>
      <c r="K56" s="2">
        <v>68</v>
      </c>
      <c r="L56" s="2">
        <v>60</v>
      </c>
      <c r="M56" s="2">
        <v>60</v>
      </c>
      <c r="N56" s="1">
        <f t="shared" si="1"/>
        <v>73</v>
      </c>
      <c r="O56" s="1">
        <f t="shared" si="0"/>
        <v>63</v>
      </c>
      <c r="P56" s="1">
        <f t="shared" si="0"/>
        <v>74</v>
      </c>
      <c r="Q56" s="1">
        <f t="shared" si="0"/>
        <v>73</v>
      </c>
      <c r="R56" s="1">
        <f t="shared" si="0"/>
        <v>73</v>
      </c>
    </row>
    <row r="57" spans="1:18" ht="72.5">
      <c r="A57" s="457">
        <v>44</v>
      </c>
      <c r="B57" s="423">
        <v>1911062</v>
      </c>
      <c r="C57" s="604" t="s">
        <v>123</v>
      </c>
      <c r="D57" s="423">
        <v>71</v>
      </c>
      <c r="E57" s="423">
        <v>74</v>
      </c>
      <c r="F57" s="423">
        <v>84</v>
      </c>
      <c r="G57" s="423">
        <v>96</v>
      </c>
      <c r="H57" s="423">
        <v>96</v>
      </c>
      <c r="I57" s="2">
        <v>68</v>
      </c>
      <c r="J57" s="2">
        <v>72</v>
      </c>
      <c r="K57" s="2">
        <v>68</v>
      </c>
      <c r="L57" s="2">
        <v>72</v>
      </c>
      <c r="M57" s="2">
        <v>72</v>
      </c>
      <c r="N57" s="1">
        <f t="shared" si="1"/>
        <v>70</v>
      </c>
      <c r="O57" s="1">
        <f t="shared" si="0"/>
        <v>73</v>
      </c>
      <c r="P57" s="1">
        <f t="shared" si="0"/>
        <v>76</v>
      </c>
      <c r="Q57" s="1">
        <f t="shared" si="0"/>
        <v>84</v>
      </c>
      <c r="R57" s="1">
        <f t="shared" si="0"/>
        <v>84</v>
      </c>
    </row>
    <row r="58" spans="1:18" ht="58">
      <c r="A58" s="457">
        <v>45</v>
      </c>
      <c r="B58" s="423">
        <v>1911063</v>
      </c>
      <c r="C58" s="604" t="s">
        <v>51</v>
      </c>
      <c r="D58" s="423">
        <v>74</v>
      </c>
      <c r="E58" s="423">
        <v>72</v>
      </c>
      <c r="F58" s="423">
        <v>75</v>
      </c>
      <c r="G58" s="423">
        <v>96</v>
      </c>
      <c r="H58" s="423">
        <v>57</v>
      </c>
      <c r="I58" s="2">
        <v>56</v>
      </c>
      <c r="J58" s="2">
        <v>68</v>
      </c>
      <c r="K58" s="2">
        <v>72</v>
      </c>
      <c r="L58" s="2">
        <v>64</v>
      </c>
      <c r="M58" s="2">
        <v>72</v>
      </c>
      <c r="N58" s="1">
        <f t="shared" si="1"/>
        <v>65</v>
      </c>
      <c r="O58" s="1">
        <f t="shared" si="0"/>
        <v>70</v>
      </c>
      <c r="P58" s="1">
        <f t="shared" si="0"/>
        <v>74</v>
      </c>
      <c r="Q58" s="1">
        <f t="shared" si="0"/>
        <v>80</v>
      </c>
      <c r="R58" s="1">
        <f t="shared" si="0"/>
        <v>65</v>
      </c>
    </row>
    <row r="59" spans="1:18">
      <c r="A59" s="457">
        <v>46</v>
      </c>
      <c r="B59" s="76">
        <v>1911066</v>
      </c>
      <c r="C59" s="605" t="s">
        <v>66</v>
      </c>
      <c r="D59" s="76">
        <v>88</v>
      </c>
      <c r="E59" s="76">
        <v>90</v>
      </c>
      <c r="F59" s="76">
        <v>83</v>
      </c>
      <c r="G59" s="76">
        <v>84</v>
      </c>
      <c r="H59" s="76">
        <v>80</v>
      </c>
      <c r="I59" s="2">
        <v>72</v>
      </c>
      <c r="J59" s="2">
        <v>64</v>
      </c>
      <c r="K59" s="2">
        <v>72</v>
      </c>
      <c r="L59" s="2">
        <v>68</v>
      </c>
      <c r="M59" s="2">
        <v>72</v>
      </c>
      <c r="N59" s="1">
        <f t="shared" si="1"/>
        <v>80</v>
      </c>
      <c r="O59" s="1">
        <f t="shared" si="0"/>
        <v>77</v>
      </c>
      <c r="P59" s="1">
        <f t="shared" si="0"/>
        <v>78</v>
      </c>
      <c r="Q59" s="1">
        <f t="shared" si="0"/>
        <v>76</v>
      </c>
      <c r="R59" s="1">
        <f t="shared" si="0"/>
        <v>76</v>
      </c>
    </row>
    <row r="60" spans="1:18" ht="43.5">
      <c r="A60" s="457">
        <v>47</v>
      </c>
      <c r="B60" s="423">
        <v>1911067</v>
      </c>
      <c r="C60" s="604" t="s">
        <v>125</v>
      </c>
      <c r="D60" s="423">
        <v>97</v>
      </c>
      <c r="E60" s="423">
        <v>84</v>
      </c>
      <c r="F60" s="423">
        <v>90</v>
      </c>
      <c r="G60" s="423">
        <v>94</v>
      </c>
      <c r="H60" s="423">
        <v>84</v>
      </c>
      <c r="I60" s="2">
        <v>72</v>
      </c>
      <c r="J60" s="2">
        <v>56</v>
      </c>
      <c r="K60" s="2">
        <v>40</v>
      </c>
      <c r="L60" s="2">
        <v>40</v>
      </c>
      <c r="M60" s="2">
        <v>60</v>
      </c>
      <c r="N60" s="1">
        <f t="shared" si="1"/>
        <v>85</v>
      </c>
      <c r="O60" s="1">
        <f t="shared" si="0"/>
        <v>70</v>
      </c>
      <c r="P60" s="1">
        <f t="shared" si="0"/>
        <v>65</v>
      </c>
      <c r="Q60" s="1">
        <f t="shared" si="0"/>
        <v>67</v>
      </c>
      <c r="R60" s="1">
        <f t="shared" si="0"/>
        <v>72</v>
      </c>
    </row>
    <row r="61" spans="1:18">
      <c r="A61" s="457">
        <v>48</v>
      </c>
      <c r="B61" s="76">
        <v>1911068</v>
      </c>
      <c r="C61" s="605" t="s">
        <v>126</v>
      </c>
      <c r="D61" s="76">
        <v>95</v>
      </c>
      <c r="E61" s="76">
        <v>84</v>
      </c>
      <c r="F61" s="76">
        <v>77</v>
      </c>
      <c r="G61" s="76">
        <v>78</v>
      </c>
      <c r="H61" s="76">
        <v>74</v>
      </c>
      <c r="I61" s="2">
        <v>68</v>
      </c>
      <c r="J61" s="2">
        <v>60</v>
      </c>
      <c r="K61" s="2">
        <v>64</v>
      </c>
      <c r="L61" s="2">
        <v>64</v>
      </c>
      <c r="M61" s="2">
        <v>64</v>
      </c>
      <c r="N61" s="1">
        <f t="shared" si="1"/>
        <v>82</v>
      </c>
      <c r="O61" s="1">
        <f t="shared" si="0"/>
        <v>72</v>
      </c>
      <c r="P61" s="1">
        <f t="shared" si="0"/>
        <v>71</v>
      </c>
      <c r="Q61" s="1">
        <f t="shared" si="0"/>
        <v>71</v>
      </c>
      <c r="R61" s="1">
        <f t="shared" si="0"/>
        <v>69</v>
      </c>
    </row>
    <row r="62" spans="1:18">
      <c r="A62" s="457">
        <v>49</v>
      </c>
      <c r="B62" s="76">
        <v>1911069</v>
      </c>
      <c r="C62" s="605" t="s">
        <v>67</v>
      </c>
      <c r="D62" s="76">
        <v>83</v>
      </c>
      <c r="E62" s="76">
        <v>62</v>
      </c>
      <c r="F62" s="76">
        <v>62</v>
      </c>
      <c r="G62" s="76">
        <v>58</v>
      </c>
      <c r="H62" s="76">
        <v>51</v>
      </c>
      <c r="I62" s="2">
        <v>68</v>
      </c>
      <c r="J62" s="2">
        <v>64</v>
      </c>
      <c r="K62" s="2">
        <v>68</v>
      </c>
      <c r="L62" s="2">
        <v>64</v>
      </c>
      <c r="M62" s="2">
        <v>32</v>
      </c>
      <c r="N62" s="1">
        <f t="shared" si="1"/>
        <v>76</v>
      </c>
      <c r="O62" s="1">
        <f t="shared" si="0"/>
        <v>63</v>
      </c>
      <c r="P62" s="1">
        <f t="shared" si="0"/>
        <v>65</v>
      </c>
      <c r="Q62" s="1">
        <f t="shared" si="0"/>
        <v>61</v>
      </c>
      <c r="R62" s="1">
        <f t="shared" si="0"/>
        <v>42</v>
      </c>
    </row>
    <row r="63" spans="1:18" ht="29">
      <c r="A63" s="457">
        <v>50</v>
      </c>
      <c r="B63" s="423">
        <v>1911070</v>
      </c>
      <c r="C63" s="604" t="s">
        <v>127</v>
      </c>
      <c r="D63" s="423">
        <v>79</v>
      </c>
      <c r="E63" s="423">
        <v>61</v>
      </c>
      <c r="F63" s="423">
        <v>65</v>
      </c>
      <c r="G63" s="423">
        <v>70</v>
      </c>
      <c r="H63" s="423">
        <v>51</v>
      </c>
      <c r="I63" s="2">
        <v>64</v>
      </c>
      <c r="J63" s="2">
        <v>64</v>
      </c>
      <c r="K63" s="2">
        <v>52</v>
      </c>
      <c r="L63" s="2">
        <v>56</v>
      </c>
      <c r="M63" s="2">
        <v>68</v>
      </c>
      <c r="N63" s="1">
        <f t="shared" si="1"/>
        <v>72</v>
      </c>
      <c r="O63" s="1">
        <f t="shared" si="0"/>
        <v>63</v>
      </c>
      <c r="P63" s="1">
        <f t="shared" si="0"/>
        <v>59</v>
      </c>
      <c r="Q63" s="1">
        <f t="shared" si="0"/>
        <v>63</v>
      </c>
      <c r="R63" s="1">
        <f t="shared" si="0"/>
        <v>60</v>
      </c>
    </row>
    <row r="64" spans="1:18">
      <c r="A64" s="457">
        <v>51</v>
      </c>
      <c r="B64" s="76">
        <v>1911071</v>
      </c>
      <c r="C64" s="605" t="s">
        <v>128</v>
      </c>
      <c r="D64" s="76">
        <v>79</v>
      </c>
      <c r="E64" s="76">
        <v>84</v>
      </c>
      <c r="F64" s="76">
        <v>86</v>
      </c>
      <c r="G64" s="76">
        <v>86</v>
      </c>
      <c r="H64" s="76">
        <v>67</v>
      </c>
      <c r="I64" s="2">
        <v>64</v>
      </c>
      <c r="J64" s="2">
        <v>64</v>
      </c>
      <c r="K64" s="2">
        <v>56</v>
      </c>
      <c r="L64" s="2">
        <v>64</v>
      </c>
      <c r="M64" s="2">
        <v>72</v>
      </c>
      <c r="N64" s="1">
        <f t="shared" si="1"/>
        <v>72</v>
      </c>
      <c r="O64" s="1">
        <f t="shared" si="0"/>
        <v>74</v>
      </c>
      <c r="P64" s="1">
        <f t="shared" si="0"/>
        <v>71</v>
      </c>
      <c r="Q64" s="1">
        <f t="shared" si="0"/>
        <v>75</v>
      </c>
      <c r="R64" s="1">
        <f t="shared" si="0"/>
        <v>70</v>
      </c>
    </row>
    <row r="65" spans="1:18" ht="29">
      <c r="A65" s="457">
        <v>52</v>
      </c>
      <c r="B65" s="423">
        <v>1911072</v>
      </c>
      <c r="C65" s="604" t="s">
        <v>53</v>
      </c>
      <c r="D65" s="423">
        <v>75</v>
      </c>
      <c r="E65" s="423">
        <v>81</v>
      </c>
      <c r="F65" s="423">
        <v>71</v>
      </c>
      <c r="G65" s="423">
        <v>53</v>
      </c>
      <c r="H65" s="423">
        <v>76</v>
      </c>
      <c r="I65" s="2">
        <v>56</v>
      </c>
      <c r="J65" s="2">
        <v>36</v>
      </c>
      <c r="K65" s="2">
        <v>56</v>
      </c>
      <c r="L65" s="2">
        <v>64</v>
      </c>
      <c r="M65" s="2">
        <v>72</v>
      </c>
      <c r="N65" s="1">
        <f t="shared" si="1"/>
        <v>66</v>
      </c>
      <c r="O65" s="1">
        <f t="shared" si="0"/>
        <v>59</v>
      </c>
      <c r="P65" s="1">
        <f t="shared" si="0"/>
        <v>64</v>
      </c>
      <c r="Q65" s="1">
        <f t="shared" si="0"/>
        <v>59</v>
      </c>
      <c r="R65" s="1">
        <f t="shared" si="0"/>
        <v>74</v>
      </c>
    </row>
    <row r="66" spans="1:18" ht="29">
      <c r="A66" s="457">
        <v>53</v>
      </c>
      <c r="B66" s="423">
        <v>1911073</v>
      </c>
      <c r="C66" s="604" t="s">
        <v>54</v>
      </c>
      <c r="D66" s="423">
        <v>78</v>
      </c>
      <c r="E66" s="423">
        <v>92</v>
      </c>
      <c r="F66" s="423">
        <v>89</v>
      </c>
      <c r="G66" s="423">
        <v>94</v>
      </c>
      <c r="H66" s="423">
        <v>92</v>
      </c>
      <c r="I66" s="2">
        <v>68</v>
      </c>
      <c r="J66" s="2">
        <v>72</v>
      </c>
      <c r="K66" s="2">
        <v>76</v>
      </c>
      <c r="L66" s="2">
        <v>56</v>
      </c>
      <c r="M66" s="2">
        <v>68</v>
      </c>
      <c r="N66" s="1">
        <f t="shared" si="1"/>
        <v>73</v>
      </c>
      <c r="O66" s="1">
        <f t="shared" si="0"/>
        <v>82</v>
      </c>
      <c r="P66" s="1">
        <f t="shared" si="0"/>
        <v>83</v>
      </c>
      <c r="Q66" s="1">
        <f t="shared" si="0"/>
        <v>75</v>
      </c>
      <c r="R66" s="1">
        <f t="shared" si="0"/>
        <v>80</v>
      </c>
    </row>
    <row r="67" spans="1:18" ht="43.5">
      <c r="A67" s="457">
        <v>54</v>
      </c>
      <c r="B67" s="423">
        <v>1911075</v>
      </c>
      <c r="C67" s="604" t="s">
        <v>55</v>
      </c>
      <c r="D67" s="423">
        <v>85</v>
      </c>
      <c r="E67" s="423">
        <v>74</v>
      </c>
      <c r="F67" s="423">
        <v>69</v>
      </c>
      <c r="G67" s="423">
        <v>64</v>
      </c>
      <c r="H67" s="423">
        <v>53</v>
      </c>
      <c r="I67" s="2">
        <v>52</v>
      </c>
      <c r="J67" s="2">
        <v>40</v>
      </c>
      <c r="K67" s="2">
        <v>64</v>
      </c>
      <c r="L67" s="2">
        <v>24</v>
      </c>
      <c r="M67" s="2">
        <v>72</v>
      </c>
      <c r="N67" s="1">
        <f t="shared" si="1"/>
        <v>69</v>
      </c>
      <c r="O67" s="1">
        <f t="shared" si="0"/>
        <v>57</v>
      </c>
      <c r="P67" s="1">
        <f t="shared" si="0"/>
        <v>67</v>
      </c>
      <c r="Q67" s="1">
        <f t="shared" si="0"/>
        <v>44</v>
      </c>
      <c r="R67" s="1">
        <f t="shared" si="0"/>
        <v>63</v>
      </c>
    </row>
    <row r="68" spans="1:18" ht="29">
      <c r="A68" s="457">
        <v>55</v>
      </c>
      <c r="B68" s="423">
        <v>1911077</v>
      </c>
      <c r="C68" s="604" t="s">
        <v>56</v>
      </c>
      <c r="D68" s="423">
        <v>98</v>
      </c>
      <c r="E68" s="423">
        <v>77</v>
      </c>
      <c r="F68" s="423">
        <v>85</v>
      </c>
      <c r="G68" s="423">
        <v>92</v>
      </c>
      <c r="H68" s="423">
        <v>71</v>
      </c>
      <c r="I68" s="2">
        <v>56</v>
      </c>
      <c r="J68" s="2">
        <v>64</v>
      </c>
      <c r="K68" s="2">
        <v>60</v>
      </c>
      <c r="L68" s="2">
        <v>60</v>
      </c>
      <c r="M68" s="2">
        <v>72</v>
      </c>
      <c r="N68" s="1">
        <f t="shared" si="1"/>
        <v>77</v>
      </c>
      <c r="O68" s="1">
        <f t="shared" si="0"/>
        <v>71</v>
      </c>
      <c r="P68" s="1">
        <f t="shared" si="0"/>
        <v>73</v>
      </c>
      <c r="Q68" s="1">
        <f t="shared" si="0"/>
        <v>76</v>
      </c>
      <c r="R68" s="1">
        <f t="shared" si="0"/>
        <v>72</v>
      </c>
    </row>
    <row r="69" spans="1:18">
      <c r="A69" s="457">
        <v>56</v>
      </c>
      <c r="B69" s="76">
        <v>1911078</v>
      </c>
      <c r="C69" s="605" t="s">
        <v>69</v>
      </c>
      <c r="D69" s="76">
        <v>96</v>
      </c>
      <c r="E69" s="76">
        <v>86</v>
      </c>
      <c r="F69" s="76">
        <v>91</v>
      </c>
      <c r="G69" s="76">
        <v>78</v>
      </c>
      <c r="H69" s="76">
        <v>79</v>
      </c>
      <c r="I69" s="2">
        <v>56</v>
      </c>
      <c r="J69" s="2">
        <v>56</v>
      </c>
      <c r="K69" s="2">
        <v>64</v>
      </c>
      <c r="L69" s="2">
        <v>68</v>
      </c>
      <c r="M69" s="2">
        <v>64</v>
      </c>
      <c r="N69" s="1">
        <f t="shared" si="1"/>
        <v>76</v>
      </c>
      <c r="O69" s="1">
        <f t="shared" si="0"/>
        <v>71</v>
      </c>
      <c r="P69" s="1">
        <f t="shared" si="0"/>
        <v>78</v>
      </c>
      <c r="Q69" s="1">
        <f t="shared" si="0"/>
        <v>73</v>
      </c>
      <c r="R69" s="1">
        <f t="shared" si="0"/>
        <v>72</v>
      </c>
    </row>
    <row r="70" spans="1:18" ht="43.5">
      <c r="A70" s="457">
        <v>57</v>
      </c>
      <c r="B70" s="423">
        <v>1911079</v>
      </c>
      <c r="C70" s="604" t="s">
        <v>130</v>
      </c>
      <c r="D70" s="423">
        <v>89</v>
      </c>
      <c r="E70" s="423">
        <v>77</v>
      </c>
      <c r="F70" s="423">
        <v>75</v>
      </c>
      <c r="G70" s="423">
        <v>75</v>
      </c>
      <c r="H70" s="423">
        <v>57</v>
      </c>
      <c r="I70" s="2">
        <v>60</v>
      </c>
      <c r="J70" s="2">
        <v>72</v>
      </c>
      <c r="K70" s="2">
        <v>60</v>
      </c>
      <c r="L70" s="2">
        <v>72</v>
      </c>
      <c r="M70" s="2">
        <v>68</v>
      </c>
      <c r="N70" s="1">
        <f t="shared" si="1"/>
        <v>75</v>
      </c>
      <c r="O70" s="1">
        <f t="shared" si="0"/>
        <v>75</v>
      </c>
      <c r="P70" s="1">
        <f t="shared" si="0"/>
        <v>68</v>
      </c>
      <c r="Q70" s="1">
        <f t="shared" si="0"/>
        <v>74</v>
      </c>
      <c r="R70" s="1">
        <f t="shared" si="0"/>
        <v>63</v>
      </c>
    </row>
    <row r="71" spans="1:18">
      <c r="A71" s="457">
        <v>58</v>
      </c>
      <c r="B71" s="76">
        <v>1911080</v>
      </c>
      <c r="C71" s="605" t="s">
        <v>131</v>
      </c>
      <c r="D71" s="76">
        <v>51</v>
      </c>
      <c r="E71" s="76">
        <v>61</v>
      </c>
      <c r="F71" s="76">
        <v>51</v>
      </c>
      <c r="G71" s="76">
        <v>53</v>
      </c>
      <c r="H71" s="76">
        <v>53</v>
      </c>
      <c r="I71" s="2">
        <v>40</v>
      </c>
      <c r="J71" s="2">
        <v>64</v>
      </c>
      <c r="K71" s="2">
        <v>36</v>
      </c>
      <c r="L71" s="2">
        <v>64</v>
      </c>
      <c r="M71" s="2">
        <v>64</v>
      </c>
      <c r="N71" s="1">
        <f t="shared" si="1"/>
        <v>46</v>
      </c>
      <c r="O71" s="1">
        <f t="shared" si="0"/>
        <v>63</v>
      </c>
      <c r="P71" s="1">
        <f t="shared" si="0"/>
        <v>44</v>
      </c>
      <c r="Q71" s="1">
        <f t="shared" si="0"/>
        <v>59</v>
      </c>
      <c r="R71" s="1">
        <f t="shared" si="0"/>
        <v>59</v>
      </c>
    </row>
    <row r="72" spans="1:18">
      <c r="A72" s="457">
        <v>59</v>
      </c>
      <c r="B72" s="76">
        <v>1911081</v>
      </c>
      <c r="C72" s="605" t="s">
        <v>70</v>
      </c>
      <c r="D72" s="76">
        <v>73</v>
      </c>
      <c r="E72" s="76">
        <v>63</v>
      </c>
      <c r="F72" s="76">
        <v>75</v>
      </c>
      <c r="G72" s="76">
        <v>59</v>
      </c>
      <c r="H72" s="76">
        <v>51</v>
      </c>
      <c r="I72" s="2">
        <v>52</v>
      </c>
      <c r="J72" s="2">
        <v>56</v>
      </c>
      <c r="K72" s="2">
        <v>60</v>
      </c>
      <c r="L72" s="2">
        <v>56</v>
      </c>
      <c r="M72" s="2">
        <v>60</v>
      </c>
      <c r="N72" s="1">
        <f t="shared" si="1"/>
        <v>63</v>
      </c>
      <c r="O72" s="1">
        <f t="shared" si="0"/>
        <v>60</v>
      </c>
      <c r="P72" s="1">
        <f t="shared" si="0"/>
        <v>68</v>
      </c>
      <c r="Q72" s="1">
        <f t="shared" si="0"/>
        <v>58</v>
      </c>
      <c r="R72" s="1">
        <f t="shared" si="0"/>
        <v>56</v>
      </c>
    </row>
    <row r="73" spans="1:18">
      <c r="A73" s="457">
        <v>60</v>
      </c>
      <c r="B73" s="76">
        <v>1911082</v>
      </c>
      <c r="C73" s="605" t="s">
        <v>71</v>
      </c>
      <c r="D73" s="76">
        <v>96</v>
      </c>
      <c r="E73" s="76">
        <v>83</v>
      </c>
      <c r="F73" s="76">
        <v>91</v>
      </c>
      <c r="G73" s="76">
        <v>79</v>
      </c>
      <c r="H73" s="76">
        <v>71</v>
      </c>
      <c r="I73" s="2">
        <v>60</v>
      </c>
      <c r="J73" s="2">
        <v>72</v>
      </c>
      <c r="K73" s="2">
        <v>64</v>
      </c>
      <c r="L73" s="2">
        <v>64</v>
      </c>
      <c r="M73" s="2">
        <v>56</v>
      </c>
      <c r="N73" s="1">
        <f t="shared" si="1"/>
        <v>78</v>
      </c>
      <c r="O73" s="1">
        <f t="shared" si="0"/>
        <v>78</v>
      </c>
      <c r="P73" s="1">
        <f t="shared" si="0"/>
        <v>78</v>
      </c>
      <c r="Q73" s="1">
        <f t="shared" si="0"/>
        <v>72</v>
      </c>
      <c r="R73" s="1">
        <f t="shared" si="0"/>
        <v>64</v>
      </c>
    </row>
    <row r="74" spans="1:18">
      <c r="A74" s="457">
        <v>61</v>
      </c>
      <c r="B74" s="76">
        <v>1911083</v>
      </c>
      <c r="C74" s="605" t="s">
        <v>132</v>
      </c>
      <c r="D74" s="76">
        <v>79</v>
      </c>
      <c r="E74" s="76">
        <v>69</v>
      </c>
      <c r="F74" s="76">
        <v>77</v>
      </c>
      <c r="G74" s="76">
        <v>51</v>
      </c>
      <c r="H74" s="76">
        <v>70</v>
      </c>
      <c r="I74" s="2">
        <v>56</v>
      </c>
      <c r="J74" s="2">
        <v>48</v>
      </c>
      <c r="K74" s="2">
        <v>48</v>
      </c>
      <c r="L74" s="2">
        <v>52</v>
      </c>
      <c r="M74" s="2">
        <v>64</v>
      </c>
      <c r="N74" s="1">
        <f t="shared" si="1"/>
        <v>68</v>
      </c>
      <c r="O74" s="1">
        <f t="shared" si="0"/>
        <v>59</v>
      </c>
      <c r="P74" s="1">
        <f t="shared" si="0"/>
        <v>63</v>
      </c>
      <c r="Q74" s="1">
        <f t="shared" si="0"/>
        <v>52</v>
      </c>
      <c r="R74" s="1">
        <f t="shared" si="0"/>
        <v>67</v>
      </c>
    </row>
    <row r="75" spans="1:18" ht="43.5">
      <c r="A75" s="457">
        <v>62</v>
      </c>
      <c r="B75" s="423">
        <v>1911084</v>
      </c>
      <c r="C75" s="604" t="s">
        <v>436</v>
      </c>
      <c r="D75" s="423">
        <v>88</v>
      </c>
      <c r="E75" s="423">
        <v>72</v>
      </c>
      <c r="F75" s="423">
        <v>86</v>
      </c>
      <c r="G75" s="423">
        <v>98</v>
      </c>
      <c r="H75" s="423">
        <v>84</v>
      </c>
      <c r="I75" s="2">
        <v>56</v>
      </c>
      <c r="J75" s="2">
        <v>64</v>
      </c>
      <c r="K75" s="2">
        <v>60</v>
      </c>
      <c r="L75" s="2">
        <v>40</v>
      </c>
      <c r="M75" s="2">
        <v>60</v>
      </c>
      <c r="N75" s="1">
        <f t="shared" si="1"/>
        <v>72</v>
      </c>
      <c r="O75" s="1">
        <f t="shared" si="0"/>
        <v>68</v>
      </c>
      <c r="P75" s="1">
        <f t="shared" si="0"/>
        <v>73</v>
      </c>
      <c r="Q75" s="1">
        <f t="shared" si="0"/>
        <v>69</v>
      </c>
      <c r="R75" s="1">
        <f t="shared" si="0"/>
        <v>72</v>
      </c>
    </row>
    <row r="76" spans="1:18" ht="58">
      <c r="A76" s="457">
        <v>63</v>
      </c>
      <c r="B76" s="423">
        <v>1911085</v>
      </c>
      <c r="C76" s="604" t="s">
        <v>134</v>
      </c>
      <c r="D76" s="423">
        <v>78</v>
      </c>
      <c r="E76" s="423">
        <v>74</v>
      </c>
      <c r="F76" s="423">
        <v>69</v>
      </c>
      <c r="G76" s="423">
        <v>74</v>
      </c>
      <c r="H76" s="423">
        <v>51</v>
      </c>
      <c r="I76" s="2">
        <v>52</v>
      </c>
      <c r="J76" s="2">
        <v>36</v>
      </c>
      <c r="K76" s="2">
        <v>40</v>
      </c>
      <c r="L76" s="2">
        <v>68</v>
      </c>
      <c r="M76" s="2">
        <v>64</v>
      </c>
      <c r="N76" s="1">
        <f t="shared" si="1"/>
        <v>65</v>
      </c>
      <c r="O76" s="1">
        <f t="shared" si="0"/>
        <v>55</v>
      </c>
      <c r="P76" s="1">
        <f t="shared" si="0"/>
        <v>55</v>
      </c>
      <c r="Q76" s="1">
        <f t="shared" si="0"/>
        <v>71</v>
      </c>
      <c r="R76" s="1">
        <f t="shared" si="0"/>
        <v>58</v>
      </c>
    </row>
    <row r="77" spans="1:18" ht="72.5">
      <c r="A77" s="457">
        <v>64</v>
      </c>
      <c r="B77" s="423">
        <v>1911086</v>
      </c>
      <c r="C77" s="604" t="s">
        <v>437</v>
      </c>
      <c r="D77" s="423">
        <v>58</v>
      </c>
      <c r="E77" s="423">
        <v>60</v>
      </c>
      <c r="F77" s="423">
        <v>58</v>
      </c>
      <c r="G77" s="423">
        <v>64</v>
      </c>
      <c r="H77" s="423">
        <v>49</v>
      </c>
      <c r="I77" s="2">
        <v>36</v>
      </c>
      <c r="J77" s="2">
        <v>72</v>
      </c>
      <c r="K77" s="2">
        <v>36</v>
      </c>
      <c r="L77" s="2">
        <v>36</v>
      </c>
      <c r="M77" s="2">
        <v>60</v>
      </c>
      <c r="N77" s="1">
        <f t="shared" si="1"/>
        <v>47</v>
      </c>
      <c r="O77" s="1">
        <f t="shared" si="0"/>
        <v>66</v>
      </c>
      <c r="P77" s="1">
        <f t="shared" si="0"/>
        <v>47</v>
      </c>
      <c r="Q77" s="1">
        <f t="shared" si="0"/>
        <v>50</v>
      </c>
      <c r="R77" s="1">
        <f t="shared" ref="R77:R108" si="2">ROUND(H77*$H$12+M77*$M$12,0)</f>
        <v>55</v>
      </c>
    </row>
    <row r="78" spans="1:18" ht="29">
      <c r="A78" s="457">
        <v>65</v>
      </c>
      <c r="B78" s="423">
        <v>1911087</v>
      </c>
      <c r="C78" s="604" t="s">
        <v>136</v>
      </c>
      <c r="D78" s="423">
        <v>82</v>
      </c>
      <c r="E78" s="423">
        <v>92</v>
      </c>
      <c r="F78" s="423">
        <v>90</v>
      </c>
      <c r="G78" s="423">
        <v>98</v>
      </c>
      <c r="H78" s="423">
        <v>88</v>
      </c>
      <c r="I78" s="2">
        <v>64</v>
      </c>
      <c r="J78" s="2">
        <v>72</v>
      </c>
      <c r="K78" s="2">
        <v>68</v>
      </c>
      <c r="L78" s="2">
        <v>68</v>
      </c>
      <c r="M78" s="2">
        <v>40</v>
      </c>
      <c r="N78" s="1">
        <f t="shared" si="1"/>
        <v>73</v>
      </c>
      <c r="O78" s="1">
        <f t="shared" si="1"/>
        <v>82</v>
      </c>
      <c r="P78" s="1">
        <f t="shared" si="1"/>
        <v>79</v>
      </c>
      <c r="Q78" s="1">
        <f t="shared" si="1"/>
        <v>83</v>
      </c>
      <c r="R78" s="1">
        <f t="shared" si="2"/>
        <v>64</v>
      </c>
    </row>
    <row r="79" spans="1:18" ht="43.5">
      <c r="A79" s="457">
        <v>66</v>
      </c>
      <c r="B79" s="423">
        <v>1911088</v>
      </c>
      <c r="C79" s="604" t="s">
        <v>57</v>
      </c>
      <c r="D79" s="423">
        <v>97</v>
      </c>
      <c r="E79" s="423">
        <v>94</v>
      </c>
      <c r="F79" s="423">
        <v>80</v>
      </c>
      <c r="G79" s="423">
        <v>64</v>
      </c>
      <c r="H79" s="423">
        <v>63</v>
      </c>
      <c r="I79" s="2">
        <v>68</v>
      </c>
      <c r="J79" s="2">
        <v>72</v>
      </c>
      <c r="K79" s="2">
        <v>40</v>
      </c>
      <c r="L79" s="2">
        <v>68</v>
      </c>
      <c r="M79" s="2">
        <v>68</v>
      </c>
      <c r="N79" s="1">
        <f t="shared" ref="N79:Q108" si="3">ROUND(D79*$H$12+I79*$M$12,0)</f>
        <v>83</v>
      </c>
      <c r="O79" s="1">
        <f t="shared" si="3"/>
        <v>83</v>
      </c>
      <c r="P79" s="1">
        <f t="shared" si="3"/>
        <v>60</v>
      </c>
      <c r="Q79" s="1">
        <f t="shared" si="3"/>
        <v>66</v>
      </c>
      <c r="R79" s="1">
        <f t="shared" si="2"/>
        <v>66</v>
      </c>
    </row>
    <row r="80" spans="1:18">
      <c r="A80" s="457">
        <v>67</v>
      </c>
      <c r="B80" s="76">
        <v>1911089</v>
      </c>
      <c r="C80" s="605" t="s">
        <v>446</v>
      </c>
      <c r="D80" s="76">
        <v>96</v>
      </c>
      <c r="E80" s="76">
        <v>93</v>
      </c>
      <c r="F80" s="76">
        <v>93</v>
      </c>
      <c r="G80" s="76">
        <v>85</v>
      </c>
      <c r="H80" s="76">
        <v>85</v>
      </c>
      <c r="I80" s="2">
        <v>60</v>
      </c>
      <c r="J80" s="2">
        <v>64</v>
      </c>
      <c r="K80" s="2">
        <v>72</v>
      </c>
      <c r="L80" s="2">
        <v>68</v>
      </c>
      <c r="M80" s="2">
        <v>72</v>
      </c>
      <c r="N80" s="1">
        <f t="shared" si="3"/>
        <v>78</v>
      </c>
      <c r="O80" s="1">
        <f t="shared" si="3"/>
        <v>79</v>
      </c>
      <c r="P80" s="1">
        <f t="shared" si="3"/>
        <v>83</v>
      </c>
      <c r="Q80" s="1">
        <f t="shared" si="3"/>
        <v>77</v>
      </c>
      <c r="R80" s="1">
        <f t="shared" si="2"/>
        <v>79</v>
      </c>
    </row>
    <row r="81" spans="1:18" ht="43.5">
      <c r="A81" s="457">
        <v>68</v>
      </c>
      <c r="B81" s="423">
        <v>1911090</v>
      </c>
      <c r="C81" s="604" t="s">
        <v>438</v>
      </c>
      <c r="D81" s="423">
        <v>84</v>
      </c>
      <c r="E81" s="423">
        <v>92</v>
      </c>
      <c r="F81" s="423">
        <v>85</v>
      </c>
      <c r="G81" s="423">
        <v>94</v>
      </c>
      <c r="H81" s="423">
        <v>71</v>
      </c>
      <c r="I81" s="2">
        <v>68</v>
      </c>
      <c r="J81" s="2">
        <v>72</v>
      </c>
      <c r="K81" s="2">
        <v>68</v>
      </c>
      <c r="L81" s="2">
        <v>68</v>
      </c>
      <c r="M81" s="2">
        <v>68</v>
      </c>
      <c r="N81" s="1">
        <f t="shared" si="3"/>
        <v>76</v>
      </c>
      <c r="O81" s="1">
        <f t="shared" si="3"/>
        <v>82</v>
      </c>
      <c r="P81" s="1">
        <f t="shared" si="3"/>
        <v>77</v>
      </c>
      <c r="Q81" s="1">
        <f t="shared" si="3"/>
        <v>81</v>
      </c>
      <c r="R81" s="1">
        <f t="shared" si="2"/>
        <v>70</v>
      </c>
    </row>
    <row r="82" spans="1:18">
      <c r="A82" s="457">
        <v>69</v>
      </c>
      <c r="B82" s="76">
        <v>1911091</v>
      </c>
      <c r="C82" s="605" t="s">
        <v>139</v>
      </c>
      <c r="D82" s="76">
        <v>71</v>
      </c>
      <c r="E82" s="76">
        <v>70</v>
      </c>
      <c r="F82" s="76">
        <v>69</v>
      </c>
      <c r="G82" s="76">
        <v>72</v>
      </c>
      <c r="H82" s="76">
        <v>53</v>
      </c>
      <c r="I82" s="2">
        <v>68</v>
      </c>
      <c r="J82" s="2">
        <v>72</v>
      </c>
      <c r="K82" s="2">
        <v>72</v>
      </c>
      <c r="L82" s="2">
        <v>68</v>
      </c>
      <c r="M82" s="2">
        <v>40</v>
      </c>
      <c r="N82" s="1">
        <f t="shared" si="3"/>
        <v>70</v>
      </c>
      <c r="O82" s="1">
        <f t="shared" si="3"/>
        <v>71</v>
      </c>
      <c r="P82" s="1">
        <f t="shared" si="3"/>
        <v>71</v>
      </c>
      <c r="Q82" s="1">
        <f t="shared" si="3"/>
        <v>70</v>
      </c>
      <c r="R82" s="1">
        <f t="shared" si="2"/>
        <v>47</v>
      </c>
    </row>
    <row r="83" spans="1:18">
      <c r="A83" s="457">
        <v>70</v>
      </c>
      <c r="B83" s="76">
        <v>1911092</v>
      </c>
      <c r="C83" s="605" t="s">
        <v>140</v>
      </c>
      <c r="D83" s="76">
        <v>94</v>
      </c>
      <c r="E83" s="76">
        <v>73</v>
      </c>
      <c r="F83" s="76">
        <v>79</v>
      </c>
      <c r="G83" s="76">
        <v>72</v>
      </c>
      <c r="H83" s="76">
        <v>57</v>
      </c>
      <c r="I83" s="2">
        <v>60</v>
      </c>
      <c r="J83" s="2">
        <v>36</v>
      </c>
      <c r="K83" s="2">
        <v>40</v>
      </c>
      <c r="L83" s="2">
        <v>60</v>
      </c>
      <c r="M83" s="2">
        <v>56</v>
      </c>
      <c r="N83" s="1">
        <f t="shared" si="3"/>
        <v>77</v>
      </c>
      <c r="O83" s="1">
        <f t="shared" si="3"/>
        <v>55</v>
      </c>
      <c r="P83" s="1">
        <f t="shared" si="3"/>
        <v>60</v>
      </c>
      <c r="Q83" s="1">
        <f t="shared" si="3"/>
        <v>66</v>
      </c>
      <c r="R83" s="1">
        <f t="shared" si="2"/>
        <v>57</v>
      </c>
    </row>
    <row r="84" spans="1:18">
      <c r="A84" s="457">
        <v>71</v>
      </c>
      <c r="B84" s="76">
        <v>1911093</v>
      </c>
      <c r="C84" s="605" t="s">
        <v>141</v>
      </c>
      <c r="D84" s="76">
        <v>93</v>
      </c>
      <c r="E84" s="76">
        <v>88</v>
      </c>
      <c r="F84" s="76">
        <v>90</v>
      </c>
      <c r="G84" s="76">
        <v>94</v>
      </c>
      <c r="H84" s="76">
        <v>86</v>
      </c>
      <c r="I84" s="2">
        <v>72</v>
      </c>
      <c r="J84" s="2">
        <v>68</v>
      </c>
      <c r="K84" s="2">
        <v>72</v>
      </c>
      <c r="L84" s="2">
        <v>40</v>
      </c>
      <c r="M84" s="2">
        <v>44</v>
      </c>
      <c r="N84" s="1">
        <f t="shared" si="3"/>
        <v>83</v>
      </c>
      <c r="O84" s="1">
        <f t="shared" si="3"/>
        <v>78</v>
      </c>
      <c r="P84" s="1">
        <f t="shared" si="3"/>
        <v>81</v>
      </c>
      <c r="Q84" s="1">
        <f t="shared" si="3"/>
        <v>67</v>
      </c>
      <c r="R84" s="1">
        <f t="shared" si="2"/>
        <v>65</v>
      </c>
    </row>
    <row r="85" spans="1:18" ht="29">
      <c r="A85" s="457">
        <v>72</v>
      </c>
      <c r="B85" s="423">
        <v>1911094</v>
      </c>
      <c r="C85" s="604" t="s">
        <v>58</v>
      </c>
      <c r="D85" s="423">
        <v>98</v>
      </c>
      <c r="E85" s="423">
        <v>99</v>
      </c>
      <c r="F85" s="423">
        <v>89</v>
      </c>
      <c r="G85" s="423">
        <v>74</v>
      </c>
      <c r="H85" s="423">
        <v>84</v>
      </c>
      <c r="I85" s="2">
        <v>60</v>
      </c>
      <c r="J85" s="2">
        <v>68</v>
      </c>
      <c r="K85" s="2">
        <v>60</v>
      </c>
      <c r="L85" s="2">
        <v>64</v>
      </c>
      <c r="M85" s="2">
        <v>76</v>
      </c>
      <c r="N85" s="1">
        <f t="shared" si="3"/>
        <v>79</v>
      </c>
      <c r="O85" s="1">
        <f t="shared" si="3"/>
        <v>84</v>
      </c>
      <c r="P85" s="1">
        <f t="shared" si="3"/>
        <v>75</v>
      </c>
      <c r="Q85" s="1">
        <f t="shared" si="3"/>
        <v>69</v>
      </c>
      <c r="R85" s="1">
        <f t="shared" si="2"/>
        <v>80</v>
      </c>
    </row>
    <row r="86" spans="1:18" ht="43.5">
      <c r="A86" s="457">
        <v>73</v>
      </c>
      <c r="B86" s="423">
        <v>1911095</v>
      </c>
      <c r="C86" s="604" t="s">
        <v>439</v>
      </c>
      <c r="D86" s="423">
        <v>75</v>
      </c>
      <c r="E86" s="423">
        <v>72</v>
      </c>
      <c r="F86" s="423">
        <v>71</v>
      </c>
      <c r="G86" s="423">
        <v>74</v>
      </c>
      <c r="H86" s="423">
        <v>63</v>
      </c>
      <c r="I86" s="2">
        <v>40</v>
      </c>
      <c r="J86" s="2">
        <v>40</v>
      </c>
      <c r="K86" s="2">
        <v>36</v>
      </c>
      <c r="L86" s="2">
        <v>72</v>
      </c>
      <c r="M86" s="2">
        <v>72</v>
      </c>
      <c r="N86" s="1">
        <f t="shared" si="3"/>
        <v>58</v>
      </c>
      <c r="O86" s="1">
        <f t="shared" si="3"/>
        <v>56</v>
      </c>
      <c r="P86" s="1">
        <f t="shared" si="3"/>
        <v>54</v>
      </c>
      <c r="Q86" s="1">
        <f t="shared" si="3"/>
        <v>73</v>
      </c>
      <c r="R86" s="1">
        <f t="shared" si="2"/>
        <v>68</v>
      </c>
    </row>
    <row r="87" spans="1:18">
      <c r="A87" s="457">
        <v>74</v>
      </c>
      <c r="B87" s="76">
        <v>1911096</v>
      </c>
      <c r="C87" s="605" t="s">
        <v>447</v>
      </c>
      <c r="D87" s="76">
        <v>88</v>
      </c>
      <c r="E87" s="76">
        <v>93</v>
      </c>
      <c r="F87" s="76">
        <v>96</v>
      </c>
      <c r="G87" s="76">
        <v>93</v>
      </c>
      <c r="H87" s="76">
        <v>77</v>
      </c>
      <c r="I87" s="2">
        <v>72</v>
      </c>
      <c r="J87" s="2">
        <v>72</v>
      </c>
      <c r="K87" s="2">
        <v>72</v>
      </c>
      <c r="L87" s="2">
        <v>72</v>
      </c>
      <c r="M87" s="2">
        <v>68</v>
      </c>
      <c r="N87" s="1">
        <f t="shared" si="3"/>
        <v>80</v>
      </c>
      <c r="O87" s="1">
        <f t="shared" si="3"/>
        <v>83</v>
      </c>
      <c r="P87" s="1">
        <f t="shared" si="3"/>
        <v>84</v>
      </c>
      <c r="Q87" s="1">
        <f t="shared" si="3"/>
        <v>83</v>
      </c>
      <c r="R87" s="1">
        <f t="shared" si="2"/>
        <v>73</v>
      </c>
    </row>
    <row r="88" spans="1:18">
      <c r="A88" s="457">
        <v>75</v>
      </c>
      <c r="B88" s="76">
        <v>1911098</v>
      </c>
      <c r="C88" s="605" t="s">
        <v>145</v>
      </c>
      <c r="D88" s="76">
        <v>88</v>
      </c>
      <c r="E88" s="76">
        <v>82</v>
      </c>
      <c r="F88" s="76">
        <v>92</v>
      </c>
      <c r="G88" s="76">
        <v>81</v>
      </c>
      <c r="H88" s="76">
        <v>66</v>
      </c>
      <c r="I88" s="2">
        <v>64</v>
      </c>
      <c r="J88" s="2">
        <v>60</v>
      </c>
      <c r="K88" s="2">
        <v>52</v>
      </c>
      <c r="L88" s="2">
        <v>64</v>
      </c>
      <c r="M88" s="2">
        <v>68</v>
      </c>
      <c r="N88" s="1">
        <f t="shared" si="3"/>
        <v>76</v>
      </c>
      <c r="O88" s="1">
        <f t="shared" si="3"/>
        <v>71</v>
      </c>
      <c r="P88" s="1">
        <f t="shared" si="3"/>
        <v>72</v>
      </c>
      <c r="Q88" s="1">
        <f t="shared" si="3"/>
        <v>73</v>
      </c>
      <c r="R88" s="1">
        <f t="shared" si="2"/>
        <v>67</v>
      </c>
    </row>
    <row r="89" spans="1:18" ht="29">
      <c r="A89" s="457">
        <v>76</v>
      </c>
      <c r="B89" s="423">
        <v>1911099</v>
      </c>
      <c r="C89" s="604" t="s">
        <v>440</v>
      </c>
      <c r="D89" s="423">
        <v>78</v>
      </c>
      <c r="E89" s="423">
        <v>60</v>
      </c>
      <c r="F89" s="423">
        <v>70</v>
      </c>
      <c r="G89" s="423">
        <v>82</v>
      </c>
      <c r="H89" s="423">
        <v>59</v>
      </c>
      <c r="I89" s="2">
        <v>64</v>
      </c>
      <c r="J89" s="2">
        <v>64</v>
      </c>
      <c r="K89" s="2">
        <v>60</v>
      </c>
      <c r="L89" s="2">
        <v>52</v>
      </c>
      <c r="M89" s="2">
        <v>60</v>
      </c>
      <c r="N89" s="1">
        <f t="shared" si="3"/>
        <v>71</v>
      </c>
      <c r="O89" s="1">
        <f t="shared" si="3"/>
        <v>62</v>
      </c>
      <c r="P89" s="1">
        <f t="shared" si="3"/>
        <v>65</v>
      </c>
      <c r="Q89" s="1">
        <f t="shared" si="3"/>
        <v>67</v>
      </c>
      <c r="R89" s="1">
        <f t="shared" si="2"/>
        <v>60</v>
      </c>
    </row>
    <row r="90" spans="1:18">
      <c r="A90" s="457">
        <v>77</v>
      </c>
      <c r="B90" s="76">
        <v>1911100</v>
      </c>
      <c r="C90" s="605" t="s">
        <v>147</v>
      </c>
      <c r="D90" s="76">
        <v>93</v>
      </c>
      <c r="E90" s="76">
        <v>75</v>
      </c>
      <c r="F90" s="76">
        <v>86</v>
      </c>
      <c r="G90" s="76">
        <v>69</v>
      </c>
      <c r="H90" s="76">
        <v>65</v>
      </c>
      <c r="I90" s="2">
        <v>72</v>
      </c>
      <c r="J90" s="2">
        <v>64</v>
      </c>
      <c r="K90" s="2">
        <v>44</v>
      </c>
      <c r="L90" s="2">
        <v>68</v>
      </c>
      <c r="M90" s="2">
        <v>64</v>
      </c>
      <c r="N90" s="1">
        <f t="shared" si="3"/>
        <v>83</v>
      </c>
      <c r="O90" s="1">
        <f t="shared" si="3"/>
        <v>70</v>
      </c>
      <c r="P90" s="1">
        <f t="shared" si="3"/>
        <v>65</v>
      </c>
      <c r="Q90" s="1">
        <f t="shared" si="3"/>
        <v>69</v>
      </c>
      <c r="R90" s="1">
        <f t="shared" si="2"/>
        <v>65</v>
      </c>
    </row>
    <row r="91" spans="1:18">
      <c r="A91" s="457">
        <v>78</v>
      </c>
      <c r="B91" s="76">
        <v>1911102</v>
      </c>
      <c r="C91" s="605" t="s">
        <v>349</v>
      </c>
      <c r="D91" s="76">
        <v>88</v>
      </c>
      <c r="E91" s="76">
        <v>85</v>
      </c>
      <c r="F91" s="76">
        <v>81</v>
      </c>
      <c r="G91" s="76">
        <v>83</v>
      </c>
      <c r="H91" s="76">
        <v>72</v>
      </c>
      <c r="I91" s="2">
        <v>68</v>
      </c>
      <c r="J91" s="2">
        <v>68</v>
      </c>
      <c r="K91" s="2">
        <v>72</v>
      </c>
      <c r="L91" s="2">
        <v>56</v>
      </c>
      <c r="M91" s="2">
        <v>64</v>
      </c>
      <c r="N91" s="1">
        <f t="shared" si="3"/>
        <v>78</v>
      </c>
      <c r="O91" s="1">
        <f t="shared" si="3"/>
        <v>77</v>
      </c>
      <c r="P91" s="1">
        <f t="shared" si="3"/>
        <v>77</v>
      </c>
      <c r="Q91" s="1">
        <f t="shared" si="3"/>
        <v>70</v>
      </c>
      <c r="R91" s="1">
        <f t="shared" si="2"/>
        <v>68</v>
      </c>
    </row>
    <row r="92" spans="1:18">
      <c r="A92" s="457">
        <v>79</v>
      </c>
      <c r="B92" s="76">
        <v>1911103</v>
      </c>
      <c r="C92" s="605" t="s">
        <v>72</v>
      </c>
      <c r="D92" s="76">
        <v>80</v>
      </c>
      <c r="E92" s="76">
        <v>82</v>
      </c>
      <c r="F92" s="76">
        <v>93</v>
      </c>
      <c r="G92" s="76">
        <v>77</v>
      </c>
      <c r="H92" s="76">
        <v>70</v>
      </c>
      <c r="I92" s="2">
        <v>64</v>
      </c>
      <c r="J92" s="2">
        <v>64</v>
      </c>
      <c r="K92" s="2">
        <v>52</v>
      </c>
      <c r="L92" s="2">
        <v>68</v>
      </c>
      <c r="M92" s="2">
        <v>64</v>
      </c>
      <c r="N92" s="1">
        <f t="shared" si="3"/>
        <v>72</v>
      </c>
      <c r="O92" s="1">
        <f t="shared" si="3"/>
        <v>73</v>
      </c>
      <c r="P92" s="1">
        <f t="shared" si="3"/>
        <v>73</v>
      </c>
      <c r="Q92" s="1">
        <f t="shared" si="3"/>
        <v>73</v>
      </c>
      <c r="R92" s="1">
        <f t="shared" si="2"/>
        <v>67</v>
      </c>
    </row>
    <row r="93" spans="1:18" ht="29">
      <c r="A93" s="457">
        <v>80</v>
      </c>
      <c r="B93" s="423">
        <v>1911104</v>
      </c>
      <c r="C93" s="604" t="s">
        <v>59</v>
      </c>
      <c r="D93" s="423">
        <v>86</v>
      </c>
      <c r="E93" s="423">
        <v>72</v>
      </c>
      <c r="F93" s="423">
        <v>85</v>
      </c>
      <c r="G93" s="423">
        <v>94</v>
      </c>
      <c r="H93" s="423">
        <v>88</v>
      </c>
      <c r="I93" s="2">
        <v>64</v>
      </c>
      <c r="J93" s="2">
        <v>72</v>
      </c>
      <c r="K93" s="2">
        <v>64</v>
      </c>
      <c r="L93" s="2">
        <v>68</v>
      </c>
      <c r="M93" s="2">
        <v>60</v>
      </c>
      <c r="N93" s="1">
        <f t="shared" si="3"/>
        <v>75</v>
      </c>
      <c r="O93" s="1">
        <f t="shared" si="3"/>
        <v>72</v>
      </c>
      <c r="P93" s="1">
        <f t="shared" si="3"/>
        <v>75</v>
      </c>
      <c r="Q93" s="1">
        <f t="shared" si="3"/>
        <v>81</v>
      </c>
      <c r="R93" s="1">
        <f t="shared" si="2"/>
        <v>74</v>
      </c>
    </row>
    <row r="94" spans="1:18" ht="58">
      <c r="A94" s="457">
        <v>81</v>
      </c>
      <c r="B94" s="423">
        <v>1911105</v>
      </c>
      <c r="C94" s="604" t="s">
        <v>60</v>
      </c>
      <c r="D94" s="423">
        <v>79</v>
      </c>
      <c r="E94" s="423">
        <v>96</v>
      </c>
      <c r="F94" s="423">
        <v>90</v>
      </c>
      <c r="G94" s="423">
        <v>94</v>
      </c>
      <c r="H94" s="423">
        <v>92</v>
      </c>
      <c r="I94" s="2">
        <v>64</v>
      </c>
      <c r="J94" s="2">
        <v>72</v>
      </c>
      <c r="K94" s="2">
        <v>64</v>
      </c>
      <c r="L94" s="2">
        <v>76</v>
      </c>
      <c r="M94" s="2">
        <v>68</v>
      </c>
      <c r="N94" s="1">
        <f t="shared" si="3"/>
        <v>72</v>
      </c>
      <c r="O94" s="1">
        <f t="shared" si="3"/>
        <v>84</v>
      </c>
      <c r="P94" s="1">
        <f t="shared" si="3"/>
        <v>77</v>
      </c>
      <c r="Q94" s="1">
        <f t="shared" si="3"/>
        <v>85</v>
      </c>
      <c r="R94" s="1">
        <f t="shared" si="2"/>
        <v>80</v>
      </c>
    </row>
    <row r="95" spans="1:18" ht="29">
      <c r="A95" s="457">
        <v>82</v>
      </c>
      <c r="B95" s="423">
        <v>1911106</v>
      </c>
      <c r="C95" s="604" t="s">
        <v>150</v>
      </c>
      <c r="D95" s="423">
        <v>88</v>
      </c>
      <c r="E95" s="423">
        <v>98</v>
      </c>
      <c r="F95" s="423">
        <v>95</v>
      </c>
      <c r="G95" s="423">
        <v>98</v>
      </c>
      <c r="H95" s="423">
        <v>96</v>
      </c>
      <c r="I95" s="2">
        <v>72</v>
      </c>
      <c r="J95" s="2">
        <v>76</v>
      </c>
      <c r="K95" s="2">
        <v>68</v>
      </c>
      <c r="L95" s="2">
        <v>68</v>
      </c>
      <c r="M95" s="2">
        <v>76</v>
      </c>
      <c r="N95" s="1">
        <f t="shared" si="3"/>
        <v>80</v>
      </c>
      <c r="O95" s="1">
        <f t="shared" si="3"/>
        <v>87</v>
      </c>
      <c r="P95" s="1">
        <f t="shared" si="3"/>
        <v>82</v>
      </c>
      <c r="Q95" s="1">
        <f t="shared" si="3"/>
        <v>83</v>
      </c>
      <c r="R95" s="1">
        <f t="shared" si="2"/>
        <v>86</v>
      </c>
    </row>
    <row r="96" spans="1:18">
      <c r="A96" s="457">
        <v>83</v>
      </c>
      <c r="B96" s="76">
        <v>1911107</v>
      </c>
      <c r="C96" s="605" t="s">
        <v>448</v>
      </c>
      <c r="D96" s="76">
        <v>95</v>
      </c>
      <c r="E96" s="76">
        <v>71</v>
      </c>
      <c r="F96" s="76">
        <v>82</v>
      </c>
      <c r="G96" s="76">
        <v>65</v>
      </c>
      <c r="H96" s="76">
        <v>62</v>
      </c>
      <c r="I96" s="2">
        <v>72</v>
      </c>
      <c r="J96" s="2">
        <v>64</v>
      </c>
      <c r="K96" s="2">
        <v>32</v>
      </c>
      <c r="L96" s="2">
        <v>64</v>
      </c>
      <c r="M96" s="2">
        <v>48</v>
      </c>
      <c r="N96" s="1">
        <f t="shared" si="3"/>
        <v>84</v>
      </c>
      <c r="O96" s="1">
        <f t="shared" si="3"/>
        <v>68</v>
      </c>
      <c r="P96" s="1">
        <f t="shared" si="3"/>
        <v>57</v>
      </c>
      <c r="Q96" s="1">
        <f t="shared" si="3"/>
        <v>65</v>
      </c>
      <c r="R96" s="1">
        <f t="shared" si="2"/>
        <v>55</v>
      </c>
    </row>
    <row r="97" spans="1:18" ht="43.5">
      <c r="A97" s="457">
        <v>84</v>
      </c>
      <c r="B97" s="423">
        <v>1911109</v>
      </c>
      <c r="C97" s="604" t="s">
        <v>153</v>
      </c>
      <c r="D97" s="423">
        <v>71</v>
      </c>
      <c r="E97" s="423">
        <v>75</v>
      </c>
      <c r="F97" s="423">
        <v>78</v>
      </c>
      <c r="G97" s="423">
        <v>87</v>
      </c>
      <c r="H97" s="423">
        <v>80</v>
      </c>
      <c r="I97" s="2">
        <v>68</v>
      </c>
      <c r="J97" s="2">
        <v>64</v>
      </c>
      <c r="K97" s="2">
        <v>48</v>
      </c>
      <c r="L97" s="2">
        <v>64</v>
      </c>
      <c r="M97" s="2">
        <v>72</v>
      </c>
      <c r="N97" s="1">
        <f t="shared" si="3"/>
        <v>70</v>
      </c>
      <c r="O97" s="1">
        <f t="shared" si="3"/>
        <v>70</v>
      </c>
      <c r="P97" s="1">
        <f t="shared" si="3"/>
        <v>63</v>
      </c>
      <c r="Q97" s="1">
        <f t="shared" si="3"/>
        <v>76</v>
      </c>
      <c r="R97" s="1">
        <f t="shared" si="2"/>
        <v>76</v>
      </c>
    </row>
    <row r="98" spans="1:18">
      <c r="A98" s="457">
        <v>85</v>
      </c>
      <c r="B98" s="76">
        <v>1911110</v>
      </c>
      <c r="C98" s="605" t="s">
        <v>154</v>
      </c>
      <c r="D98" s="76">
        <v>81</v>
      </c>
      <c r="E98" s="76">
        <v>91</v>
      </c>
      <c r="F98" s="76">
        <v>68</v>
      </c>
      <c r="G98" s="76">
        <v>88</v>
      </c>
      <c r="H98" s="76">
        <v>77</v>
      </c>
      <c r="I98" s="2">
        <v>72</v>
      </c>
      <c r="J98" s="2">
        <v>68</v>
      </c>
      <c r="K98" s="2">
        <v>64</v>
      </c>
      <c r="L98" s="2">
        <v>68</v>
      </c>
      <c r="M98" s="2">
        <v>64</v>
      </c>
      <c r="N98" s="1">
        <f t="shared" si="3"/>
        <v>77</v>
      </c>
      <c r="O98" s="1">
        <f t="shared" si="3"/>
        <v>80</v>
      </c>
      <c r="P98" s="1">
        <f t="shared" si="3"/>
        <v>66</v>
      </c>
      <c r="Q98" s="1">
        <f t="shared" si="3"/>
        <v>78</v>
      </c>
      <c r="R98" s="1">
        <f t="shared" si="2"/>
        <v>71</v>
      </c>
    </row>
    <row r="99" spans="1:18">
      <c r="A99" s="457">
        <v>86</v>
      </c>
      <c r="B99" s="76">
        <v>1911111</v>
      </c>
      <c r="C99" s="605" t="s">
        <v>73</v>
      </c>
      <c r="D99" s="76">
        <v>88</v>
      </c>
      <c r="E99" s="76">
        <v>86</v>
      </c>
      <c r="F99" s="76">
        <v>86</v>
      </c>
      <c r="G99" s="76">
        <v>83</v>
      </c>
      <c r="H99" s="76">
        <v>74</v>
      </c>
      <c r="I99" s="2">
        <v>64</v>
      </c>
      <c r="J99" s="2">
        <v>72</v>
      </c>
      <c r="K99" s="2">
        <v>48</v>
      </c>
      <c r="L99" s="2">
        <v>56</v>
      </c>
      <c r="M99" s="2">
        <v>72</v>
      </c>
      <c r="N99" s="1">
        <f t="shared" si="3"/>
        <v>76</v>
      </c>
      <c r="O99" s="1">
        <f t="shared" si="3"/>
        <v>79</v>
      </c>
      <c r="P99" s="1">
        <f t="shared" si="3"/>
        <v>67</v>
      </c>
      <c r="Q99" s="1">
        <f t="shared" si="3"/>
        <v>70</v>
      </c>
      <c r="R99" s="1">
        <f t="shared" si="2"/>
        <v>73</v>
      </c>
    </row>
    <row r="100" spans="1:18">
      <c r="A100" s="457">
        <v>87</v>
      </c>
      <c r="B100" s="76">
        <v>1911113</v>
      </c>
      <c r="C100" s="605" t="s">
        <v>156</v>
      </c>
      <c r="D100" s="76">
        <v>88</v>
      </c>
      <c r="E100" s="76">
        <v>73</v>
      </c>
      <c r="F100" s="76">
        <v>84</v>
      </c>
      <c r="G100" s="76">
        <v>68</v>
      </c>
      <c r="H100" s="76">
        <v>61</v>
      </c>
      <c r="I100" s="2">
        <v>64</v>
      </c>
      <c r="J100" s="2">
        <v>52</v>
      </c>
      <c r="K100" s="2">
        <v>52</v>
      </c>
      <c r="L100" s="2">
        <v>60</v>
      </c>
      <c r="M100" s="2">
        <v>72</v>
      </c>
      <c r="N100" s="1">
        <f t="shared" si="3"/>
        <v>76</v>
      </c>
      <c r="O100" s="1">
        <f t="shared" si="3"/>
        <v>63</v>
      </c>
      <c r="P100" s="1">
        <f t="shared" si="3"/>
        <v>68</v>
      </c>
      <c r="Q100" s="1">
        <f t="shared" si="3"/>
        <v>64</v>
      </c>
      <c r="R100" s="1">
        <f t="shared" si="2"/>
        <v>67</v>
      </c>
    </row>
    <row r="101" spans="1:18">
      <c r="A101" s="457">
        <v>88</v>
      </c>
      <c r="B101" s="76">
        <v>1911114</v>
      </c>
      <c r="C101" s="605" t="s">
        <v>157</v>
      </c>
      <c r="D101" s="76">
        <v>83</v>
      </c>
      <c r="E101" s="76">
        <v>67</v>
      </c>
      <c r="F101" s="76">
        <v>96</v>
      </c>
      <c r="G101" s="76">
        <v>51</v>
      </c>
      <c r="H101" s="76">
        <v>66</v>
      </c>
      <c r="I101" s="2">
        <v>64</v>
      </c>
      <c r="J101" s="2">
        <v>64</v>
      </c>
      <c r="K101" s="2">
        <v>68</v>
      </c>
      <c r="L101" s="2">
        <v>72</v>
      </c>
      <c r="M101" s="2">
        <v>60</v>
      </c>
      <c r="N101" s="1">
        <f t="shared" si="3"/>
        <v>74</v>
      </c>
      <c r="O101" s="1">
        <f t="shared" si="3"/>
        <v>66</v>
      </c>
      <c r="P101" s="1">
        <f t="shared" si="3"/>
        <v>82</v>
      </c>
      <c r="Q101" s="1">
        <f t="shared" si="3"/>
        <v>62</v>
      </c>
      <c r="R101" s="1">
        <f t="shared" si="2"/>
        <v>63</v>
      </c>
    </row>
    <row r="102" spans="1:18">
      <c r="A102" s="457">
        <v>89</v>
      </c>
      <c r="B102" s="76">
        <v>1911115</v>
      </c>
      <c r="C102" s="605" t="s">
        <v>74</v>
      </c>
      <c r="D102" s="76">
        <v>93</v>
      </c>
      <c r="E102" s="76">
        <v>91</v>
      </c>
      <c r="F102" s="76">
        <v>88</v>
      </c>
      <c r="G102" s="76">
        <v>85</v>
      </c>
      <c r="H102" s="76">
        <v>82</v>
      </c>
      <c r="I102" s="2">
        <v>44</v>
      </c>
      <c r="J102" s="2">
        <v>40</v>
      </c>
      <c r="K102" s="2">
        <v>40</v>
      </c>
      <c r="L102" s="2">
        <v>36</v>
      </c>
      <c r="M102" s="2">
        <v>40</v>
      </c>
      <c r="N102" s="1">
        <f t="shared" si="3"/>
        <v>69</v>
      </c>
      <c r="O102" s="1">
        <f t="shared" si="3"/>
        <v>66</v>
      </c>
      <c r="P102" s="1">
        <f t="shared" si="3"/>
        <v>64</v>
      </c>
      <c r="Q102" s="1">
        <f t="shared" si="3"/>
        <v>61</v>
      </c>
      <c r="R102" s="1">
        <f t="shared" si="2"/>
        <v>61</v>
      </c>
    </row>
    <row r="103" spans="1:18">
      <c r="A103" s="457">
        <v>90</v>
      </c>
      <c r="B103" s="76">
        <v>1911117</v>
      </c>
      <c r="C103" s="605" t="s">
        <v>356</v>
      </c>
      <c r="D103" s="76">
        <v>96</v>
      </c>
      <c r="E103" s="76">
        <v>84</v>
      </c>
      <c r="F103" s="76">
        <v>90</v>
      </c>
      <c r="G103" s="76">
        <v>82</v>
      </c>
      <c r="H103" s="76">
        <v>70</v>
      </c>
      <c r="I103" s="2">
        <v>64</v>
      </c>
      <c r="J103" s="2">
        <v>64</v>
      </c>
      <c r="K103" s="2">
        <v>52</v>
      </c>
      <c r="L103" s="2">
        <v>64</v>
      </c>
      <c r="M103" s="2">
        <v>68</v>
      </c>
      <c r="N103" s="1">
        <f t="shared" si="3"/>
        <v>80</v>
      </c>
      <c r="O103" s="1">
        <f t="shared" si="3"/>
        <v>74</v>
      </c>
      <c r="P103" s="1">
        <f t="shared" si="3"/>
        <v>71</v>
      </c>
      <c r="Q103" s="1">
        <f t="shared" si="3"/>
        <v>73</v>
      </c>
      <c r="R103" s="1">
        <f t="shared" si="2"/>
        <v>69</v>
      </c>
    </row>
    <row r="104" spans="1:18" ht="29">
      <c r="A104" s="457">
        <v>91</v>
      </c>
      <c r="B104" s="423">
        <v>1911119</v>
      </c>
      <c r="C104" s="604" t="s">
        <v>443</v>
      </c>
      <c r="D104" s="423">
        <v>64</v>
      </c>
      <c r="E104" s="423">
        <v>72</v>
      </c>
      <c r="F104" s="423">
        <v>78</v>
      </c>
      <c r="G104" s="423">
        <v>91</v>
      </c>
      <c r="H104" s="423">
        <v>86</v>
      </c>
      <c r="I104" s="2">
        <v>64</v>
      </c>
      <c r="J104" s="2">
        <v>72</v>
      </c>
      <c r="K104" s="2">
        <v>68</v>
      </c>
      <c r="L104" s="2">
        <v>68</v>
      </c>
      <c r="M104" s="2">
        <v>72</v>
      </c>
      <c r="N104" s="1">
        <f t="shared" si="3"/>
        <v>64</v>
      </c>
      <c r="O104" s="1">
        <f t="shared" si="3"/>
        <v>72</v>
      </c>
      <c r="P104" s="1">
        <f t="shared" si="3"/>
        <v>73</v>
      </c>
      <c r="Q104" s="1">
        <f t="shared" si="3"/>
        <v>80</v>
      </c>
      <c r="R104" s="1">
        <f t="shared" si="2"/>
        <v>79</v>
      </c>
    </row>
    <row r="105" spans="1:18">
      <c r="A105" s="457">
        <v>92</v>
      </c>
      <c r="B105" s="76">
        <v>1911120</v>
      </c>
      <c r="C105" s="605" t="s">
        <v>359</v>
      </c>
      <c r="D105" s="76">
        <v>95</v>
      </c>
      <c r="E105" s="76">
        <v>76</v>
      </c>
      <c r="F105" s="76">
        <v>90</v>
      </c>
      <c r="G105" s="76">
        <v>72</v>
      </c>
      <c r="H105" s="76">
        <v>65</v>
      </c>
      <c r="I105" s="2">
        <v>60</v>
      </c>
      <c r="J105" s="2">
        <v>68</v>
      </c>
      <c r="K105" s="2">
        <v>68</v>
      </c>
      <c r="L105" s="2">
        <v>60</v>
      </c>
      <c r="M105" s="2">
        <v>72</v>
      </c>
      <c r="N105" s="1">
        <f t="shared" si="3"/>
        <v>78</v>
      </c>
      <c r="O105" s="1">
        <f t="shared" si="3"/>
        <v>72</v>
      </c>
      <c r="P105" s="1">
        <f t="shared" si="3"/>
        <v>79</v>
      </c>
      <c r="Q105" s="1">
        <f t="shared" si="3"/>
        <v>66</v>
      </c>
      <c r="R105" s="1">
        <f t="shared" si="2"/>
        <v>69</v>
      </c>
    </row>
    <row r="106" spans="1:18">
      <c r="A106" s="457">
        <v>93</v>
      </c>
      <c r="B106" s="76">
        <v>1911403</v>
      </c>
      <c r="C106" s="605" t="s">
        <v>450</v>
      </c>
      <c r="D106" s="76">
        <v>67</v>
      </c>
      <c r="E106" s="76">
        <v>61</v>
      </c>
      <c r="F106" s="76">
        <v>51</v>
      </c>
      <c r="G106" s="76">
        <v>65</v>
      </c>
      <c r="H106" s="76">
        <v>51</v>
      </c>
      <c r="I106" s="2">
        <v>68</v>
      </c>
      <c r="J106" s="2">
        <v>60</v>
      </c>
      <c r="K106" s="2">
        <v>32</v>
      </c>
      <c r="L106" s="2">
        <v>68</v>
      </c>
      <c r="M106" s="2">
        <v>40</v>
      </c>
      <c r="N106" s="1">
        <f t="shared" si="3"/>
        <v>68</v>
      </c>
      <c r="O106" s="1">
        <f t="shared" si="3"/>
        <v>61</v>
      </c>
      <c r="P106" s="1">
        <f t="shared" si="3"/>
        <v>42</v>
      </c>
      <c r="Q106" s="1">
        <f t="shared" si="3"/>
        <v>67</v>
      </c>
      <c r="R106" s="1">
        <f t="shared" si="2"/>
        <v>46</v>
      </c>
    </row>
    <row r="107" spans="1:18">
      <c r="A107" s="457">
        <v>94</v>
      </c>
      <c r="B107" s="76">
        <v>1911406</v>
      </c>
      <c r="C107" s="605" t="s">
        <v>451</v>
      </c>
      <c r="D107" s="76">
        <v>66</v>
      </c>
      <c r="E107" s="76">
        <v>76</v>
      </c>
      <c r="F107" s="76">
        <v>78</v>
      </c>
      <c r="G107" s="76">
        <v>84</v>
      </c>
      <c r="H107" s="76">
        <v>76</v>
      </c>
      <c r="I107" s="2">
        <v>64</v>
      </c>
      <c r="J107" s="2">
        <v>72</v>
      </c>
      <c r="K107" s="2">
        <v>32</v>
      </c>
      <c r="L107" s="2">
        <v>68</v>
      </c>
      <c r="M107" s="2">
        <v>60</v>
      </c>
      <c r="N107" s="1">
        <f t="shared" si="3"/>
        <v>65</v>
      </c>
      <c r="O107" s="1">
        <f t="shared" si="3"/>
        <v>74</v>
      </c>
      <c r="P107" s="1">
        <f t="shared" si="3"/>
        <v>55</v>
      </c>
      <c r="Q107" s="1">
        <f t="shared" si="3"/>
        <v>76</v>
      </c>
      <c r="R107" s="1">
        <f t="shared" si="2"/>
        <v>68</v>
      </c>
    </row>
    <row r="108" spans="1:18" ht="58">
      <c r="A108" s="457">
        <v>95</v>
      </c>
      <c r="B108" s="423">
        <v>1911410</v>
      </c>
      <c r="C108" s="604" t="s">
        <v>367</v>
      </c>
      <c r="D108" s="423">
        <v>58</v>
      </c>
      <c r="E108" s="423">
        <v>72</v>
      </c>
      <c r="F108" s="423">
        <v>61</v>
      </c>
      <c r="G108" s="423">
        <v>62</v>
      </c>
      <c r="H108" s="423">
        <v>53</v>
      </c>
      <c r="I108" s="2">
        <v>68</v>
      </c>
      <c r="J108" s="2">
        <v>40</v>
      </c>
      <c r="K108" s="2">
        <v>60</v>
      </c>
      <c r="L108" s="2">
        <v>52</v>
      </c>
      <c r="M108" s="2">
        <v>60</v>
      </c>
      <c r="N108" s="1">
        <f t="shared" si="3"/>
        <v>63</v>
      </c>
      <c r="O108" s="1">
        <f t="shared" si="3"/>
        <v>56</v>
      </c>
      <c r="P108" s="1">
        <f t="shared" si="3"/>
        <v>61</v>
      </c>
      <c r="Q108" s="1">
        <f t="shared" si="3"/>
        <v>57</v>
      </c>
      <c r="R108" s="1">
        <f t="shared" si="2"/>
        <v>57</v>
      </c>
    </row>
  </sheetData>
  <mergeCells count="15"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  <mergeCell ref="A1:M1"/>
    <mergeCell ref="A2:M2"/>
    <mergeCell ref="A3:M3"/>
    <mergeCell ref="A4:M4"/>
    <mergeCell ref="A7:M7"/>
    <mergeCell ref="A8:M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A4" sqref="A4:M4"/>
    </sheetView>
  </sheetViews>
  <sheetFormatPr defaultRowHeight="14.5"/>
  <cols>
    <col min="1" max="1" width="5.81640625" style="454" customWidth="1"/>
    <col min="2" max="2" width="14" style="454" customWidth="1"/>
    <col min="3" max="3" width="45.54296875" style="454" bestFit="1" customWidth="1"/>
    <col min="4" max="4" width="10.81640625" style="454" bestFit="1" customWidth="1"/>
    <col min="5" max="5" width="7.54296875" style="454" customWidth="1"/>
    <col min="6" max="7" width="7.1796875" style="454" customWidth="1"/>
    <col min="8" max="8" width="8" style="454" customWidth="1"/>
    <col min="9" max="9" width="6.54296875" style="454" customWidth="1"/>
    <col min="10" max="10" width="6.453125" style="454" bestFit="1" customWidth="1"/>
    <col min="11" max="11" width="6.54296875" style="454" customWidth="1"/>
    <col min="12" max="12" width="6.453125" style="454" customWidth="1"/>
    <col min="13" max="13" width="6.54296875" style="454" customWidth="1"/>
    <col min="14" max="17" width="6.453125" style="454" bestFit="1" customWidth="1"/>
    <col min="18" max="18" width="6.453125" style="454" customWidth="1"/>
    <col min="19" max="19" width="27" style="454" bestFit="1" customWidth="1"/>
    <col min="20" max="16384" width="8.7265625" style="454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606" t="s">
        <v>769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484" t="s">
        <v>75</v>
      </c>
      <c r="B5" s="485"/>
      <c r="C5" s="485" t="s">
        <v>585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18">
      <c r="A6" s="513" t="s">
        <v>770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6"/>
    </row>
    <row r="7" spans="1:18">
      <c r="A7" s="513" t="s">
        <v>771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772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773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498" t="s">
        <v>1</v>
      </c>
      <c r="B10" s="498" t="s">
        <v>2</v>
      </c>
      <c r="C10" s="498" t="s">
        <v>3</v>
      </c>
      <c r="D10" s="502" t="s">
        <v>11</v>
      </c>
      <c r="E10" s="502"/>
      <c r="F10" s="502"/>
      <c r="G10" s="502"/>
      <c r="H10" s="5">
        <v>0.5</v>
      </c>
      <c r="I10" s="503" t="s">
        <v>10</v>
      </c>
      <c r="J10" s="503"/>
      <c r="K10" s="503"/>
      <c r="L10" s="503"/>
      <c r="M10" s="5">
        <v>0.5</v>
      </c>
      <c r="N10" s="494" t="s">
        <v>27</v>
      </c>
      <c r="O10" s="495"/>
      <c r="P10" s="495"/>
      <c r="Q10" s="495"/>
      <c r="R10" s="496"/>
    </row>
    <row r="11" spans="1:18">
      <c r="A11" s="499"/>
      <c r="B11" s="499"/>
      <c r="C11" s="499"/>
      <c r="D11" s="487" t="s">
        <v>5</v>
      </c>
      <c r="E11" s="487" t="s">
        <v>6</v>
      </c>
      <c r="F11" s="487" t="s">
        <v>7</v>
      </c>
      <c r="G11" s="487" t="s">
        <v>8</v>
      </c>
      <c r="H11" s="487" t="s">
        <v>9</v>
      </c>
      <c r="I11" s="486" t="s">
        <v>5</v>
      </c>
      <c r="J11" s="486" t="s">
        <v>6</v>
      </c>
      <c r="K11" s="486" t="s">
        <v>7</v>
      </c>
      <c r="L11" s="486" t="s">
        <v>8</v>
      </c>
      <c r="M11" s="486" t="s">
        <v>9</v>
      </c>
      <c r="N11" s="487" t="s">
        <v>5</v>
      </c>
      <c r="O11" s="487" t="s">
        <v>6</v>
      </c>
      <c r="P11" s="487" t="s">
        <v>7</v>
      </c>
      <c r="Q11" s="487" t="s">
        <v>8</v>
      </c>
      <c r="R11" s="487" t="s">
        <v>9</v>
      </c>
    </row>
    <row r="12" spans="1:18">
      <c r="A12" s="457">
        <v>1</v>
      </c>
      <c r="B12" s="335">
        <v>1911053</v>
      </c>
      <c r="C12" s="335" t="s">
        <v>50</v>
      </c>
      <c r="D12" s="336">
        <v>86</v>
      </c>
      <c r="E12" s="336">
        <v>88</v>
      </c>
      <c r="F12" s="336">
        <v>89</v>
      </c>
      <c r="G12" s="336">
        <v>79</v>
      </c>
      <c r="H12" s="349"/>
      <c r="I12" s="336">
        <v>86</v>
      </c>
      <c r="J12" s="336">
        <v>88</v>
      </c>
      <c r="K12" s="336">
        <v>89</v>
      </c>
      <c r="L12" s="336">
        <v>79</v>
      </c>
      <c r="M12" s="424"/>
      <c r="N12" s="425">
        <f>ROUND(D12*$H$10+I12*$M$10,0)</f>
        <v>86</v>
      </c>
      <c r="O12" s="1">
        <f t="shared" ref="O12:R15" si="0">ROUND(E12*$H$10+J12*$M$10,0)</f>
        <v>88</v>
      </c>
      <c r="P12" s="1">
        <f t="shared" si="0"/>
        <v>89</v>
      </c>
      <c r="Q12" s="1">
        <f t="shared" si="0"/>
        <v>79</v>
      </c>
      <c r="R12" s="1">
        <f t="shared" si="0"/>
        <v>0</v>
      </c>
    </row>
    <row r="13" spans="1:18">
      <c r="A13" s="457">
        <v>2</v>
      </c>
      <c r="B13" s="335">
        <v>1911058</v>
      </c>
      <c r="C13" s="335" t="s">
        <v>120</v>
      </c>
      <c r="D13" s="336">
        <v>87</v>
      </c>
      <c r="E13" s="336">
        <v>90</v>
      </c>
      <c r="F13" s="336">
        <v>93</v>
      </c>
      <c r="G13" s="336">
        <v>76</v>
      </c>
      <c r="H13" s="349"/>
      <c r="I13" s="336">
        <v>87</v>
      </c>
      <c r="J13" s="336">
        <v>90</v>
      </c>
      <c r="K13" s="336">
        <v>93</v>
      </c>
      <c r="L13" s="336">
        <v>76</v>
      </c>
      <c r="M13" s="424"/>
      <c r="N13" s="425">
        <f t="shared" ref="N13:N15" si="1">ROUND(D13*$H$10+I13*$M$10,0)</f>
        <v>87</v>
      </c>
      <c r="O13" s="1">
        <f t="shared" si="0"/>
        <v>90</v>
      </c>
      <c r="P13" s="1">
        <f t="shared" si="0"/>
        <v>93</v>
      </c>
      <c r="Q13" s="1">
        <f t="shared" si="0"/>
        <v>76</v>
      </c>
      <c r="R13" s="1">
        <f t="shared" si="0"/>
        <v>0</v>
      </c>
    </row>
    <row r="14" spans="1:18">
      <c r="A14" s="457">
        <v>3</v>
      </c>
      <c r="B14" s="335">
        <v>1911074</v>
      </c>
      <c r="C14" s="335" t="s">
        <v>68</v>
      </c>
      <c r="D14" s="336">
        <v>86</v>
      </c>
      <c r="E14" s="336">
        <v>77</v>
      </c>
      <c r="F14" s="336">
        <v>86</v>
      </c>
      <c r="G14" s="336">
        <v>89</v>
      </c>
      <c r="H14" s="349"/>
      <c r="I14" s="336">
        <v>86</v>
      </c>
      <c r="J14" s="336">
        <v>77</v>
      </c>
      <c r="K14" s="336">
        <v>86</v>
      </c>
      <c r="L14" s="336">
        <v>89</v>
      </c>
      <c r="M14" s="424"/>
      <c r="N14" s="425">
        <f t="shared" si="1"/>
        <v>86</v>
      </c>
      <c r="O14" s="1">
        <f t="shared" si="0"/>
        <v>77</v>
      </c>
      <c r="P14" s="1">
        <f t="shared" si="0"/>
        <v>86</v>
      </c>
      <c r="Q14" s="1">
        <f t="shared" si="0"/>
        <v>89</v>
      </c>
      <c r="R14" s="1">
        <f t="shared" si="0"/>
        <v>0</v>
      </c>
    </row>
    <row r="15" spans="1:18">
      <c r="A15" s="457">
        <v>4</v>
      </c>
      <c r="B15" s="335">
        <v>1911110</v>
      </c>
      <c r="C15" s="335" t="s">
        <v>154</v>
      </c>
      <c r="D15" s="336">
        <v>92</v>
      </c>
      <c r="E15" s="336">
        <v>82</v>
      </c>
      <c r="F15" s="336">
        <v>85</v>
      </c>
      <c r="G15" s="336">
        <v>88</v>
      </c>
      <c r="H15" s="349"/>
      <c r="I15" s="336">
        <v>92</v>
      </c>
      <c r="J15" s="336">
        <v>82</v>
      </c>
      <c r="K15" s="336">
        <v>85</v>
      </c>
      <c r="L15" s="336">
        <v>88</v>
      </c>
      <c r="M15" s="424"/>
      <c r="N15" s="425">
        <f t="shared" si="1"/>
        <v>92</v>
      </c>
      <c r="O15" s="1">
        <f t="shared" si="0"/>
        <v>82</v>
      </c>
      <c r="P15" s="1">
        <f t="shared" si="0"/>
        <v>85</v>
      </c>
      <c r="Q15" s="1">
        <f t="shared" si="0"/>
        <v>88</v>
      </c>
      <c r="R15" s="1">
        <f t="shared" si="0"/>
        <v>0</v>
      </c>
    </row>
    <row r="18" spans="3:19">
      <c r="C18" s="487"/>
      <c r="D18" s="487" t="s">
        <v>5</v>
      </c>
      <c r="E18" s="487" t="s">
        <v>6</v>
      </c>
      <c r="F18" s="487" t="s">
        <v>7</v>
      </c>
      <c r="G18" s="487" t="s">
        <v>8</v>
      </c>
      <c r="H18" s="487" t="s">
        <v>9</v>
      </c>
    </row>
    <row r="19" spans="3:19">
      <c r="C19" s="487" t="s">
        <v>4</v>
      </c>
      <c r="D19" s="2">
        <v>65</v>
      </c>
      <c r="E19" s="2">
        <v>60</v>
      </c>
      <c r="F19" s="2">
        <v>65</v>
      </c>
      <c r="G19" s="2">
        <v>65</v>
      </c>
      <c r="H19" s="2">
        <v>65</v>
      </c>
    </row>
    <row r="20" spans="3:19">
      <c r="C20" s="487" t="s">
        <v>28</v>
      </c>
      <c r="D20" s="278">
        <v>0.75</v>
      </c>
      <c r="E20" s="278">
        <v>0.75</v>
      </c>
      <c r="F20" s="278">
        <v>0.75</v>
      </c>
      <c r="G20" s="278">
        <v>0.8</v>
      </c>
      <c r="H20" s="278">
        <v>0.8</v>
      </c>
      <c r="M20" s="279" t="s">
        <v>377</v>
      </c>
      <c r="N20" s="2">
        <v>4</v>
      </c>
    </row>
    <row r="21" spans="3:19">
      <c r="C21" s="487" t="s">
        <v>187</v>
      </c>
      <c r="D21" s="1">
        <f>COUNTIF(N12:N15,"&gt;="&amp;D19)</f>
        <v>4</v>
      </c>
      <c r="E21" s="1">
        <f>COUNTIF(O12:O15,"&gt;="&amp;E19)</f>
        <v>4</v>
      </c>
      <c r="F21" s="1">
        <f>COUNTIF(P12:P15,"&gt;="&amp;F19)</f>
        <v>4</v>
      </c>
      <c r="G21" s="1">
        <f>COUNTIF(Q12:Q15,"&gt;="&amp;G19)</f>
        <v>4</v>
      </c>
      <c r="H21" s="1">
        <f>COUNTIF(R12:R15,"&gt;="&amp;H19)</f>
        <v>0</v>
      </c>
    </row>
    <row r="22" spans="3:19">
      <c r="C22" s="487" t="s">
        <v>29</v>
      </c>
      <c r="D22" s="280">
        <f>D21/$N$20</f>
        <v>1</v>
      </c>
      <c r="E22" s="280">
        <f>E21/$N$20</f>
        <v>1</v>
      </c>
      <c r="F22" s="280">
        <f>F21/$N$20</f>
        <v>1</v>
      </c>
      <c r="G22" s="280">
        <f>G21/$N$20</f>
        <v>1</v>
      </c>
      <c r="H22" s="280">
        <f>H21/$N$20</f>
        <v>0</v>
      </c>
    </row>
    <row r="30" spans="3:19">
      <c r="C30" s="487" t="s">
        <v>26</v>
      </c>
      <c r="D30" s="487" t="s">
        <v>12</v>
      </c>
      <c r="E30" s="487" t="s">
        <v>13</v>
      </c>
      <c r="F30" s="487" t="s">
        <v>14</v>
      </c>
      <c r="G30" s="487" t="s">
        <v>15</v>
      </c>
      <c r="H30" s="487" t="s">
        <v>16</v>
      </c>
      <c r="I30" s="487" t="s">
        <v>17</v>
      </c>
      <c r="J30" s="487" t="s">
        <v>18</v>
      </c>
      <c r="K30" s="487" t="s">
        <v>19</v>
      </c>
      <c r="L30" s="487" t="s">
        <v>20</v>
      </c>
      <c r="M30" s="487" t="s">
        <v>21</v>
      </c>
      <c r="N30" s="487" t="s">
        <v>22</v>
      </c>
      <c r="O30" s="487" t="s">
        <v>23</v>
      </c>
      <c r="P30" s="487" t="s">
        <v>24</v>
      </c>
      <c r="Q30" s="487" t="s">
        <v>25</v>
      </c>
      <c r="R30" s="487" t="s">
        <v>38</v>
      </c>
      <c r="S30" s="487" t="s">
        <v>33</v>
      </c>
    </row>
    <row r="31" spans="3:19">
      <c r="C31" s="487" t="s">
        <v>5</v>
      </c>
      <c r="D31" s="607">
        <v>1</v>
      </c>
      <c r="E31" s="607">
        <v>2</v>
      </c>
      <c r="F31" s="607">
        <v>1</v>
      </c>
      <c r="G31" s="608"/>
      <c r="H31" s="608"/>
      <c r="I31" s="608"/>
      <c r="J31" s="608"/>
      <c r="K31" s="608"/>
      <c r="L31" s="608"/>
      <c r="M31" s="608"/>
      <c r="N31" s="608"/>
      <c r="O31" s="607">
        <v>1</v>
      </c>
      <c r="P31" s="608"/>
      <c r="Q31" s="608"/>
      <c r="R31" s="2"/>
      <c r="S31" s="9">
        <f>D22</f>
        <v>1</v>
      </c>
    </row>
    <row r="32" spans="3:19">
      <c r="C32" s="487" t="s">
        <v>6</v>
      </c>
      <c r="D32" s="607">
        <v>2</v>
      </c>
      <c r="E32" s="607">
        <v>1</v>
      </c>
      <c r="F32" s="607">
        <v>1</v>
      </c>
      <c r="G32" s="608"/>
      <c r="H32" s="608"/>
      <c r="I32" s="607">
        <v>1</v>
      </c>
      <c r="J32" s="608"/>
      <c r="K32" s="608"/>
      <c r="L32" s="608"/>
      <c r="M32" s="608"/>
      <c r="N32" s="608"/>
      <c r="O32" s="607">
        <v>1</v>
      </c>
      <c r="P32" s="607">
        <v>1</v>
      </c>
      <c r="Q32" s="608"/>
      <c r="R32" s="2"/>
      <c r="S32" s="9">
        <f>E22</f>
        <v>1</v>
      </c>
    </row>
    <row r="33" spans="3:19">
      <c r="C33" s="487" t="s">
        <v>7</v>
      </c>
      <c r="D33" s="607">
        <v>1</v>
      </c>
      <c r="E33" s="608"/>
      <c r="F33" s="607">
        <v>2</v>
      </c>
      <c r="G33" s="608"/>
      <c r="H33" s="607">
        <v>2</v>
      </c>
      <c r="I33" s="608"/>
      <c r="J33" s="607">
        <v>1</v>
      </c>
      <c r="K33" s="608"/>
      <c r="L33" s="608"/>
      <c r="M33" s="607">
        <v>1</v>
      </c>
      <c r="N33" s="608"/>
      <c r="O33" s="607">
        <v>1</v>
      </c>
      <c r="P33" s="607">
        <v>1</v>
      </c>
      <c r="Q33" s="608"/>
      <c r="R33" s="2"/>
      <c r="S33" s="9">
        <f>F22</f>
        <v>1</v>
      </c>
    </row>
    <row r="34" spans="3:19">
      <c r="C34" s="487" t="s">
        <v>8</v>
      </c>
      <c r="D34" s="607">
        <v>1</v>
      </c>
      <c r="E34" s="607">
        <v>1</v>
      </c>
      <c r="F34" s="607">
        <v>1</v>
      </c>
      <c r="G34" s="608"/>
      <c r="H34" s="608"/>
      <c r="I34" s="607">
        <v>1</v>
      </c>
      <c r="J34" s="608"/>
      <c r="K34" s="608"/>
      <c r="L34" s="608"/>
      <c r="M34" s="608"/>
      <c r="N34" s="608"/>
      <c r="O34" s="607">
        <v>1</v>
      </c>
      <c r="P34" s="608"/>
      <c r="Q34" s="607">
        <v>1</v>
      </c>
      <c r="R34" s="2"/>
      <c r="S34" s="9">
        <f>G22</f>
        <v>1</v>
      </c>
    </row>
    <row r="35" spans="3:19">
      <c r="C35" s="487" t="s">
        <v>9</v>
      </c>
      <c r="D35" s="607">
        <v>1</v>
      </c>
      <c r="E35" s="607">
        <v>1</v>
      </c>
      <c r="F35" s="607">
        <v>1</v>
      </c>
      <c r="G35" s="608"/>
      <c r="H35" s="608"/>
      <c r="I35" s="607">
        <v>1</v>
      </c>
      <c r="J35" s="608"/>
      <c r="K35" s="608"/>
      <c r="L35" s="608"/>
      <c r="M35" s="608"/>
      <c r="N35" s="608"/>
      <c r="O35" s="607">
        <v>1</v>
      </c>
      <c r="P35" s="608"/>
      <c r="Q35" s="607">
        <v>1</v>
      </c>
      <c r="R35" s="2"/>
      <c r="S35" s="9">
        <f>H22</f>
        <v>0</v>
      </c>
    </row>
    <row r="36" spans="3:19">
      <c r="C36" s="487" t="s">
        <v>30</v>
      </c>
      <c r="D36" s="1">
        <f t="shared" ref="D36:R36" si="2">COUNTIF(D31:D35,"=3")</f>
        <v>0</v>
      </c>
      <c r="E36" s="1">
        <f t="shared" si="2"/>
        <v>0</v>
      </c>
      <c r="F36" s="1">
        <f t="shared" si="2"/>
        <v>0</v>
      </c>
      <c r="G36" s="1">
        <f t="shared" si="2"/>
        <v>0</v>
      </c>
      <c r="H36" s="1">
        <f t="shared" si="2"/>
        <v>0</v>
      </c>
      <c r="I36" s="1">
        <f t="shared" si="2"/>
        <v>0</v>
      </c>
      <c r="J36" s="1">
        <f t="shared" si="2"/>
        <v>0</v>
      </c>
      <c r="K36" s="1">
        <f t="shared" si="2"/>
        <v>0</v>
      </c>
      <c r="L36" s="1">
        <f t="shared" si="2"/>
        <v>0</v>
      </c>
      <c r="M36" s="1">
        <f t="shared" si="2"/>
        <v>0</v>
      </c>
      <c r="N36" s="1">
        <f t="shared" si="2"/>
        <v>0</v>
      </c>
      <c r="O36" s="1">
        <f t="shared" si="2"/>
        <v>0</v>
      </c>
      <c r="P36" s="1">
        <f t="shared" si="2"/>
        <v>0</v>
      </c>
      <c r="Q36" s="1">
        <f t="shared" si="2"/>
        <v>0</v>
      </c>
      <c r="R36" s="1">
        <f t="shared" si="2"/>
        <v>0</v>
      </c>
    </row>
    <row r="37" spans="3:19">
      <c r="C37" s="487" t="s">
        <v>31</v>
      </c>
      <c r="D37" s="1">
        <f t="shared" ref="D37:R37" si="3">COUNTIF(D31:D35,"=2")</f>
        <v>1</v>
      </c>
      <c r="E37" s="1">
        <f t="shared" si="3"/>
        <v>1</v>
      </c>
      <c r="F37" s="1">
        <f t="shared" si="3"/>
        <v>1</v>
      </c>
      <c r="G37" s="1">
        <f t="shared" si="3"/>
        <v>0</v>
      </c>
      <c r="H37" s="1">
        <f t="shared" si="3"/>
        <v>1</v>
      </c>
      <c r="I37" s="1">
        <f t="shared" si="3"/>
        <v>0</v>
      </c>
      <c r="J37" s="1">
        <f t="shared" si="3"/>
        <v>0</v>
      </c>
      <c r="K37" s="1">
        <f t="shared" si="3"/>
        <v>0</v>
      </c>
      <c r="L37" s="1">
        <f t="shared" si="3"/>
        <v>0</v>
      </c>
      <c r="M37" s="1">
        <f t="shared" si="3"/>
        <v>0</v>
      </c>
      <c r="N37" s="1">
        <f t="shared" si="3"/>
        <v>0</v>
      </c>
      <c r="O37" s="1">
        <f t="shared" si="3"/>
        <v>0</v>
      </c>
      <c r="P37" s="1">
        <f t="shared" si="3"/>
        <v>0</v>
      </c>
      <c r="Q37" s="1">
        <f t="shared" si="3"/>
        <v>0</v>
      </c>
      <c r="R37" s="1">
        <f t="shared" si="3"/>
        <v>0</v>
      </c>
    </row>
    <row r="38" spans="3:19">
      <c r="C38" s="487" t="s">
        <v>32</v>
      </c>
      <c r="D38" s="1">
        <f t="shared" ref="D38:R38" si="4">COUNTIF(D31:D35,"=1")</f>
        <v>4</v>
      </c>
      <c r="E38" s="1">
        <f t="shared" si="4"/>
        <v>3</v>
      </c>
      <c r="F38" s="1">
        <f t="shared" si="4"/>
        <v>4</v>
      </c>
      <c r="G38" s="1">
        <f t="shared" si="4"/>
        <v>0</v>
      </c>
      <c r="H38" s="1">
        <f t="shared" si="4"/>
        <v>0</v>
      </c>
      <c r="I38" s="1">
        <f t="shared" si="4"/>
        <v>3</v>
      </c>
      <c r="J38" s="1">
        <f t="shared" si="4"/>
        <v>1</v>
      </c>
      <c r="K38" s="1">
        <f t="shared" si="4"/>
        <v>0</v>
      </c>
      <c r="L38" s="1">
        <f t="shared" si="4"/>
        <v>0</v>
      </c>
      <c r="M38" s="1">
        <f t="shared" si="4"/>
        <v>1</v>
      </c>
      <c r="N38" s="1">
        <f t="shared" si="4"/>
        <v>0</v>
      </c>
      <c r="O38" s="1">
        <f t="shared" si="4"/>
        <v>5</v>
      </c>
      <c r="P38" s="1">
        <f t="shared" si="4"/>
        <v>2</v>
      </c>
      <c r="Q38" s="1">
        <f t="shared" si="4"/>
        <v>2</v>
      </c>
      <c r="R38" s="1">
        <f t="shared" si="4"/>
        <v>0</v>
      </c>
    </row>
    <row r="39" spans="3:19">
      <c r="C39" s="487" t="s">
        <v>34</v>
      </c>
      <c r="D39" s="6">
        <f t="shared" ref="D39:R39" si="5">3*IF(D36=0,0,(ROUND(SUMIF(D31:D35,"=3",$S$31:$S$35),2)))</f>
        <v>0</v>
      </c>
      <c r="E39" s="6">
        <f t="shared" si="5"/>
        <v>0</v>
      </c>
      <c r="F39" s="6">
        <f t="shared" si="5"/>
        <v>0</v>
      </c>
      <c r="G39" s="6">
        <f t="shared" si="5"/>
        <v>0</v>
      </c>
      <c r="H39" s="6">
        <f t="shared" si="5"/>
        <v>0</v>
      </c>
      <c r="I39" s="6">
        <f t="shared" si="5"/>
        <v>0</v>
      </c>
      <c r="J39" s="6">
        <f t="shared" si="5"/>
        <v>0</v>
      </c>
      <c r="K39" s="6">
        <f t="shared" si="5"/>
        <v>0</v>
      </c>
      <c r="L39" s="6">
        <f t="shared" si="5"/>
        <v>0</v>
      </c>
      <c r="M39" s="6">
        <f t="shared" si="5"/>
        <v>0</v>
      </c>
      <c r="N39" s="6">
        <f t="shared" si="5"/>
        <v>0</v>
      </c>
      <c r="O39" s="6">
        <f t="shared" si="5"/>
        <v>0</v>
      </c>
      <c r="P39" s="6">
        <f t="shared" si="5"/>
        <v>0</v>
      </c>
      <c r="Q39" s="6">
        <f t="shared" si="5"/>
        <v>0</v>
      </c>
      <c r="R39" s="6">
        <f t="shared" si="5"/>
        <v>0</v>
      </c>
    </row>
    <row r="40" spans="3:19">
      <c r="C40" s="487" t="s">
        <v>35</v>
      </c>
      <c r="D40" s="6">
        <f t="shared" ref="D40:R40" si="6">2*IF(D37=0,0,(ROUND(SUMIF(D31:D35,"=2",$S$31:$S$35),2)))</f>
        <v>2</v>
      </c>
      <c r="E40" s="6">
        <f t="shared" si="6"/>
        <v>2</v>
      </c>
      <c r="F40" s="6">
        <f t="shared" si="6"/>
        <v>2</v>
      </c>
      <c r="G40" s="6">
        <f t="shared" si="6"/>
        <v>0</v>
      </c>
      <c r="H40" s="6">
        <f t="shared" si="6"/>
        <v>2</v>
      </c>
      <c r="I40" s="6">
        <f t="shared" si="6"/>
        <v>0</v>
      </c>
      <c r="J40" s="6">
        <f t="shared" si="6"/>
        <v>0</v>
      </c>
      <c r="K40" s="6">
        <f t="shared" si="6"/>
        <v>0</v>
      </c>
      <c r="L40" s="6">
        <f t="shared" si="6"/>
        <v>0</v>
      </c>
      <c r="M40" s="6">
        <f t="shared" si="6"/>
        <v>0</v>
      </c>
      <c r="N40" s="6">
        <f t="shared" si="6"/>
        <v>0</v>
      </c>
      <c r="O40" s="6">
        <f t="shared" si="6"/>
        <v>0</v>
      </c>
      <c r="P40" s="6">
        <f t="shared" si="6"/>
        <v>0</v>
      </c>
      <c r="Q40" s="6">
        <f t="shared" si="6"/>
        <v>0</v>
      </c>
      <c r="R40" s="6">
        <f t="shared" si="6"/>
        <v>0</v>
      </c>
    </row>
    <row r="41" spans="3:19">
      <c r="C41" s="487" t="s">
        <v>36</v>
      </c>
      <c r="D41" s="6">
        <f t="shared" ref="D41:R41" si="7">1*IF(D38=0,0,(ROUND(SUMIF(D31:D35,"=1",$S$31:$S$35),2)))</f>
        <v>3</v>
      </c>
      <c r="E41" s="6">
        <f t="shared" si="7"/>
        <v>2</v>
      </c>
      <c r="F41" s="6">
        <f t="shared" si="7"/>
        <v>3</v>
      </c>
      <c r="G41" s="6">
        <f t="shared" si="7"/>
        <v>0</v>
      </c>
      <c r="H41" s="6">
        <f t="shared" si="7"/>
        <v>0</v>
      </c>
      <c r="I41" s="6">
        <f t="shared" si="7"/>
        <v>2</v>
      </c>
      <c r="J41" s="6">
        <f t="shared" si="7"/>
        <v>1</v>
      </c>
      <c r="K41" s="6">
        <f t="shared" si="7"/>
        <v>0</v>
      </c>
      <c r="L41" s="6">
        <f t="shared" si="7"/>
        <v>0</v>
      </c>
      <c r="M41" s="6">
        <f t="shared" si="7"/>
        <v>1</v>
      </c>
      <c r="N41" s="6">
        <f t="shared" si="7"/>
        <v>0</v>
      </c>
      <c r="O41" s="6">
        <f t="shared" si="7"/>
        <v>4</v>
      </c>
      <c r="P41" s="6">
        <f t="shared" si="7"/>
        <v>2</v>
      </c>
      <c r="Q41" s="6">
        <f t="shared" si="7"/>
        <v>1</v>
      </c>
      <c r="R41" s="6">
        <f t="shared" si="7"/>
        <v>0</v>
      </c>
    </row>
    <row r="44" spans="3:19" ht="17.5">
      <c r="C44" s="7" t="s">
        <v>37</v>
      </c>
      <c r="D44" s="8">
        <f t="shared" ref="D44:R44" si="8">3*IF(SUM(D36:D38)=0,"0",(SUM(D39:D41))/(SUM(D31:D35)))</f>
        <v>2.5</v>
      </c>
      <c r="E44" s="8">
        <f t="shared" si="8"/>
        <v>2.4000000000000004</v>
      </c>
      <c r="F44" s="8">
        <f t="shared" si="8"/>
        <v>2.5</v>
      </c>
      <c r="G44" s="8">
        <f t="shared" si="8"/>
        <v>0</v>
      </c>
      <c r="H44" s="8">
        <f t="shared" si="8"/>
        <v>3</v>
      </c>
      <c r="I44" s="8">
        <f t="shared" si="8"/>
        <v>2</v>
      </c>
      <c r="J44" s="8">
        <f t="shared" si="8"/>
        <v>3</v>
      </c>
      <c r="K44" s="8">
        <f t="shared" si="8"/>
        <v>0</v>
      </c>
      <c r="L44" s="8">
        <f t="shared" si="8"/>
        <v>0</v>
      </c>
      <c r="M44" s="8">
        <f t="shared" si="8"/>
        <v>3</v>
      </c>
      <c r="N44" s="8">
        <f t="shared" si="8"/>
        <v>0</v>
      </c>
      <c r="O44" s="8">
        <f t="shared" si="8"/>
        <v>2.4000000000000004</v>
      </c>
      <c r="P44" s="8">
        <f t="shared" si="8"/>
        <v>3</v>
      </c>
      <c r="Q44" s="8">
        <f t="shared" si="8"/>
        <v>1.5</v>
      </c>
      <c r="R44" s="8">
        <f t="shared" si="8"/>
        <v>0</v>
      </c>
    </row>
  </sheetData>
  <mergeCells count="14">
    <mergeCell ref="N10:R10"/>
    <mergeCell ref="A8:M8"/>
    <mergeCell ref="A9:M9"/>
    <mergeCell ref="A10:A11"/>
    <mergeCell ref="B10:B11"/>
    <mergeCell ref="C10:C11"/>
    <mergeCell ref="D10:G10"/>
    <mergeCell ref="I10:L10"/>
    <mergeCell ref="A1:M1"/>
    <mergeCell ref="A2:M2"/>
    <mergeCell ref="A3:M3"/>
    <mergeCell ref="A4:M4"/>
    <mergeCell ref="A6:M6"/>
    <mergeCell ref="A7:M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activeCell="A8" sqref="A8:M8"/>
    </sheetView>
  </sheetViews>
  <sheetFormatPr defaultRowHeight="14.5"/>
  <cols>
    <col min="1" max="1" width="5.81640625" customWidth="1"/>
    <col min="2" max="2" width="15.81640625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548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76</v>
      </c>
      <c r="B5" s="266"/>
      <c r="C5" s="266" t="s">
        <v>549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75</v>
      </c>
      <c r="B6" s="266"/>
      <c r="C6" s="266" t="s">
        <v>550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551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552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04" t="s">
        <v>553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418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419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137">
        <v>79.875</v>
      </c>
      <c r="E14" s="137">
        <v>74.875</v>
      </c>
      <c r="F14" s="137">
        <v>66.875</v>
      </c>
      <c r="G14" s="1"/>
      <c r="H14" s="1"/>
      <c r="I14" s="1">
        <v>58</v>
      </c>
      <c r="J14" s="1">
        <v>60</v>
      </c>
      <c r="K14" s="1">
        <v>60</v>
      </c>
      <c r="L14" s="2"/>
      <c r="M14" s="2"/>
      <c r="N14" s="1">
        <f>ROUND(D14*$H$12+I14*$M$12,0)</f>
        <v>69</v>
      </c>
      <c r="O14" s="1">
        <f t="shared" ref="O14:R77" si="0">ROUND(E14*$H$12+J14*$M$12,0)</f>
        <v>67</v>
      </c>
      <c r="P14" s="1">
        <f t="shared" si="0"/>
        <v>63</v>
      </c>
      <c r="Q14" s="1">
        <f t="shared" si="0"/>
        <v>0</v>
      </c>
      <c r="R14" s="1">
        <f t="shared" si="0"/>
        <v>0</v>
      </c>
    </row>
    <row r="15" spans="1:18">
      <c r="A15" s="10">
        <v>2</v>
      </c>
      <c r="B15" s="270">
        <v>1911002</v>
      </c>
      <c r="C15" s="271" t="s">
        <v>80</v>
      </c>
      <c r="D15" s="137">
        <v>93.625</v>
      </c>
      <c r="E15" s="137">
        <v>88.625</v>
      </c>
      <c r="F15" s="137">
        <v>80.625</v>
      </c>
      <c r="G15" s="1"/>
      <c r="H15" s="1"/>
      <c r="I15" s="1">
        <v>95</v>
      </c>
      <c r="J15" s="1">
        <v>94</v>
      </c>
      <c r="K15" s="1">
        <v>93</v>
      </c>
      <c r="L15" s="2"/>
      <c r="M15" s="2"/>
      <c r="N15" s="1">
        <f t="shared" ref="N15:Q78" si="1">ROUND(D15*$H$12+I15*$M$12,0)</f>
        <v>94</v>
      </c>
      <c r="O15" s="1">
        <f t="shared" si="0"/>
        <v>91</v>
      </c>
      <c r="P15" s="1">
        <f t="shared" si="0"/>
        <v>87</v>
      </c>
      <c r="Q15" s="1">
        <f t="shared" si="0"/>
        <v>0</v>
      </c>
      <c r="R15" s="1">
        <f t="shared" si="0"/>
        <v>0</v>
      </c>
    </row>
    <row r="16" spans="1:18">
      <c r="A16" s="10">
        <v>3</v>
      </c>
      <c r="B16" s="270">
        <v>1911003</v>
      </c>
      <c r="C16" s="271" t="s">
        <v>81</v>
      </c>
      <c r="D16" s="137">
        <v>93.625</v>
      </c>
      <c r="E16" s="137">
        <v>88.625</v>
      </c>
      <c r="F16" s="137">
        <v>80.625</v>
      </c>
      <c r="G16" s="1"/>
      <c r="H16" s="1"/>
      <c r="I16" s="1">
        <v>90</v>
      </c>
      <c r="J16" s="1">
        <v>93</v>
      </c>
      <c r="K16" s="1">
        <v>89</v>
      </c>
      <c r="L16" s="2"/>
      <c r="M16" s="2"/>
      <c r="N16" s="1">
        <f t="shared" si="1"/>
        <v>92</v>
      </c>
      <c r="O16" s="1">
        <f t="shared" si="0"/>
        <v>91</v>
      </c>
      <c r="P16" s="1">
        <f t="shared" si="0"/>
        <v>85</v>
      </c>
      <c r="Q16" s="1">
        <f t="shared" si="0"/>
        <v>0</v>
      </c>
      <c r="R16" s="1">
        <f t="shared" si="0"/>
        <v>0</v>
      </c>
    </row>
    <row r="17" spans="1:18">
      <c r="A17" s="10">
        <v>4</v>
      </c>
      <c r="B17" s="267">
        <v>1911004</v>
      </c>
      <c r="C17" s="268" t="s">
        <v>39</v>
      </c>
      <c r="D17" s="137">
        <v>95.5</v>
      </c>
      <c r="E17" s="137">
        <v>90.5</v>
      </c>
      <c r="F17" s="137">
        <v>82.5</v>
      </c>
      <c r="G17" s="1"/>
      <c r="H17" s="1"/>
      <c r="I17" s="1">
        <v>89</v>
      </c>
      <c r="J17" s="1">
        <v>86</v>
      </c>
      <c r="K17" s="1">
        <v>90</v>
      </c>
      <c r="L17" s="2"/>
      <c r="M17" s="2"/>
      <c r="N17" s="1">
        <f t="shared" si="1"/>
        <v>92</v>
      </c>
      <c r="O17" s="1">
        <f t="shared" si="0"/>
        <v>88</v>
      </c>
      <c r="P17" s="1">
        <f t="shared" si="0"/>
        <v>86</v>
      </c>
      <c r="Q17" s="1">
        <f t="shared" si="0"/>
        <v>0</v>
      </c>
      <c r="R17" s="1">
        <f t="shared" si="0"/>
        <v>0</v>
      </c>
    </row>
    <row r="18" spans="1:18">
      <c r="A18" s="10">
        <v>5</v>
      </c>
      <c r="B18" s="267">
        <v>1911005</v>
      </c>
      <c r="C18" s="268" t="s">
        <v>302</v>
      </c>
      <c r="D18" s="137">
        <v>90.5</v>
      </c>
      <c r="E18" s="137">
        <v>85.5</v>
      </c>
      <c r="F18" s="137">
        <v>77.5</v>
      </c>
      <c r="G18" s="1"/>
      <c r="H18" s="1"/>
      <c r="I18" s="1">
        <v>93</v>
      </c>
      <c r="J18" s="1">
        <v>94</v>
      </c>
      <c r="K18" s="1">
        <v>94</v>
      </c>
      <c r="L18" s="2"/>
      <c r="M18" s="2"/>
      <c r="N18" s="1">
        <f t="shared" si="1"/>
        <v>92</v>
      </c>
      <c r="O18" s="1">
        <f t="shared" si="0"/>
        <v>90</v>
      </c>
      <c r="P18" s="1">
        <f t="shared" si="0"/>
        <v>86</v>
      </c>
      <c r="Q18" s="1">
        <f t="shared" si="0"/>
        <v>0</v>
      </c>
      <c r="R18" s="1">
        <f t="shared" si="0"/>
        <v>0</v>
      </c>
    </row>
    <row r="19" spans="1:18">
      <c r="A19" s="10">
        <v>6</v>
      </c>
      <c r="B19" s="267">
        <v>1911006</v>
      </c>
      <c r="C19" s="268" t="s">
        <v>303</v>
      </c>
      <c r="D19" s="137">
        <v>99.875</v>
      </c>
      <c r="E19" s="137">
        <v>94.875</v>
      </c>
      <c r="F19" s="137">
        <v>86.875</v>
      </c>
      <c r="G19" s="1"/>
      <c r="H19" s="1"/>
      <c r="I19" s="1">
        <v>94</v>
      </c>
      <c r="J19" s="1">
        <v>94</v>
      </c>
      <c r="K19" s="1">
        <v>94</v>
      </c>
      <c r="L19" s="2"/>
      <c r="M19" s="2"/>
      <c r="N19" s="1">
        <f t="shared" si="1"/>
        <v>97</v>
      </c>
      <c r="O19" s="1">
        <f t="shared" si="0"/>
        <v>94</v>
      </c>
      <c r="P19" s="1">
        <f t="shared" si="0"/>
        <v>90</v>
      </c>
      <c r="Q19" s="1">
        <f t="shared" si="0"/>
        <v>0</v>
      </c>
      <c r="R19" s="1">
        <f t="shared" si="0"/>
        <v>0</v>
      </c>
    </row>
    <row r="20" spans="1:18">
      <c r="A20" s="10">
        <v>7</v>
      </c>
      <c r="B20" s="270">
        <v>1911007</v>
      </c>
      <c r="C20" s="271" t="s">
        <v>83</v>
      </c>
      <c r="D20" s="137">
        <v>96.75</v>
      </c>
      <c r="E20" s="137">
        <v>91.75</v>
      </c>
      <c r="F20" s="137">
        <v>83.75</v>
      </c>
      <c r="G20" s="1"/>
      <c r="H20" s="1"/>
      <c r="I20" s="1">
        <v>96</v>
      </c>
      <c r="J20" s="1">
        <v>96</v>
      </c>
      <c r="K20" s="1">
        <v>96</v>
      </c>
      <c r="L20" s="2"/>
      <c r="M20" s="2"/>
      <c r="N20" s="1">
        <f t="shared" si="1"/>
        <v>96</v>
      </c>
      <c r="O20" s="1">
        <f t="shared" si="0"/>
        <v>94</v>
      </c>
      <c r="P20" s="1">
        <f t="shared" si="0"/>
        <v>90</v>
      </c>
      <c r="Q20" s="1">
        <f t="shared" si="0"/>
        <v>0</v>
      </c>
      <c r="R20" s="1">
        <f t="shared" si="0"/>
        <v>0</v>
      </c>
    </row>
    <row r="21" spans="1:18">
      <c r="A21" s="10">
        <v>8</v>
      </c>
      <c r="B21" s="272">
        <v>1911008</v>
      </c>
      <c r="C21" s="273" t="s">
        <v>304</v>
      </c>
      <c r="D21" s="137">
        <v>94.875</v>
      </c>
      <c r="E21" s="137">
        <v>89.875</v>
      </c>
      <c r="F21" s="137">
        <v>81.875</v>
      </c>
      <c r="G21" s="1"/>
      <c r="H21" s="1"/>
      <c r="I21" s="1">
        <v>84</v>
      </c>
      <c r="J21" s="1">
        <v>85</v>
      </c>
      <c r="K21" s="1">
        <v>82</v>
      </c>
      <c r="L21" s="2"/>
      <c r="M21" s="2"/>
      <c r="N21" s="1">
        <f t="shared" si="1"/>
        <v>89</v>
      </c>
      <c r="O21" s="1">
        <f t="shared" si="0"/>
        <v>87</v>
      </c>
      <c r="P21" s="1">
        <f t="shared" si="0"/>
        <v>82</v>
      </c>
      <c r="Q21" s="1">
        <f t="shared" si="0"/>
        <v>0</v>
      </c>
      <c r="R21" s="1">
        <f t="shared" si="0"/>
        <v>0</v>
      </c>
    </row>
    <row r="22" spans="1:18">
      <c r="A22" s="10">
        <v>9</v>
      </c>
      <c r="B22" s="272">
        <v>1911009</v>
      </c>
      <c r="C22" s="273" t="s">
        <v>85</v>
      </c>
      <c r="D22" s="137">
        <v>93.625</v>
      </c>
      <c r="E22" s="137">
        <v>88.625</v>
      </c>
      <c r="F22" s="137">
        <v>80.625</v>
      </c>
      <c r="G22" s="1"/>
      <c r="H22" s="1"/>
      <c r="I22" s="1">
        <v>89</v>
      </c>
      <c r="J22" s="1">
        <v>91</v>
      </c>
      <c r="K22" s="1">
        <v>87</v>
      </c>
      <c r="L22" s="2"/>
      <c r="M22" s="2"/>
      <c r="N22" s="1">
        <f t="shared" si="1"/>
        <v>91</v>
      </c>
      <c r="O22" s="1">
        <f t="shared" si="0"/>
        <v>90</v>
      </c>
      <c r="P22" s="1">
        <f t="shared" si="0"/>
        <v>84</v>
      </c>
      <c r="Q22" s="1">
        <f t="shared" si="0"/>
        <v>0</v>
      </c>
      <c r="R22" s="1">
        <f t="shared" si="0"/>
        <v>0</v>
      </c>
    </row>
    <row r="23" spans="1:18">
      <c r="A23" s="10">
        <v>10</v>
      </c>
      <c r="B23" s="272">
        <v>1911010</v>
      </c>
      <c r="C23" s="273" t="s">
        <v>305</v>
      </c>
      <c r="D23" s="137">
        <v>84.25</v>
      </c>
      <c r="E23" s="137">
        <v>79.25</v>
      </c>
      <c r="F23" s="137">
        <v>71.25</v>
      </c>
      <c r="G23" s="1"/>
      <c r="H23" s="1"/>
      <c r="I23" s="1">
        <v>88</v>
      </c>
      <c r="J23" s="1">
        <v>91</v>
      </c>
      <c r="K23" s="1">
        <v>91</v>
      </c>
      <c r="L23" s="2"/>
      <c r="M23" s="2"/>
      <c r="N23" s="1">
        <f t="shared" si="1"/>
        <v>86</v>
      </c>
      <c r="O23" s="1">
        <f t="shared" si="0"/>
        <v>85</v>
      </c>
      <c r="P23" s="1">
        <f t="shared" si="0"/>
        <v>81</v>
      </c>
      <c r="Q23" s="1">
        <f t="shared" si="0"/>
        <v>0</v>
      </c>
      <c r="R23" s="1">
        <f t="shared" si="0"/>
        <v>0</v>
      </c>
    </row>
    <row r="24" spans="1:18">
      <c r="A24" s="10">
        <v>11</v>
      </c>
      <c r="B24" s="272">
        <v>1911011</v>
      </c>
      <c r="C24" s="273" t="s">
        <v>87</v>
      </c>
      <c r="D24" s="137">
        <v>85.5</v>
      </c>
      <c r="E24" s="137">
        <v>80.5</v>
      </c>
      <c r="F24" s="137">
        <v>72.5</v>
      </c>
      <c r="G24" s="1"/>
      <c r="H24" s="1"/>
      <c r="I24" s="1">
        <v>88</v>
      </c>
      <c r="J24" s="1">
        <v>82</v>
      </c>
      <c r="K24" s="1">
        <v>85</v>
      </c>
      <c r="L24" s="2"/>
      <c r="M24" s="2"/>
      <c r="N24" s="1">
        <f t="shared" si="1"/>
        <v>87</v>
      </c>
      <c r="O24" s="1">
        <f t="shared" si="0"/>
        <v>81</v>
      </c>
      <c r="P24" s="1">
        <f t="shared" si="0"/>
        <v>79</v>
      </c>
      <c r="Q24" s="1">
        <f t="shared" si="0"/>
        <v>0</v>
      </c>
      <c r="R24" s="1">
        <f t="shared" si="0"/>
        <v>0</v>
      </c>
    </row>
    <row r="25" spans="1:18">
      <c r="A25" s="10">
        <v>12</v>
      </c>
      <c r="B25" s="267">
        <v>1911012</v>
      </c>
      <c r="C25" s="268" t="s">
        <v>306</v>
      </c>
      <c r="D25" s="137">
        <v>93.625</v>
      </c>
      <c r="E25" s="137">
        <v>88.625</v>
      </c>
      <c r="F25" s="137">
        <v>80.625</v>
      </c>
      <c r="G25" s="1"/>
      <c r="H25" s="1"/>
      <c r="I25" s="1">
        <v>96</v>
      </c>
      <c r="J25" s="1">
        <v>94</v>
      </c>
      <c r="K25" s="1">
        <v>91</v>
      </c>
      <c r="L25" s="2"/>
      <c r="M25" s="2"/>
      <c r="N25" s="1">
        <f t="shared" si="1"/>
        <v>95</v>
      </c>
      <c r="O25" s="1">
        <f t="shared" si="0"/>
        <v>91</v>
      </c>
      <c r="P25" s="1">
        <f t="shared" si="0"/>
        <v>86</v>
      </c>
      <c r="Q25" s="1">
        <f t="shared" si="0"/>
        <v>0</v>
      </c>
      <c r="R25" s="1">
        <f t="shared" si="0"/>
        <v>0</v>
      </c>
    </row>
    <row r="26" spans="1:18">
      <c r="A26" s="10">
        <v>13</v>
      </c>
      <c r="B26" s="267">
        <v>1911013</v>
      </c>
      <c r="C26" s="268" t="s">
        <v>89</v>
      </c>
      <c r="D26" s="137">
        <v>90.5</v>
      </c>
      <c r="E26" s="137">
        <v>85.5</v>
      </c>
      <c r="F26" s="137">
        <v>77.5</v>
      </c>
      <c r="G26" s="1"/>
      <c r="H26" s="1"/>
      <c r="I26" s="1">
        <v>89</v>
      </c>
      <c r="J26" s="1">
        <v>94</v>
      </c>
      <c r="K26" s="1">
        <v>94</v>
      </c>
      <c r="L26" s="2"/>
      <c r="M26" s="2"/>
      <c r="N26" s="1">
        <f t="shared" si="1"/>
        <v>90</v>
      </c>
      <c r="O26" s="1">
        <f t="shared" si="0"/>
        <v>90</v>
      </c>
      <c r="P26" s="1">
        <f t="shared" si="0"/>
        <v>86</v>
      </c>
      <c r="Q26" s="1">
        <f t="shared" si="0"/>
        <v>0</v>
      </c>
      <c r="R26" s="1">
        <f t="shared" si="0"/>
        <v>0</v>
      </c>
    </row>
    <row r="27" spans="1:18">
      <c r="A27" s="10">
        <v>14</v>
      </c>
      <c r="B27" s="272">
        <v>1911014</v>
      </c>
      <c r="C27" s="273" t="s">
        <v>90</v>
      </c>
      <c r="D27" s="137">
        <v>91.75</v>
      </c>
      <c r="E27" s="137">
        <v>86.75</v>
      </c>
      <c r="F27" s="137">
        <v>78.75</v>
      </c>
      <c r="G27" s="1"/>
      <c r="H27" s="1"/>
      <c r="I27" s="1">
        <v>96</v>
      </c>
      <c r="J27" s="1">
        <v>96</v>
      </c>
      <c r="K27" s="1">
        <v>96</v>
      </c>
      <c r="L27" s="2"/>
      <c r="M27" s="2"/>
      <c r="N27" s="1">
        <f t="shared" si="1"/>
        <v>94</v>
      </c>
      <c r="O27" s="1">
        <f t="shared" si="0"/>
        <v>91</v>
      </c>
      <c r="P27" s="1">
        <f t="shared" si="0"/>
        <v>87</v>
      </c>
      <c r="Q27" s="1">
        <f t="shared" si="0"/>
        <v>0</v>
      </c>
      <c r="R27" s="1">
        <f t="shared" si="0"/>
        <v>0</v>
      </c>
    </row>
    <row r="28" spans="1:18">
      <c r="A28" s="10">
        <v>15</v>
      </c>
      <c r="B28" s="272">
        <v>1911015</v>
      </c>
      <c r="C28" s="273" t="s">
        <v>307</v>
      </c>
      <c r="D28" s="137">
        <v>90.5</v>
      </c>
      <c r="E28" s="137">
        <v>85.5</v>
      </c>
      <c r="F28" s="137">
        <v>77.5</v>
      </c>
      <c r="G28" s="1"/>
      <c r="H28" s="1"/>
      <c r="I28" s="1">
        <v>50</v>
      </c>
      <c r="J28" s="1">
        <v>70</v>
      </c>
      <c r="K28" s="1">
        <v>84</v>
      </c>
      <c r="L28" s="2"/>
      <c r="M28" s="2"/>
      <c r="N28" s="1">
        <f t="shared" si="1"/>
        <v>70</v>
      </c>
      <c r="O28" s="1">
        <f t="shared" si="0"/>
        <v>78</v>
      </c>
      <c r="P28" s="1">
        <f t="shared" si="0"/>
        <v>81</v>
      </c>
      <c r="Q28" s="1">
        <f t="shared" si="0"/>
        <v>0</v>
      </c>
      <c r="R28" s="1">
        <f t="shared" si="0"/>
        <v>0</v>
      </c>
    </row>
    <row r="29" spans="1:18">
      <c r="A29" s="10">
        <v>16</v>
      </c>
      <c r="B29" s="270">
        <v>1911016</v>
      </c>
      <c r="C29" s="271" t="s">
        <v>308</v>
      </c>
      <c r="D29" s="137">
        <v>76.75</v>
      </c>
      <c r="E29" s="137">
        <v>71.75</v>
      </c>
      <c r="F29" s="137">
        <v>63.75</v>
      </c>
      <c r="G29" s="1"/>
      <c r="H29" s="1"/>
      <c r="I29" s="1">
        <v>92</v>
      </c>
      <c r="J29" s="1">
        <v>92</v>
      </c>
      <c r="K29" s="1">
        <v>92</v>
      </c>
      <c r="L29" s="2"/>
      <c r="M29" s="2"/>
      <c r="N29" s="1">
        <f t="shared" si="1"/>
        <v>84</v>
      </c>
      <c r="O29" s="1">
        <f t="shared" si="0"/>
        <v>82</v>
      </c>
      <c r="P29" s="1">
        <f t="shared" si="0"/>
        <v>78</v>
      </c>
      <c r="Q29" s="1">
        <f t="shared" si="0"/>
        <v>0</v>
      </c>
      <c r="R29" s="1">
        <f t="shared" si="0"/>
        <v>0</v>
      </c>
    </row>
    <row r="30" spans="1:18">
      <c r="A30" s="10">
        <v>17</v>
      </c>
      <c r="B30" s="267">
        <v>1911017</v>
      </c>
      <c r="C30" s="268" t="s">
        <v>92</v>
      </c>
      <c r="D30" s="137">
        <v>93.625</v>
      </c>
      <c r="E30" s="137">
        <v>88.625</v>
      </c>
      <c r="F30" s="137">
        <v>80.625</v>
      </c>
      <c r="G30" s="1"/>
      <c r="H30" s="1"/>
      <c r="I30" s="1">
        <v>92</v>
      </c>
      <c r="J30" s="1">
        <v>93</v>
      </c>
      <c r="K30" s="1">
        <v>91</v>
      </c>
      <c r="L30" s="2"/>
      <c r="M30" s="2"/>
      <c r="N30" s="1">
        <f t="shared" si="1"/>
        <v>93</v>
      </c>
      <c r="O30" s="1">
        <f t="shared" si="0"/>
        <v>91</v>
      </c>
      <c r="P30" s="1">
        <f t="shared" si="0"/>
        <v>86</v>
      </c>
      <c r="Q30" s="1">
        <f t="shared" si="0"/>
        <v>0</v>
      </c>
      <c r="R30" s="1">
        <f t="shared" si="0"/>
        <v>0</v>
      </c>
    </row>
    <row r="31" spans="1:18">
      <c r="A31" s="10">
        <v>18</v>
      </c>
      <c r="B31" s="267">
        <v>1911018</v>
      </c>
      <c r="C31" s="268" t="s">
        <v>42</v>
      </c>
      <c r="D31" s="137">
        <v>76.75</v>
      </c>
      <c r="E31" s="137">
        <v>71.75</v>
      </c>
      <c r="F31" s="137">
        <v>63.75</v>
      </c>
      <c r="G31" s="1"/>
      <c r="H31" s="1"/>
      <c r="I31" s="1">
        <v>79</v>
      </c>
      <c r="J31" s="1">
        <v>86</v>
      </c>
      <c r="K31" s="1">
        <v>81</v>
      </c>
      <c r="L31" s="2"/>
      <c r="M31" s="2"/>
      <c r="N31" s="1">
        <f t="shared" si="1"/>
        <v>78</v>
      </c>
      <c r="O31" s="1">
        <f t="shared" si="0"/>
        <v>79</v>
      </c>
      <c r="P31" s="1">
        <f t="shared" si="0"/>
        <v>72</v>
      </c>
      <c r="Q31" s="1">
        <f t="shared" si="0"/>
        <v>0</v>
      </c>
      <c r="R31" s="1">
        <f t="shared" si="0"/>
        <v>0</v>
      </c>
    </row>
    <row r="32" spans="1:18">
      <c r="A32" s="10">
        <v>19</v>
      </c>
      <c r="B32" s="267">
        <v>1911019</v>
      </c>
      <c r="C32" s="268" t="s">
        <v>309</v>
      </c>
      <c r="D32" s="137">
        <v>87.375</v>
      </c>
      <c r="E32" s="137">
        <v>82.375</v>
      </c>
      <c r="F32" s="137">
        <v>74.375</v>
      </c>
      <c r="G32" s="1"/>
      <c r="H32" s="1"/>
      <c r="I32" s="1">
        <v>78</v>
      </c>
      <c r="J32" s="1">
        <v>88</v>
      </c>
      <c r="K32" s="1">
        <v>72</v>
      </c>
      <c r="L32" s="2"/>
      <c r="M32" s="2"/>
      <c r="N32" s="1">
        <f t="shared" si="1"/>
        <v>83</v>
      </c>
      <c r="O32" s="1">
        <f t="shared" si="0"/>
        <v>85</v>
      </c>
      <c r="P32" s="1">
        <f t="shared" si="0"/>
        <v>73</v>
      </c>
      <c r="Q32" s="1">
        <f t="shared" si="0"/>
        <v>0</v>
      </c>
      <c r="R32" s="1">
        <f t="shared" si="0"/>
        <v>0</v>
      </c>
    </row>
    <row r="33" spans="1:18">
      <c r="A33" s="10">
        <v>20</v>
      </c>
      <c r="B33" s="272">
        <v>1911020</v>
      </c>
      <c r="C33" s="273" t="s">
        <v>310</v>
      </c>
      <c r="D33" s="137">
        <v>90.5</v>
      </c>
      <c r="E33" s="137">
        <v>85.5</v>
      </c>
      <c r="F33" s="137">
        <v>77.5</v>
      </c>
      <c r="G33" s="1"/>
      <c r="H33" s="1"/>
      <c r="I33" s="1">
        <v>93</v>
      </c>
      <c r="J33" s="1">
        <v>94</v>
      </c>
      <c r="K33" s="1">
        <v>94</v>
      </c>
      <c r="L33" s="2"/>
      <c r="M33" s="2"/>
      <c r="N33" s="1">
        <f t="shared" si="1"/>
        <v>92</v>
      </c>
      <c r="O33" s="1">
        <f t="shared" si="0"/>
        <v>90</v>
      </c>
      <c r="P33" s="1">
        <f t="shared" si="0"/>
        <v>86</v>
      </c>
      <c r="Q33" s="1">
        <f t="shared" si="0"/>
        <v>0</v>
      </c>
      <c r="R33" s="1">
        <f t="shared" si="0"/>
        <v>0</v>
      </c>
    </row>
    <row r="34" spans="1:18">
      <c r="A34" s="10">
        <v>21</v>
      </c>
      <c r="B34" s="267">
        <v>1911021</v>
      </c>
      <c r="C34" s="268" t="s">
        <v>311</v>
      </c>
      <c r="D34" s="137">
        <v>89.875</v>
      </c>
      <c r="E34" s="137">
        <v>84.875</v>
      </c>
      <c r="F34" s="137">
        <v>76.875</v>
      </c>
      <c r="G34" s="1"/>
      <c r="H34" s="1"/>
      <c r="I34" s="1">
        <v>76</v>
      </c>
      <c r="J34" s="1">
        <v>90</v>
      </c>
      <c r="K34" s="1">
        <v>83</v>
      </c>
      <c r="L34" s="2"/>
      <c r="M34" s="2"/>
      <c r="N34" s="1">
        <f t="shared" si="1"/>
        <v>83</v>
      </c>
      <c r="O34" s="1">
        <f t="shared" si="0"/>
        <v>87</v>
      </c>
      <c r="P34" s="1">
        <f t="shared" si="0"/>
        <v>80</v>
      </c>
      <c r="Q34" s="1">
        <f t="shared" si="0"/>
        <v>0</v>
      </c>
      <c r="R34" s="1">
        <f t="shared" si="0"/>
        <v>0</v>
      </c>
    </row>
    <row r="35" spans="1:18">
      <c r="A35" s="10">
        <v>22</v>
      </c>
      <c r="B35" s="272">
        <v>1911022</v>
      </c>
      <c r="C35" s="273" t="s">
        <v>95</v>
      </c>
      <c r="D35" s="137">
        <v>83</v>
      </c>
      <c r="E35" s="137">
        <v>78</v>
      </c>
      <c r="F35" s="137">
        <v>70</v>
      </c>
      <c r="G35" s="1"/>
      <c r="H35" s="1"/>
      <c r="I35" s="1">
        <v>84</v>
      </c>
      <c r="J35" s="1">
        <v>86</v>
      </c>
      <c r="K35" s="1">
        <v>90</v>
      </c>
      <c r="L35" s="2"/>
      <c r="M35" s="2"/>
      <c r="N35" s="1">
        <f t="shared" si="1"/>
        <v>84</v>
      </c>
      <c r="O35" s="1">
        <f t="shared" si="0"/>
        <v>82</v>
      </c>
      <c r="P35" s="1">
        <f t="shared" si="0"/>
        <v>80</v>
      </c>
      <c r="Q35" s="1">
        <f t="shared" si="0"/>
        <v>0</v>
      </c>
      <c r="R35" s="1">
        <f t="shared" si="0"/>
        <v>0</v>
      </c>
    </row>
    <row r="36" spans="1:18">
      <c r="A36" s="10">
        <v>23</v>
      </c>
      <c r="B36" s="267">
        <v>1911023</v>
      </c>
      <c r="C36" s="268" t="s">
        <v>312</v>
      </c>
      <c r="D36" s="137">
        <v>89.875</v>
      </c>
      <c r="E36" s="137">
        <v>84.875</v>
      </c>
      <c r="F36" s="137">
        <v>76.875</v>
      </c>
      <c r="G36" s="1"/>
      <c r="H36" s="1"/>
      <c r="I36" s="1">
        <v>50</v>
      </c>
      <c r="J36" s="1">
        <v>83</v>
      </c>
      <c r="K36" s="1">
        <v>58</v>
      </c>
      <c r="L36" s="2"/>
      <c r="M36" s="2"/>
      <c r="N36" s="1">
        <f t="shared" si="1"/>
        <v>70</v>
      </c>
      <c r="O36" s="1">
        <f t="shared" si="0"/>
        <v>84</v>
      </c>
      <c r="P36" s="1">
        <f t="shared" si="0"/>
        <v>67</v>
      </c>
      <c r="Q36" s="1">
        <f t="shared" si="0"/>
        <v>0</v>
      </c>
      <c r="R36" s="1">
        <f t="shared" si="0"/>
        <v>0</v>
      </c>
    </row>
    <row r="37" spans="1:18">
      <c r="A37" s="10">
        <v>24</v>
      </c>
      <c r="B37" s="267">
        <v>1911024</v>
      </c>
      <c r="C37" s="268" t="s">
        <v>45</v>
      </c>
      <c r="D37" s="137">
        <v>96.75</v>
      </c>
      <c r="E37" s="137">
        <v>91.75</v>
      </c>
      <c r="F37" s="137">
        <v>83.75</v>
      </c>
      <c r="G37" s="1"/>
      <c r="H37" s="1"/>
      <c r="I37" s="1">
        <v>70</v>
      </c>
      <c r="J37" s="1">
        <v>72</v>
      </c>
      <c r="K37" s="1">
        <v>84</v>
      </c>
      <c r="L37" s="2"/>
      <c r="M37" s="2"/>
      <c r="N37" s="1">
        <f t="shared" si="1"/>
        <v>83</v>
      </c>
      <c r="O37" s="1">
        <f t="shared" si="0"/>
        <v>82</v>
      </c>
      <c r="P37" s="1">
        <f t="shared" si="0"/>
        <v>84</v>
      </c>
      <c r="Q37" s="1">
        <f t="shared" si="0"/>
        <v>0</v>
      </c>
      <c r="R37" s="1">
        <f t="shared" si="0"/>
        <v>0</v>
      </c>
    </row>
    <row r="38" spans="1:18">
      <c r="A38" s="10">
        <v>25</v>
      </c>
      <c r="B38" s="272">
        <v>1911025</v>
      </c>
      <c r="C38" s="273" t="s">
        <v>96</v>
      </c>
      <c r="D38" s="137">
        <v>86.125</v>
      </c>
      <c r="E38" s="137">
        <v>81.125</v>
      </c>
      <c r="F38" s="137">
        <v>73.125</v>
      </c>
      <c r="G38" s="1"/>
      <c r="H38" s="1"/>
      <c r="I38" s="1">
        <v>91</v>
      </c>
      <c r="J38" s="1">
        <v>91</v>
      </c>
      <c r="K38" s="1">
        <v>91</v>
      </c>
      <c r="L38" s="2"/>
      <c r="M38" s="2"/>
      <c r="N38" s="1">
        <f t="shared" si="1"/>
        <v>89</v>
      </c>
      <c r="O38" s="1">
        <f t="shared" si="0"/>
        <v>86</v>
      </c>
      <c r="P38" s="1">
        <f t="shared" si="0"/>
        <v>82</v>
      </c>
      <c r="Q38" s="1">
        <f t="shared" si="0"/>
        <v>0</v>
      </c>
      <c r="R38" s="1">
        <f t="shared" si="0"/>
        <v>0</v>
      </c>
    </row>
    <row r="39" spans="1:18">
      <c r="A39" s="10">
        <v>26</v>
      </c>
      <c r="B39" s="272">
        <v>1911026</v>
      </c>
      <c r="C39" s="273" t="s">
        <v>313</v>
      </c>
      <c r="D39" s="137">
        <v>89.25</v>
      </c>
      <c r="E39" s="137">
        <v>84.25</v>
      </c>
      <c r="F39" s="137">
        <v>76.25</v>
      </c>
      <c r="G39" s="1"/>
      <c r="H39" s="1"/>
      <c r="I39" s="1">
        <v>90</v>
      </c>
      <c r="J39" s="1">
        <v>95</v>
      </c>
      <c r="K39" s="1">
        <v>95</v>
      </c>
      <c r="L39" s="2"/>
      <c r="M39" s="2"/>
      <c r="N39" s="1">
        <f t="shared" si="1"/>
        <v>90</v>
      </c>
      <c r="O39" s="1">
        <f t="shared" si="0"/>
        <v>90</v>
      </c>
      <c r="P39" s="1">
        <f t="shared" si="0"/>
        <v>86</v>
      </c>
      <c r="Q39" s="1">
        <f t="shared" si="0"/>
        <v>0</v>
      </c>
      <c r="R39" s="1">
        <f t="shared" si="0"/>
        <v>0</v>
      </c>
    </row>
    <row r="40" spans="1:18">
      <c r="A40" s="10">
        <v>27</v>
      </c>
      <c r="B40" s="272">
        <v>1911027</v>
      </c>
      <c r="C40" s="273" t="s">
        <v>314</v>
      </c>
      <c r="D40" s="137">
        <v>79.875</v>
      </c>
      <c r="E40" s="137">
        <v>74.875</v>
      </c>
      <c r="F40" s="137">
        <v>66.875</v>
      </c>
      <c r="G40" s="1"/>
      <c r="H40" s="1"/>
      <c r="I40" s="1">
        <v>89</v>
      </c>
      <c r="J40" s="1">
        <v>89</v>
      </c>
      <c r="K40" s="1">
        <v>87</v>
      </c>
      <c r="L40" s="2"/>
      <c r="M40" s="2"/>
      <c r="N40" s="1">
        <f t="shared" si="1"/>
        <v>84</v>
      </c>
      <c r="O40" s="1">
        <f t="shared" si="0"/>
        <v>82</v>
      </c>
      <c r="P40" s="1">
        <f t="shared" si="0"/>
        <v>77</v>
      </c>
      <c r="Q40" s="1">
        <f t="shared" si="0"/>
        <v>0</v>
      </c>
      <c r="R40" s="1">
        <f t="shared" si="0"/>
        <v>0</v>
      </c>
    </row>
    <row r="41" spans="1:18">
      <c r="A41" s="10">
        <v>28</v>
      </c>
      <c r="B41" s="270">
        <v>1911028</v>
      </c>
      <c r="C41" s="271" t="s">
        <v>315</v>
      </c>
      <c r="D41" s="137">
        <v>99.875</v>
      </c>
      <c r="E41" s="137">
        <v>94.875</v>
      </c>
      <c r="F41" s="137">
        <v>86.875</v>
      </c>
      <c r="G41" s="1"/>
      <c r="H41" s="1"/>
      <c r="I41" s="1">
        <v>90</v>
      </c>
      <c r="J41" s="1">
        <v>91</v>
      </c>
      <c r="K41" s="1">
        <v>87</v>
      </c>
      <c r="L41" s="2"/>
      <c r="M41" s="2"/>
      <c r="N41" s="1">
        <f t="shared" si="1"/>
        <v>95</v>
      </c>
      <c r="O41" s="1">
        <f t="shared" si="0"/>
        <v>93</v>
      </c>
      <c r="P41" s="1">
        <f t="shared" si="0"/>
        <v>87</v>
      </c>
      <c r="Q41" s="1">
        <f t="shared" si="0"/>
        <v>0</v>
      </c>
      <c r="R41" s="1">
        <f t="shared" si="0"/>
        <v>0</v>
      </c>
    </row>
    <row r="42" spans="1:18">
      <c r="A42" s="10">
        <v>29</v>
      </c>
      <c r="B42" s="272">
        <v>1911029</v>
      </c>
      <c r="C42" s="273" t="s">
        <v>316</v>
      </c>
      <c r="D42" s="137">
        <v>87.375</v>
      </c>
      <c r="E42" s="137">
        <v>82.375</v>
      </c>
      <c r="F42" s="137">
        <v>74.375</v>
      </c>
      <c r="G42" s="1"/>
      <c r="H42" s="1"/>
      <c r="I42" s="1">
        <v>85</v>
      </c>
      <c r="J42" s="1">
        <v>72</v>
      </c>
      <c r="K42" s="1">
        <v>87</v>
      </c>
      <c r="L42" s="2"/>
      <c r="M42" s="2"/>
      <c r="N42" s="1">
        <f t="shared" si="1"/>
        <v>86</v>
      </c>
      <c r="O42" s="1">
        <f t="shared" si="0"/>
        <v>77</v>
      </c>
      <c r="P42" s="1">
        <f t="shared" si="0"/>
        <v>81</v>
      </c>
      <c r="Q42" s="1">
        <f t="shared" si="0"/>
        <v>0</v>
      </c>
      <c r="R42" s="1">
        <f t="shared" si="0"/>
        <v>0</v>
      </c>
    </row>
    <row r="43" spans="1:18">
      <c r="A43" s="10">
        <v>30</v>
      </c>
      <c r="B43" s="270">
        <v>1911030</v>
      </c>
      <c r="C43" s="271" t="s">
        <v>100</v>
      </c>
      <c r="D43" s="137">
        <v>84.25</v>
      </c>
      <c r="E43" s="137">
        <v>79.25</v>
      </c>
      <c r="F43" s="137">
        <v>71.25</v>
      </c>
      <c r="G43" s="1"/>
      <c r="H43" s="1"/>
      <c r="I43" s="1">
        <v>63</v>
      </c>
      <c r="J43" s="1">
        <v>89</v>
      </c>
      <c r="K43" s="1">
        <v>89</v>
      </c>
      <c r="L43" s="2"/>
      <c r="M43" s="2"/>
      <c r="N43" s="1">
        <f t="shared" si="1"/>
        <v>74</v>
      </c>
      <c r="O43" s="1">
        <f t="shared" si="0"/>
        <v>84</v>
      </c>
      <c r="P43" s="1">
        <f t="shared" si="0"/>
        <v>80</v>
      </c>
      <c r="Q43" s="1">
        <f t="shared" si="0"/>
        <v>0</v>
      </c>
      <c r="R43" s="1">
        <f t="shared" si="0"/>
        <v>0</v>
      </c>
    </row>
    <row r="44" spans="1:18">
      <c r="A44" s="10">
        <v>31</v>
      </c>
      <c r="B44" s="267">
        <v>1911031</v>
      </c>
      <c r="C44" s="268" t="s">
        <v>317</v>
      </c>
      <c r="D44" s="137">
        <v>85.5</v>
      </c>
      <c r="E44" s="137">
        <v>80.5</v>
      </c>
      <c r="F44" s="137">
        <v>72.5</v>
      </c>
      <c r="G44" s="1"/>
      <c r="H44" s="1"/>
      <c r="I44" s="1">
        <v>87</v>
      </c>
      <c r="J44" s="1">
        <v>90</v>
      </c>
      <c r="K44" s="1">
        <v>90</v>
      </c>
      <c r="L44" s="2"/>
      <c r="M44" s="2"/>
      <c r="N44" s="1">
        <f t="shared" si="1"/>
        <v>86</v>
      </c>
      <c r="O44" s="1">
        <f t="shared" si="0"/>
        <v>85</v>
      </c>
      <c r="P44" s="1">
        <f t="shared" si="0"/>
        <v>81</v>
      </c>
      <c r="Q44" s="1">
        <f t="shared" si="0"/>
        <v>0</v>
      </c>
      <c r="R44" s="1">
        <f t="shared" si="0"/>
        <v>0</v>
      </c>
    </row>
    <row r="45" spans="1:18">
      <c r="A45" s="10">
        <v>32</v>
      </c>
      <c r="B45" s="272">
        <v>1911032</v>
      </c>
      <c r="C45" s="273" t="s">
        <v>102</v>
      </c>
      <c r="D45" s="137">
        <v>90.5</v>
      </c>
      <c r="E45" s="137">
        <v>85.5</v>
      </c>
      <c r="F45" s="137">
        <v>77.5</v>
      </c>
      <c r="G45" s="1"/>
      <c r="H45" s="1"/>
      <c r="I45" s="1">
        <v>91</v>
      </c>
      <c r="J45" s="1">
        <v>93</v>
      </c>
      <c r="K45" s="1">
        <v>94</v>
      </c>
      <c r="L45" s="2"/>
      <c r="M45" s="2"/>
      <c r="N45" s="1">
        <f t="shared" si="1"/>
        <v>91</v>
      </c>
      <c r="O45" s="1">
        <f t="shared" si="0"/>
        <v>89</v>
      </c>
      <c r="P45" s="1">
        <f t="shared" si="0"/>
        <v>86</v>
      </c>
      <c r="Q45" s="1">
        <f t="shared" si="0"/>
        <v>0</v>
      </c>
      <c r="R45" s="1">
        <f t="shared" si="0"/>
        <v>0</v>
      </c>
    </row>
    <row r="46" spans="1:18">
      <c r="A46" s="10">
        <v>33</v>
      </c>
      <c r="B46" s="272">
        <v>1911033</v>
      </c>
      <c r="C46" s="273" t="s">
        <v>61</v>
      </c>
      <c r="D46" s="137">
        <v>83.625</v>
      </c>
      <c r="E46" s="137">
        <v>78.625</v>
      </c>
      <c r="F46" s="137">
        <v>70.625</v>
      </c>
      <c r="G46" s="1"/>
      <c r="H46" s="1"/>
      <c r="I46" s="1">
        <v>73</v>
      </c>
      <c r="J46" s="1">
        <v>89</v>
      </c>
      <c r="K46" s="1">
        <v>74</v>
      </c>
      <c r="L46" s="2"/>
      <c r="M46" s="2"/>
      <c r="N46" s="1">
        <f t="shared" si="1"/>
        <v>78</v>
      </c>
      <c r="O46" s="1">
        <f t="shared" si="0"/>
        <v>84</v>
      </c>
      <c r="P46" s="1">
        <f t="shared" si="0"/>
        <v>72</v>
      </c>
      <c r="Q46" s="1">
        <f t="shared" si="0"/>
        <v>0</v>
      </c>
      <c r="R46" s="1">
        <f t="shared" si="0"/>
        <v>0</v>
      </c>
    </row>
    <row r="47" spans="1:18">
      <c r="A47" s="10">
        <v>34</v>
      </c>
      <c r="B47" s="270">
        <v>1911034</v>
      </c>
      <c r="C47" s="271" t="s">
        <v>318</v>
      </c>
      <c r="D47" s="137">
        <v>96.75</v>
      </c>
      <c r="E47" s="137">
        <v>91.75</v>
      </c>
      <c r="F47" s="137">
        <v>83.75</v>
      </c>
      <c r="G47" s="1"/>
      <c r="H47" s="1"/>
      <c r="I47" s="1">
        <v>91</v>
      </c>
      <c r="J47" s="1">
        <v>91</v>
      </c>
      <c r="K47" s="1">
        <v>91</v>
      </c>
      <c r="L47" s="2"/>
      <c r="M47" s="2"/>
      <c r="N47" s="1">
        <f t="shared" si="1"/>
        <v>94</v>
      </c>
      <c r="O47" s="1">
        <f t="shared" si="0"/>
        <v>91</v>
      </c>
      <c r="P47" s="1">
        <f t="shared" si="0"/>
        <v>87</v>
      </c>
      <c r="Q47" s="1">
        <f t="shared" si="0"/>
        <v>0</v>
      </c>
      <c r="R47" s="1">
        <f t="shared" si="0"/>
        <v>0</v>
      </c>
    </row>
    <row r="48" spans="1:18">
      <c r="A48" s="10">
        <v>35</v>
      </c>
      <c r="B48" s="267">
        <v>1911035</v>
      </c>
      <c r="C48" s="268" t="s">
        <v>47</v>
      </c>
      <c r="D48" s="137">
        <v>94.75</v>
      </c>
      <c r="E48" s="137">
        <v>89.75</v>
      </c>
      <c r="F48" s="137">
        <v>81.75</v>
      </c>
      <c r="G48" s="1"/>
      <c r="H48" s="1"/>
      <c r="I48" s="1">
        <v>91</v>
      </c>
      <c r="J48" s="1">
        <v>93</v>
      </c>
      <c r="K48" s="1">
        <v>91</v>
      </c>
      <c r="L48" s="2"/>
      <c r="M48" s="2"/>
      <c r="N48" s="1">
        <f t="shared" si="1"/>
        <v>93</v>
      </c>
      <c r="O48" s="1">
        <f t="shared" si="0"/>
        <v>91</v>
      </c>
      <c r="P48" s="1">
        <f t="shared" si="0"/>
        <v>86</v>
      </c>
      <c r="Q48" s="1">
        <f t="shared" si="0"/>
        <v>0</v>
      </c>
      <c r="R48" s="1">
        <f t="shared" si="0"/>
        <v>0</v>
      </c>
    </row>
    <row r="49" spans="1:18">
      <c r="A49" s="10">
        <v>36</v>
      </c>
      <c r="B49" s="272">
        <v>1911036</v>
      </c>
      <c r="C49" s="273" t="s">
        <v>319</v>
      </c>
      <c r="D49" s="137">
        <v>92.25</v>
      </c>
      <c r="E49" s="137">
        <v>87.25</v>
      </c>
      <c r="F49" s="137">
        <v>79.25</v>
      </c>
      <c r="G49" s="1"/>
      <c r="H49" s="1"/>
      <c r="I49" s="1">
        <v>84</v>
      </c>
      <c r="J49" s="1">
        <v>85</v>
      </c>
      <c r="K49" s="1">
        <v>81</v>
      </c>
      <c r="L49" s="2"/>
      <c r="M49" s="2"/>
      <c r="N49" s="1">
        <f t="shared" si="1"/>
        <v>88</v>
      </c>
      <c r="O49" s="1">
        <f t="shared" si="0"/>
        <v>86</v>
      </c>
      <c r="P49" s="1">
        <f t="shared" si="0"/>
        <v>80</v>
      </c>
      <c r="Q49" s="1">
        <f t="shared" si="0"/>
        <v>0</v>
      </c>
      <c r="R49" s="1">
        <f t="shared" si="0"/>
        <v>0</v>
      </c>
    </row>
    <row r="50" spans="1:18">
      <c r="A50" s="10">
        <v>37</v>
      </c>
      <c r="B50" s="270">
        <v>1911037</v>
      </c>
      <c r="C50" s="271" t="s">
        <v>320</v>
      </c>
      <c r="D50" s="137">
        <v>96.75</v>
      </c>
      <c r="E50" s="137">
        <v>91.75</v>
      </c>
      <c r="F50" s="137">
        <v>83.75</v>
      </c>
      <c r="G50" s="1"/>
      <c r="H50" s="1"/>
      <c r="I50" s="1">
        <v>95</v>
      </c>
      <c r="J50" s="1">
        <v>95</v>
      </c>
      <c r="K50" s="1">
        <v>95</v>
      </c>
      <c r="L50" s="2"/>
      <c r="M50" s="2"/>
      <c r="N50" s="1">
        <f t="shared" si="1"/>
        <v>96</v>
      </c>
      <c r="O50" s="1">
        <f t="shared" si="0"/>
        <v>93</v>
      </c>
      <c r="P50" s="1">
        <f t="shared" si="0"/>
        <v>89</v>
      </c>
      <c r="Q50" s="1">
        <f t="shared" si="0"/>
        <v>0</v>
      </c>
      <c r="R50" s="1">
        <f t="shared" si="0"/>
        <v>0</v>
      </c>
    </row>
    <row r="51" spans="1:18">
      <c r="A51" s="10">
        <v>38</v>
      </c>
      <c r="B51" s="270">
        <v>1911038</v>
      </c>
      <c r="C51" s="271" t="s">
        <v>48</v>
      </c>
      <c r="D51" s="137">
        <v>87.375</v>
      </c>
      <c r="E51" s="137">
        <v>82.375</v>
      </c>
      <c r="F51" s="137">
        <v>74.375</v>
      </c>
      <c r="G51" s="1"/>
      <c r="H51" s="1"/>
      <c r="I51" s="1">
        <v>85</v>
      </c>
      <c r="J51" s="1">
        <v>92</v>
      </c>
      <c r="K51" s="1">
        <v>89</v>
      </c>
      <c r="L51" s="2"/>
      <c r="M51" s="2"/>
      <c r="N51" s="1">
        <f t="shared" si="1"/>
        <v>86</v>
      </c>
      <c r="O51" s="1">
        <f t="shared" si="0"/>
        <v>87</v>
      </c>
      <c r="P51" s="1">
        <f t="shared" si="0"/>
        <v>82</v>
      </c>
      <c r="Q51" s="1">
        <f t="shared" si="0"/>
        <v>0</v>
      </c>
      <c r="R51" s="1">
        <f t="shared" si="0"/>
        <v>0</v>
      </c>
    </row>
    <row r="52" spans="1:18">
      <c r="A52" s="10">
        <v>39</v>
      </c>
      <c r="B52" s="267">
        <v>1911039</v>
      </c>
      <c r="C52" s="268" t="s">
        <v>321</v>
      </c>
      <c r="D52" s="137">
        <v>89.25</v>
      </c>
      <c r="E52" s="137">
        <v>84.25</v>
      </c>
      <c r="F52" s="137">
        <v>76.25</v>
      </c>
      <c r="G52" s="1"/>
      <c r="H52" s="1"/>
      <c r="I52" s="1">
        <v>85</v>
      </c>
      <c r="J52" s="1">
        <v>87</v>
      </c>
      <c r="K52" s="1">
        <v>84</v>
      </c>
      <c r="L52" s="2"/>
      <c r="M52" s="2"/>
      <c r="N52" s="1">
        <f t="shared" si="1"/>
        <v>87</v>
      </c>
      <c r="O52" s="1">
        <f t="shared" si="0"/>
        <v>86</v>
      </c>
      <c r="P52" s="1">
        <f t="shared" si="0"/>
        <v>80</v>
      </c>
      <c r="Q52" s="1">
        <f t="shared" si="0"/>
        <v>0</v>
      </c>
      <c r="R52" s="1">
        <f t="shared" si="0"/>
        <v>0</v>
      </c>
    </row>
    <row r="53" spans="1:18">
      <c r="A53" s="10">
        <v>40</v>
      </c>
      <c r="B53" s="272">
        <v>1911040</v>
      </c>
      <c r="C53" s="273" t="s">
        <v>106</v>
      </c>
      <c r="D53" s="137">
        <v>99.25</v>
      </c>
      <c r="E53" s="137">
        <v>94.25</v>
      </c>
      <c r="F53" s="137">
        <v>86.25</v>
      </c>
      <c r="G53" s="1"/>
      <c r="H53" s="1"/>
      <c r="I53" s="1">
        <v>96</v>
      </c>
      <c r="J53" s="1">
        <v>97</v>
      </c>
      <c r="K53" s="1">
        <v>96</v>
      </c>
      <c r="L53" s="2"/>
      <c r="M53" s="2"/>
      <c r="N53" s="1">
        <f t="shared" si="1"/>
        <v>98</v>
      </c>
      <c r="O53" s="1">
        <f t="shared" si="0"/>
        <v>96</v>
      </c>
      <c r="P53" s="1">
        <f t="shared" si="0"/>
        <v>91</v>
      </c>
      <c r="Q53" s="1">
        <f t="shared" si="0"/>
        <v>0</v>
      </c>
      <c r="R53" s="1">
        <f t="shared" si="0"/>
        <v>0</v>
      </c>
    </row>
    <row r="54" spans="1:18">
      <c r="A54" s="10">
        <v>41</v>
      </c>
      <c r="B54" s="272">
        <v>1911041</v>
      </c>
      <c r="C54" s="273" t="s">
        <v>63</v>
      </c>
      <c r="D54" s="137">
        <v>84.25</v>
      </c>
      <c r="E54" s="137">
        <v>79.25</v>
      </c>
      <c r="F54" s="137">
        <v>71.25</v>
      </c>
      <c r="G54" s="1"/>
      <c r="H54" s="1"/>
      <c r="I54" s="1">
        <v>89</v>
      </c>
      <c r="J54" s="1">
        <v>91</v>
      </c>
      <c r="K54" s="1">
        <v>91</v>
      </c>
      <c r="L54" s="2"/>
      <c r="M54" s="2"/>
      <c r="N54" s="1">
        <f t="shared" si="1"/>
        <v>87</v>
      </c>
      <c r="O54" s="1">
        <f t="shared" si="0"/>
        <v>85</v>
      </c>
      <c r="P54" s="1">
        <f t="shared" si="0"/>
        <v>81</v>
      </c>
      <c r="Q54" s="1">
        <f t="shared" si="0"/>
        <v>0</v>
      </c>
      <c r="R54" s="1">
        <f t="shared" si="0"/>
        <v>0</v>
      </c>
    </row>
    <row r="55" spans="1:18">
      <c r="A55" s="10">
        <v>42</v>
      </c>
      <c r="B55" s="272">
        <v>1911042</v>
      </c>
      <c r="C55" s="273" t="s">
        <v>322</v>
      </c>
      <c r="D55" s="137">
        <v>90.5</v>
      </c>
      <c r="E55" s="137">
        <v>85.5</v>
      </c>
      <c r="F55" s="137">
        <v>77.5</v>
      </c>
      <c r="G55" s="1"/>
      <c r="H55" s="1"/>
      <c r="I55" s="1">
        <v>85</v>
      </c>
      <c r="J55" s="1">
        <v>91</v>
      </c>
      <c r="K55" s="1">
        <v>92</v>
      </c>
      <c r="L55" s="2"/>
      <c r="M55" s="2"/>
      <c r="N55" s="1">
        <f t="shared" si="1"/>
        <v>88</v>
      </c>
      <c r="O55" s="1">
        <f t="shared" si="0"/>
        <v>88</v>
      </c>
      <c r="P55" s="1">
        <f t="shared" si="0"/>
        <v>85</v>
      </c>
      <c r="Q55" s="1">
        <f t="shared" si="0"/>
        <v>0</v>
      </c>
      <c r="R55" s="1">
        <f t="shared" si="0"/>
        <v>0</v>
      </c>
    </row>
    <row r="56" spans="1:18">
      <c r="A56" s="10">
        <v>43</v>
      </c>
      <c r="B56" s="272">
        <v>1911043</v>
      </c>
      <c r="C56" s="273" t="s">
        <v>323</v>
      </c>
      <c r="D56" s="137">
        <v>93.625</v>
      </c>
      <c r="E56" s="137">
        <v>88.625</v>
      </c>
      <c r="F56" s="137">
        <v>80.625</v>
      </c>
      <c r="G56" s="1"/>
      <c r="H56" s="1"/>
      <c r="I56" s="1">
        <v>94</v>
      </c>
      <c r="J56" s="1">
        <v>96</v>
      </c>
      <c r="K56" s="1">
        <v>95</v>
      </c>
      <c r="L56" s="2"/>
      <c r="M56" s="2"/>
      <c r="N56" s="1">
        <f t="shared" si="1"/>
        <v>94</v>
      </c>
      <c r="O56" s="1">
        <f t="shared" si="0"/>
        <v>92</v>
      </c>
      <c r="P56" s="1">
        <f t="shared" si="0"/>
        <v>88</v>
      </c>
      <c r="Q56" s="1">
        <f t="shared" si="0"/>
        <v>0</v>
      </c>
      <c r="R56" s="1">
        <f t="shared" si="0"/>
        <v>0</v>
      </c>
    </row>
    <row r="57" spans="1:18">
      <c r="A57" s="10">
        <v>44</v>
      </c>
      <c r="B57" s="270">
        <v>1911044</v>
      </c>
      <c r="C57" s="271" t="s">
        <v>324</v>
      </c>
      <c r="D57" s="137">
        <v>90.5</v>
      </c>
      <c r="E57" s="137">
        <v>85.5</v>
      </c>
      <c r="F57" s="137">
        <v>77.5</v>
      </c>
      <c r="G57" s="1"/>
      <c r="H57" s="1"/>
      <c r="I57" s="1">
        <v>89</v>
      </c>
      <c r="J57" s="1">
        <v>93</v>
      </c>
      <c r="K57" s="1">
        <v>90</v>
      </c>
      <c r="L57" s="2"/>
      <c r="M57" s="2"/>
      <c r="N57" s="1">
        <f t="shared" si="1"/>
        <v>90</v>
      </c>
      <c r="O57" s="1">
        <f t="shared" si="0"/>
        <v>89</v>
      </c>
      <c r="P57" s="1">
        <f t="shared" si="0"/>
        <v>84</v>
      </c>
      <c r="Q57" s="1">
        <f t="shared" si="0"/>
        <v>0</v>
      </c>
      <c r="R57" s="1">
        <f t="shared" si="0"/>
        <v>0</v>
      </c>
    </row>
    <row r="58" spans="1:18">
      <c r="A58" s="10">
        <v>45</v>
      </c>
      <c r="B58" s="272">
        <v>1911045</v>
      </c>
      <c r="C58" s="273" t="s">
        <v>109</v>
      </c>
      <c r="D58" s="137">
        <v>87.375</v>
      </c>
      <c r="E58" s="137">
        <v>82.375</v>
      </c>
      <c r="F58" s="137">
        <v>74.375</v>
      </c>
      <c r="G58" s="1"/>
      <c r="H58" s="1"/>
      <c r="I58" s="1">
        <v>91</v>
      </c>
      <c r="J58" s="1">
        <v>94</v>
      </c>
      <c r="K58" s="1">
        <v>94</v>
      </c>
      <c r="L58" s="2"/>
      <c r="M58" s="2"/>
      <c r="N58" s="1">
        <f t="shared" si="1"/>
        <v>89</v>
      </c>
      <c r="O58" s="1">
        <f t="shared" si="0"/>
        <v>88</v>
      </c>
      <c r="P58" s="1">
        <f t="shared" si="0"/>
        <v>84</v>
      </c>
      <c r="Q58" s="1">
        <f t="shared" si="0"/>
        <v>0</v>
      </c>
      <c r="R58" s="1">
        <f t="shared" si="0"/>
        <v>0</v>
      </c>
    </row>
    <row r="59" spans="1:18">
      <c r="A59" s="10">
        <v>46</v>
      </c>
      <c r="B59" s="272">
        <v>1911046</v>
      </c>
      <c r="C59" s="273" t="s">
        <v>325</v>
      </c>
      <c r="D59" s="137">
        <v>78</v>
      </c>
      <c r="E59" s="137">
        <v>73</v>
      </c>
      <c r="F59" s="137">
        <v>65</v>
      </c>
      <c r="G59" s="1"/>
      <c r="H59" s="1"/>
      <c r="I59" s="1">
        <v>79</v>
      </c>
      <c r="J59" s="1">
        <v>74</v>
      </c>
      <c r="K59" s="1">
        <v>76</v>
      </c>
      <c r="L59" s="2"/>
      <c r="M59" s="2"/>
      <c r="N59" s="1">
        <f t="shared" si="1"/>
        <v>79</v>
      </c>
      <c r="O59" s="1">
        <f t="shared" si="0"/>
        <v>74</v>
      </c>
      <c r="P59" s="1">
        <f t="shared" si="0"/>
        <v>71</v>
      </c>
      <c r="Q59" s="1">
        <f t="shared" si="0"/>
        <v>0</v>
      </c>
      <c r="R59" s="1">
        <f t="shared" si="0"/>
        <v>0</v>
      </c>
    </row>
    <row r="60" spans="1:18">
      <c r="A60" s="10">
        <v>47</v>
      </c>
      <c r="B60" s="267">
        <v>1911047</v>
      </c>
      <c r="C60" s="268" t="s">
        <v>111</v>
      </c>
      <c r="D60" s="137">
        <v>76.75</v>
      </c>
      <c r="E60" s="137">
        <v>71.75</v>
      </c>
      <c r="F60" s="137">
        <v>63.75</v>
      </c>
      <c r="G60" s="1"/>
      <c r="H60" s="1"/>
      <c r="I60" s="1">
        <v>59</v>
      </c>
      <c r="J60" s="1">
        <v>60</v>
      </c>
      <c r="K60" s="1">
        <v>59</v>
      </c>
      <c r="L60" s="2"/>
      <c r="M60" s="2"/>
      <c r="N60" s="1">
        <f t="shared" si="1"/>
        <v>68</v>
      </c>
      <c r="O60" s="1">
        <f t="shared" si="0"/>
        <v>66</v>
      </c>
      <c r="P60" s="1">
        <f t="shared" si="0"/>
        <v>61</v>
      </c>
      <c r="Q60" s="1">
        <f t="shared" si="0"/>
        <v>0</v>
      </c>
      <c r="R60" s="1">
        <f t="shared" si="0"/>
        <v>0</v>
      </c>
    </row>
    <row r="61" spans="1:18">
      <c r="A61" s="10">
        <v>48</v>
      </c>
      <c r="B61" s="272">
        <v>1911048</v>
      </c>
      <c r="C61" s="273" t="s">
        <v>64</v>
      </c>
      <c r="D61" s="137">
        <v>93.625</v>
      </c>
      <c r="E61" s="137">
        <v>88.625</v>
      </c>
      <c r="F61" s="137">
        <v>80.625</v>
      </c>
      <c r="G61" s="1"/>
      <c r="H61" s="1"/>
      <c r="I61" s="1">
        <v>96</v>
      </c>
      <c r="J61" s="1">
        <v>96</v>
      </c>
      <c r="K61" s="1">
        <v>96</v>
      </c>
      <c r="L61" s="2"/>
      <c r="M61" s="2"/>
      <c r="N61" s="1">
        <f t="shared" si="1"/>
        <v>95</v>
      </c>
      <c r="O61" s="1">
        <f t="shared" si="0"/>
        <v>92</v>
      </c>
      <c r="P61" s="1">
        <f t="shared" si="0"/>
        <v>88</v>
      </c>
      <c r="Q61" s="1">
        <f t="shared" si="0"/>
        <v>0</v>
      </c>
      <c r="R61" s="1">
        <f t="shared" si="0"/>
        <v>0</v>
      </c>
    </row>
    <row r="62" spans="1:18">
      <c r="A62" s="10">
        <v>49</v>
      </c>
      <c r="B62" s="272">
        <v>1911049</v>
      </c>
      <c r="C62" s="273" t="s">
        <v>326</v>
      </c>
      <c r="D62" s="137">
        <v>93.625</v>
      </c>
      <c r="E62" s="137">
        <v>88.625</v>
      </c>
      <c r="F62" s="137">
        <v>80.625</v>
      </c>
      <c r="G62" s="1"/>
      <c r="H62" s="1"/>
      <c r="I62" s="1">
        <v>86</v>
      </c>
      <c r="J62" s="1">
        <v>91</v>
      </c>
      <c r="K62" s="1">
        <v>91</v>
      </c>
      <c r="L62" s="2"/>
      <c r="M62" s="2"/>
      <c r="N62" s="1">
        <f t="shared" si="1"/>
        <v>90</v>
      </c>
      <c r="O62" s="1">
        <f t="shared" si="0"/>
        <v>90</v>
      </c>
      <c r="P62" s="1">
        <f t="shared" si="0"/>
        <v>86</v>
      </c>
      <c r="Q62" s="1">
        <f t="shared" si="0"/>
        <v>0</v>
      </c>
      <c r="R62" s="1">
        <f t="shared" si="0"/>
        <v>0</v>
      </c>
    </row>
    <row r="63" spans="1:18">
      <c r="A63" s="10">
        <v>50</v>
      </c>
      <c r="B63" s="272">
        <v>1911050</v>
      </c>
      <c r="C63" s="273" t="s">
        <v>327</v>
      </c>
      <c r="D63" s="137">
        <v>93.625</v>
      </c>
      <c r="E63" s="137">
        <v>88.625</v>
      </c>
      <c r="F63" s="137">
        <v>80.625</v>
      </c>
      <c r="G63" s="1"/>
      <c r="H63" s="1"/>
      <c r="I63" s="1">
        <v>93</v>
      </c>
      <c r="J63" s="1">
        <v>93</v>
      </c>
      <c r="K63" s="1">
        <v>93</v>
      </c>
      <c r="L63" s="2"/>
      <c r="M63" s="2"/>
      <c r="N63" s="1">
        <f t="shared" si="1"/>
        <v>93</v>
      </c>
      <c r="O63" s="1">
        <f t="shared" si="0"/>
        <v>91</v>
      </c>
      <c r="P63" s="1">
        <f t="shared" si="0"/>
        <v>87</v>
      </c>
      <c r="Q63" s="1">
        <f t="shared" si="0"/>
        <v>0</v>
      </c>
      <c r="R63" s="1">
        <f t="shared" si="0"/>
        <v>0</v>
      </c>
    </row>
    <row r="64" spans="1:18">
      <c r="A64" s="10">
        <v>51</v>
      </c>
      <c r="B64" s="272">
        <v>1911051</v>
      </c>
      <c r="C64" s="273" t="s">
        <v>328</v>
      </c>
      <c r="D64" s="137">
        <v>99.875</v>
      </c>
      <c r="E64" s="137">
        <v>94.875</v>
      </c>
      <c r="F64" s="137">
        <v>86.875</v>
      </c>
      <c r="G64" s="1"/>
      <c r="H64" s="1"/>
      <c r="I64" s="1">
        <v>92</v>
      </c>
      <c r="J64" s="1">
        <v>93</v>
      </c>
      <c r="K64" s="1">
        <v>93</v>
      </c>
      <c r="L64" s="2"/>
      <c r="M64" s="2"/>
      <c r="N64" s="1">
        <f t="shared" si="1"/>
        <v>96</v>
      </c>
      <c r="O64" s="1">
        <f t="shared" si="0"/>
        <v>94</v>
      </c>
      <c r="P64" s="1">
        <f t="shared" si="0"/>
        <v>90</v>
      </c>
      <c r="Q64" s="1">
        <f t="shared" si="0"/>
        <v>0</v>
      </c>
      <c r="R64" s="1">
        <f t="shared" si="0"/>
        <v>0</v>
      </c>
    </row>
    <row r="65" spans="1:18">
      <c r="A65" s="10">
        <v>52</v>
      </c>
      <c r="B65" s="267">
        <v>1911052</v>
      </c>
      <c r="C65" s="268" t="s">
        <v>115</v>
      </c>
      <c r="D65" s="137">
        <v>78</v>
      </c>
      <c r="E65" s="137">
        <v>73</v>
      </c>
      <c r="F65" s="137">
        <v>65</v>
      </c>
      <c r="G65" s="1"/>
      <c r="H65" s="1"/>
      <c r="I65" s="1">
        <v>58</v>
      </c>
      <c r="J65" s="1">
        <v>63</v>
      </c>
      <c r="K65" s="1">
        <v>57</v>
      </c>
      <c r="L65" s="2"/>
      <c r="M65" s="2"/>
      <c r="N65" s="1">
        <f t="shared" si="1"/>
        <v>68</v>
      </c>
      <c r="O65" s="1">
        <f t="shared" si="0"/>
        <v>68</v>
      </c>
      <c r="P65" s="1">
        <f t="shared" si="0"/>
        <v>61</v>
      </c>
      <c r="Q65" s="1">
        <f t="shared" si="0"/>
        <v>0</v>
      </c>
      <c r="R65" s="1">
        <f t="shared" si="0"/>
        <v>0</v>
      </c>
    </row>
    <row r="66" spans="1:18">
      <c r="A66" s="10">
        <v>53</v>
      </c>
      <c r="B66" s="267">
        <v>1911053</v>
      </c>
      <c r="C66" s="268" t="s">
        <v>50</v>
      </c>
      <c r="D66" s="137">
        <v>76.75</v>
      </c>
      <c r="E66" s="137">
        <v>71.75</v>
      </c>
      <c r="F66" s="137">
        <v>63.75</v>
      </c>
      <c r="G66" s="1"/>
      <c r="H66" s="1"/>
      <c r="I66" s="1">
        <v>57</v>
      </c>
      <c r="J66" s="1">
        <v>62</v>
      </c>
      <c r="K66" s="1">
        <v>59</v>
      </c>
      <c r="L66" s="2"/>
      <c r="M66" s="2"/>
      <c r="N66" s="1">
        <f t="shared" si="1"/>
        <v>67</v>
      </c>
      <c r="O66" s="1">
        <f t="shared" si="0"/>
        <v>67</v>
      </c>
      <c r="P66" s="1">
        <f t="shared" si="0"/>
        <v>61</v>
      </c>
      <c r="Q66" s="1">
        <f t="shared" si="0"/>
        <v>0</v>
      </c>
      <c r="R66" s="1">
        <f t="shared" si="0"/>
        <v>0</v>
      </c>
    </row>
    <row r="67" spans="1:18">
      <c r="A67" s="10">
        <v>54</v>
      </c>
      <c r="B67" s="270">
        <v>1911054</v>
      </c>
      <c r="C67" s="271" t="s">
        <v>329</v>
      </c>
      <c r="D67" s="137">
        <v>99.25</v>
      </c>
      <c r="E67" s="137">
        <v>94.25</v>
      </c>
      <c r="F67" s="137">
        <v>86.25</v>
      </c>
      <c r="G67" s="1"/>
      <c r="H67" s="1"/>
      <c r="I67" s="1">
        <v>92</v>
      </c>
      <c r="J67" s="1">
        <v>93</v>
      </c>
      <c r="K67" s="1">
        <v>93</v>
      </c>
      <c r="L67" s="2"/>
      <c r="M67" s="2"/>
      <c r="N67" s="1">
        <f t="shared" si="1"/>
        <v>96</v>
      </c>
      <c r="O67" s="1">
        <f t="shared" si="0"/>
        <v>94</v>
      </c>
      <c r="P67" s="1">
        <f t="shared" si="0"/>
        <v>90</v>
      </c>
      <c r="Q67" s="1">
        <f t="shared" si="0"/>
        <v>0</v>
      </c>
      <c r="R67" s="1">
        <f t="shared" si="0"/>
        <v>0</v>
      </c>
    </row>
    <row r="68" spans="1:18">
      <c r="A68" s="10">
        <v>55</v>
      </c>
      <c r="B68" s="270">
        <v>1911055</v>
      </c>
      <c r="C68" s="271" t="s">
        <v>117</v>
      </c>
      <c r="D68" s="137">
        <v>89.875</v>
      </c>
      <c r="E68" s="137">
        <v>84.875</v>
      </c>
      <c r="F68" s="137">
        <v>76.875</v>
      </c>
      <c r="G68" s="1"/>
      <c r="H68" s="1"/>
      <c r="I68" s="1">
        <v>90</v>
      </c>
      <c r="J68" s="1">
        <v>91</v>
      </c>
      <c r="K68" s="1">
        <v>91</v>
      </c>
      <c r="L68" s="2"/>
      <c r="M68" s="2"/>
      <c r="N68" s="1">
        <f t="shared" si="1"/>
        <v>90</v>
      </c>
      <c r="O68" s="1">
        <f t="shared" si="0"/>
        <v>88</v>
      </c>
      <c r="P68" s="1">
        <f t="shared" si="0"/>
        <v>84</v>
      </c>
      <c r="Q68" s="1">
        <f t="shared" si="0"/>
        <v>0</v>
      </c>
      <c r="R68" s="1">
        <f t="shared" si="0"/>
        <v>0</v>
      </c>
    </row>
    <row r="69" spans="1:18">
      <c r="A69" s="10">
        <v>56</v>
      </c>
      <c r="B69" s="272">
        <v>1911056</v>
      </c>
      <c r="C69" s="273" t="s">
        <v>330</v>
      </c>
      <c r="D69" s="137">
        <v>96.125</v>
      </c>
      <c r="E69" s="137">
        <v>91.125</v>
      </c>
      <c r="F69" s="137">
        <v>83.125</v>
      </c>
      <c r="G69" s="1"/>
      <c r="H69" s="1"/>
      <c r="I69" s="1">
        <v>91</v>
      </c>
      <c r="J69" s="1">
        <v>91</v>
      </c>
      <c r="K69" s="1">
        <v>97</v>
      </c>
      <c r="L69" s="2"/>
      <c r="M69" s="2"/>
      <c r="N69" s="1">
        <f t="shared" si="1"/>
        <v>94</v>
      </c>
      <c r="O69" s="1">
        <f t="shared" si="0"/>
        <v>91</v>
      </c>
      <c r="P69" s="1">
        <f t="shared" si="0"/>
        <v>90</v>
      </c>
      <c r="Q69" s="1">
        <f t="shared" si="0"/>
        <v>0</v>
      </c>
      <c r="R69" s="1">
        <f t="shared" si="0"/>
        <v>0</v>
      </c>
    </row>
    <row r="70" spans="1:18">
      <c r="A70" s="10">
        <v>57</v>
      </c>
      <c r="B70" s="267">
        <v>1911057</v>
      </c>
      <c r="C70" s="268" t="s">
        <v>331</v>
      </c>
      <c r="D70" s="137">
        <v>93.625</v>
      </c>
      <c r="E70" s="137">
        <v>88.625</v>
      </c>
      <c r="F70" s="137">
        <v>80.625</v>
      </c>
      <c r="G70" s="1"/>
      <c r="H70" s="1"/>
      <c r="I70" s="1">
        <v>92</v>
      </c>
      <c r="J70" s="1">
        <v>93</v>
      </c>
      <c r="K70" s="1">
        <v>91</v>
      </c>
      <c r="L70" s="2"/>
      <c r="M70" s="2"/>
      <c r="N70" s="1">
        <f t="shared" si="1"/>
        <v>93</v>
      </c>
      <c r="O70" s="1">
        <f t="shared" si="0"/>
        <v>91</v>
      </c>
      <c r="P70" s="1">
        <f t="shared" si="0"/>
        <v>86</v>
      </c>
      <c r="Q70" s="1">
        <f t="shared" si="0"/>
        <v>0</v>
      </c>
      <c r="R70" s="1">
        <f t="shared" si="0"/>
        <v>0</v>
      </c>
    </row>
    <row r="71" spans="1:18">
      <c r="A71" s="10">
        <v>58</v>
      </c>
      <c r="B71" s="267">
        <v>1911058</v>
      </c>
      <c r="C71" s="268" t="s">
        <v>332</v>
      </c>
      <c r="D71" s="137">
        <v>78</v>
      </c>
      <c r="E71" s="137">
        <v>73</v>
      </c>
      <c r="F71" s="137">
        <v>65</v>
      </c>
      <c r="G71" s="1"/>
      <c r="H71" s="1"/>
      <c r="I71" s="1">
        <v>64</v>
      </c>
      <c r="J71" s="1">
        <v>64</v>
      </c>
      <c r="K71" s="1">
        <v>65</v>
      </c>
      <c r="L71" s="2"/>
      <c r="M71" s="2"/>
      <c r="N71" s="1">
        <f t="shared" si="1"/>
        <v>71</v>
      </c>
      <c r="O71" s="1">
        <f t="shared" si="0"/>
        <v>69</v>
      </c>
      <c r="P71" s="1">
        <f t="shared" si="0"/>
        <v>65</v>
      </c>
      <c r="Q71" s="1">
        <f t="shared" si="0"/>
        <v>0</v>
      </c>
      <c r="R71" s="1">
        <f t="shared" si="0"/>
        <v>0</v>
      </c>
    </row>
    <row r="72" spans="1:18">
      <c r="A72" s="10">
        <v>59</v>
      </c>
      <c r="B72" s="272">
        <v>1911059</v>
      </c>
      <c r="C72" s="273" t="s">
        <v>65</v>
      </c>
      <c r="D72" s="137">
        <v>86.125</v>
      </c>
      <c r="E72" s="137">
        <v>81.125</v>
      </c>
      <c r="F72" s="137">
        <v>73.125</v>
      </c>
      <c r="G72" s="1"/>
      <c r="H72" s="1"/>
      <c r="I72" s="1">
        <v>82</v>
      </c>
      <c r="J72" s="1">
        <v>71</v>
      </c>
      <c r="K72" s="1">
        <v>84</v>
      </c>
      <c r="L72" s="2"/>
      <c r="M72" s="2"/>
      <c r="N72" s="1">
        <f t="shared" si="1"/>
        <v>84</v>
      </c>
      <c r="O72" s="1">
        <f t="shared" si="0"/>
        <v>76</v>
      </c>
      <c r="P72" s="1">
        <f t="shared" si="0"/>
        <v>79</v>
      </c>
      <c r="Q72" s="1">
        <f t="shared" si="0"/>
        <v>0</v>
      </c>
      <c r="R72" s="1">
        <f t="shared" si="0"/>
        <v>0</v>
      </c>
    </row>
    <row r="73" spans="1:18">
      <c r="A73" s="10">
        <v>60</v>
      </c>
      <c r="B73" s="272">
        <v>1911060</v>
      </c>
      <c r="C73" s="273" t="s">
        <v>121</v>
      </c>
      <c r="D73" s="137">
        <v>83</v>
      </c>
      <c r="E73" s="137">
        <v>78</v>
      </c>
      <c r="F73" s="137">
        <v>70</v>
      </c>
      <c r="G73" s="1"/>
      <c r="H73" s="1"/>
      <c r="I73" s="1">
        <v>93</v>
      </c>
      <c r="J73" s="1">
        <v>92</v>
      </c>
      <c r="K73" s="1">
        <v>94</v>
      </c>
      <c r="L73" s="2"/>
      <c r="M73" s="2"/>
      <c r="N73" s="1">
        <f t="shared" si="1"/>
        <v>88</v>
      </c>
      <c r="O73" s="1">
        <f t="shared" si="0"/>
        <v>85</v>
      </c>
      <c r="P73" s="1">
        <f t="shared" si="0"/>
        <v>82</v>
      </c>
      <c r="Q73" s="1">
        <f t="shared" si="0"/>
        <v>0</v>
      </c>
      <c r="R73" s="1">
        <f t="shared" si="0"/>
        <v>0</v>
      </c>
    </row>
    <row r="74" spans="1:18">
      <c r="A74" s="10">
        <v>61</v>
      </c>
      <c r="B74" s="275">
        <v>1911061</v>
      </c>
      <c r="C74" s="271" t="s">
        <v>122</v>
      </c>
      <c r="D74" s="137">
        <v>89.75</v>
      </c>
      <c r="E74" s="137">
        <v>84.75</v>
      </c>
      <c r="F74" s="137">
        <v>76.75</v>
      </c>
      <c r="G74" s="1"/>
      <c r="H74" s="1"/>
      <c r="I74" s="1">
        <v>82</v>
      </c>
      <c r="J74" s="1">
        <v>83</v>
      </c>
      <c r="K74" s="1">
        <v>85</v>
      </c>
      <c r="L74" s="2"/>
      <c r="M74" s="2"/>
      <c r="N74" s="1">
        <f t="shared" si="1"/>
        <v>86</v>
      </c>
      <c r="O74" s="1">
        <f t="shared" si="0"/>
        <v>84</v>
      </c>
      <c r="P74" s="1">
        <f t="shared" si="0"/>
        <v>81</v>
      </c>
      <c r="Q74" s="1">
        <f t="shared" si="0"/>
        <v>0</v>
      </c>
      <c r="R74" s="1">
        <f t="shared" si="0"/>
        <v>0</v>
      </c>
    </row>
    <row r="75" spans="1:18">
      <c r="A75" s="10">
        <v>62</v>
      </c>
      <c r="B75" s="275">
        <v>1911062</v>
      </c>
      <c r="C75" s="271" t="s">
        <v>333</v>
      </c>
      <c r="D75" s="137">
        <v>84.25</v>
      </c>
      <c r="E75" s="137">
        <v>79.25</v>
      </c>
      <c r="F75" s="137">
        <v>71.25</v>
      </c>
      <c r="G75" s="1"/>
      <c r="H75" s="1"/>
      <c r="I75" s="1">
        <v>59</v>
      </c>
      <c r="J75" s="1">
        <v>59</v>
      </c>
      <c r="K75" s="1">
        <v>59</v>
      </c>
      <c r="L75" s="2"/>
      <c r="M75" s="2"/>
      <c r="N75" s="1">
        <f t="shared" si="1"/>
        <v>72</v>
      </c>
      <c r="O75" s="1">
        <f t="shared" si="0"/>
        <v>69</v>
      </c>
      <c r="P75" s="1">
        <f t="shared" si="0"/>
        <v>65</v>
      </c>
      <c r="Q75" s="1">
        <f t="shared" si="0"/>
        <v>0</v>
      </c>
      <c r="R75" s="1">
        <f t="shared" si="0"/>
        <v>0</v>
      </c>
    </row>
    <row r="76" spans="1:18">
      <c r="A76" s="10">
        <v>63</v>
      </c>
      <c r="B76" s="275">
        <v>1911063</v>
      </c>
      <c r="C76" s="271" t="s">
        <v>51</v>
      </c>
      <c r="D76" s="137">
        <v>91.75</v>
      </c>
      <c r="E76" s="137">
        <v>86.75</v>
      </c>
      <c r="F76" s="137">
        <v>78.75</v>
      </c>
      <c r="G76" s="1"/>
      <c r="H76" s="1"/>
      <c r="I76" s="1">
        <v>65</v>
      </c>
      <c r="J76" s="1">
        <v>65</v>
      </c>
      <c r="K76" s="1">
        <v>64</v>
      </c>
      <c r="L76" s="2"/>
      <c r="M76" s="2"/>
      <c r="N76" s="1">
        <f t="shared" si="1"/>
        <v>78</v>
      </c>
      <c r="O76" s="1">
        <f t="shared" si="0"/>
        <v>76</v>
      </c>
      <c r="P76" s="1">
        <f t="shared" si="0"/>
        <v>71</v>
      </c>
      <c r="Q76" s="1">
        <f t="shared" si="0"/>
        <v>0</v>
      </c>
      <c r="R76" s="1">
        <f t="shared" si="0"/>
        <v>0</v>
      </c>
    </row>
    <row r="77" spans="1:18">
      <c r="A77" s="10">
        <v>64</v>
      </c>
      <c r="B77" s="276">
        <v>1911064</v>
      </c>
      <c r="C77" s="273" t="s">
        <v>124</v>
      </c>
      <c r="D77" s="137">
        <v>98</v>
      </c>
      <c r="E77" s="137">
        <v>93</v>
      </c>
      <c r="F77" s="137">
        <v>85</v>
      </c>
      <c r="G77" s="1"/>
      <c r="H77" s="1"/>
      <c r="I77" s="1">
        <v>64</v>
      </c>
      <c r="J77" s="1">
        <v>65</v>
      </c>
      <c r="K77" s="1">
        <v>65</v>
      </c>
      <c r="L77" s="2"/>
      <c r="M77" s="2"/>
      <c r="N77" s="1">
        <f t="shared" si="1"/>
        <v>81</v>
      </c>
      <c r="O77" s="1">
        <f t="shared" si="0"/>
        <v>79</v>
      </c>
      <c r="P77" s="1">
        <f t="shared" si="0"/>
        <v>75</v>
      </c>
      <c r="Q77" s="1">
        <f t="shared" si="0"/>
        <v>0</v>
      </c>
      <c r="R77" s="1">
        <f t="shared" ref="R77:R140" si="2">ROUND(H77*$H$12+M77*$M$12,0)</f>
        <v>0</v>
      </c>
    </row>
    <row r="78" spans="1:18">
      <c r="A78" s="10">
        <v>65</v>
      </c>
      <c r="B78" s="275">
        <v>1911065</v>
      </c>
      <c r="C78" s="271" t="s">
        <v>334</v>
      </c>
      <c r="D78" s="137">
        <v>73.625</v>
      </c>
      <c r="E78" s="137">
        <v>68.625</v>
      </c>
      <c r="F78" s="137">
        <v>60.625</v>
      </c>
      <c r="G78" s="1"/>
      <c r="H78" s="1"/>
      <c r="I78" s="1">
        <v>62</v>
      </c>
      <c r="J78" s="1">
        <v>61</v>
      </c>
      <c r="K78" s="1">
        <v>62</v>
      </c>
      <c r="L78" s="2"/>
      <c r="M78" s="2"/>
      <c r="N78" s="1">
        <f t="shared" si="1"/>
        <v>68</v>
      </c>
      <c r="O78" s="1">
        <f t="shared" si="1"/>
        <v>65</v>
      </c>
      <c r="P78" s="1">
        <f t="shared" si="1"/>
        <v>61</v>
      </c>
      <c r="Q78" s="1">
        <f t="shared" si="1"/>
        <v>0</v>
      </c>
      <c r="R78" s="1">
        <f t="shared" si="2"/>
        <v>0</v>
      </c>
    </row>
    <row r="79" spans="1:18">
      <c r="A79" s="10">
        <v>66</v>
      </c>
      <c r="B79" s="272">
        <v>1911066</v>
      </c>
      <c r="C79" s="273" t="s">
        <v>66</v>
      </c>
      <c r="D79" s="137">
        <v>85.125</v>
      </c>
      <c r="E79" s="137">
        <v>90.125</v>
      </c>
      <c r="F79" s="137">
        <v>78.125</v>
      </c>
      <c r="G79" s="1"/>
      <c r="H79" s="1"/>
      <c r="I79" s="1">
        <v>62</v>
      </c>
      <c r="J79" s="1">
        <v>61</v>
      </c>
      <c r="K79" s="1">
        <v>62</v>
      </c>
      <c r="L79" s="2"/>
      <c r="M79" s="2"/>
      <c r="N79" s="1">
        <f t="shared" ref="N79:Q122" si="3">ROUND(D79*$H$12+I79*$M$12,0)</f>
        <v>74</v>
      </c>
      <c r="O79" s="1">
        <f t="shared" si="3"/>
        <v>76</v>
      </c>
      <c r="P79" s="1">
        <f t="shared" si="3"/>
        <v>70</v>
      </c>
      <c r="Q79" s="1">
        <f t="shared" si="3"/>
        <v>0</v>
      </c>
      <c r="R79" s="1">
        <f t="shared" si="2"/>
        <v>0</v>
      </c>
    </row>
    <row r="80" spans="1:18">
      <c r="A80" s="10">
        <v>67</v>
      </c>
      <c r="B80" s="270">
        <v>1911067</v>
      </c>
      <c r="C80" s="271" t="s">
        <v>335</v>
      </c>
      <c r="D80" s="137">
        <v>78.875</v>
      </c>
      <c r="E80" s="137">
        <v>83.875</v>
      </c>
      <c r="F80" s="137">
        <v>71.875</v>
      </c>
      <c r="G80" s="1"/>
      <c r="H80" s="1"/>
      <c r="I80" s="1">
        <v>90</v>
      </c>
      <c r="J80" s="1">
        <v>78</v>
      </c>
      <c r="K80" s="1">
        <v>71</v>
      </c>
      <c r="L80" s="2"/>
      <c r="M80" s="2"/>
      <c r="N80" s="1">
        <f t="shared" si="3"/>
        <v>84</v>
      </c>
      <c r="O80" s="1">
        <f t="shared" si="3"/>
        <v>81</v>
      </c>
      <c r="P80" s="1">
        <f t="shared" si="3"/>
        <v>71</v>
      </c>
      <c r="Q80" s="1">
        <f t="shared" si="3"/>
        <v>0</v>
      </c>
      <c r="R80" s="1">
        <f t="shared" si="2"/>
        <v>0</v>
      </c>
    </row>
    <row r="81" spans="1:18">
      <c r="A81" s="10">
        <v>68</v>
      </c>
      <c r="B81" s="272">
        <v>1911068</v>
      </c>
      <c r="C81" s="273" t="s">
        <v>336</v>
      </c>
      <c r="D81" s="137">
        <v>80.125</v>
      </c>
      <c r="E81" s="137">
        <v>85.125</v>
      </c>
      <c r="F81" s="137">
        <v>73.125</v>
      </c>
      <c r="G81" s="1"/>
      <c r="H81" s="1"/>
      <c r="I81" s="1">
        <v>62</v>
      </c>
      <c r="J81" s="1">
        <v>64</v>
      </c>
      <c r="K81" s="1">
        <v>62</v>
      </c>
      <c r="L81" s="2"/>
      <c r="M81" s="2"/>
      <c r="N81" s="1">
        <f t="shared" si="3"/>
        <v>71</v>
      </c>
      <c r="O81" s="1">
        <f t="shared" si="3"/>
        <v>75</v>
      </c>
      <c r="P81" s="1">
        <f t="shared" si="3"/>
        <v>68</v>
      </c>
      <c r="Q81" s="1">
        <f t="shared" si="3"/>
        <v>0</v>
      </c>
      <c r="R81" s="1">
        <f t="shared" si="2"/>
        <v>0</v>
      </c>
    </row>
    <row r="82" spans="1:18">
      <c r="A82" s="10">
        <v>69</v>
      </c>
      <c r="B82" s="272">
        <v>1911069</v>
      </c>
      <c r="C82" s="273" t="s">
        <v>337</v>
      </c>
      <c r="D82" s="137">
        <v>87.625</v>
      </c>
      <c r="E82" s="137">
        <v>92.625</v>
      </c>
      <c r="F82" s="137">
        <v>80.625</v>
      </c>
      <c r="G82" s="1"/>
      <c r="H82" s="1"/>
      <c r="I82" s="1">
        <v>86</v>
      </c>
      <c r="J82" s="1">
        <v>83</v>
      </c>
      <c r="K82" s="1">
        <v>71</v>
      </c>
      <c r="L82" s="2"/>
      <c r="M82" s="2"/>
      <c r="N82" s="1">
        <f t="shared" si="3"/>
        <v>87</v>
      </c>
      <c r="O82" s="1">
        <f t="shared" si="3"/>
        <v>88</v>
      </c>
      <c r="P82" s="1">
        <f t="shared" si="3"/>
        <v>76</v>
      </c>
      <c r="Q82" s="1">
        <f t="shared" si="3"/>
        <v>0</v>
      </c>
      <c r="R82" s="1">
        <f t="shared" si="2"/>
        <v>0</v>
      </c>
    </row>
    <row r="83" spans="1:18">
      <c r="A83" s="10">
        <v>70</v>
      </c>
      <c r="B83" s="267">
        <v>1911070</v>
      </c>
      <c r="C83" s="268" t="s">
        <v>127</v>
      </c>
      <c r="D83" s="137">
        <v>78.875</v>
      </c>
      <c r="E83" s="137">
        <v>83.875</v>
      </c>
      <c r="F83" s="137">
        <v>71.875</v>
      </c>
      <c r="G83" s="1"/>
      <c r="H83" s="1"/>
      <c r="I83" s="1">
        <v>68</v>
      </c>
      <c r="J83" s="1">
        <v>65</v>
      </c>
      <c r="K83" s="1">
        <v>65</v>
      </c>
      <c r="L83" s="2"/>
      <c r="M83" s="2"/>
      <c r="N83" s="1">
        <f t="shared" si="3"/>
        <v>73</v>
      </c>
      <c r="O83" s="1">
        <f t="shared" si="3"/>
        <v>74</v>
      </c>
      <c r="P83" s="1">
        <f t="shared" si="3"/>
        <v>68</v>
      </c>
      <c r="Q83" s="1">
        <f t="shared" si="3"/>
        <v>0</v>
      </c>
      <c r="R83" s="1">
        <f t="shared" si="2"/>
        <v>0</v>
      </c>
    </row>
    <row r="84" spans="1:18">
      <c r="A84" s="10">
        <v>71</v>
      </c>
      <c r="B84" s="272">
        <v>1911071</v>
      </c>
      <c r="C84" s="273" t="s">
        <v>128</v>
      </c>
      <c r="D84" s="137">
        <v>90.75</v>
      </c>
      <c r="E84" s="137">
        <v>95.75</v>
      </c>
      <c r="F84" s="137">
        <v>83.75</v>
      </c>
      <c r="G84" s="1"/>
      <c r="H84" s="1"/>
      <c r="I84" s="1">
        <v>87</v>
      </c>
      <c r="J84" s="1">
        <v>88</v>
      </c>
      <c r="K84" s="1">
        <v>81</v>
      </c>
      <c r="L84" s="2"/>
      <c r="M84" s="2"/>
      <c r="N84" s="1">
        <f t="shared" si="3"/>
        <v>89</v>
      </c>
      <c r="O84" s="1">
        <f t="shared" si="3"/>
        <v>92</v>
      </c>
      <c r="P84" s="1">
        <f t="shared" si="3"/>
        <v>82</v>
      </c>
      <c r="Q84" s="1">
        <f t="shared" si="3"/>
        <v>0</v>
      </c>
      <c r="R84" s="1">
        <f t="shared" si="2"/>
        <v>0</v>
      </c>
    </row>
    <row r="85" spans="1:18">
      <c r="A85" s="10">
        <v>72</v>
      </c>
      <c r="B85" s="270">
        <v>1911072</v>
      </c>
      <c r="C85" s="271" t="s">
        <v>338</v>
      </c>
      <c r="D85" s="137">
        <v>93.875</v>
      </c>
      <c r="E85" s="137">
        <v>98.875</v>
      </c>
      <c r="F85" s="137">
        <v>86.875</v>
      </c>
      <c r="G85" s="1"/>
      <c r="H85" s="1"/>
      <c r="I85" s="1">
        <v>96</v>
      </c>
      <c r="J85" s="1">
        <v>95</v>
      </c>
      <c r="K85" s="1">
        <v>97</v>
      </c>
      <c r="L85" s="2"/>
      <c r="M85" s="2"/>
      <c r="N85" s="1">
        <f t="shared" si="3"/>
        <v>95</v>
      </c>
      <c r="O85" s="1">
        <f t="shared" si="3"/>
        <v>97</v>
      </c>
      <c r="P85" s="1">
        <f t="shared" si="3"/>
        <v>92</v>
      </c>
      <c r="Q85" s="1">
        <f t="shared" si="3"/>
        <v>0</v>
      </c>
      <c r="R85" s="1">
        <f t="shared" si="2"/>
        <v>0</v>
      </c>
    </row>
    <row r="86" spans="1:18">
      <c r="A86" s="10">
        <v>73</v>
      </c>
      <c r="B86" s="267">
        <v>1911073</v>
      </c>
      <c r="C86" s="268" t="s">
        <v>339</v>
      </c>
      <c r="D86" s="137">
        <v>87.625</v>
      </c>
      <c r="E86" s="137">
        <v>92.625</v>
      </c>
      <c r="F86" s="137">
        <v>80.625</v>
      </c>
      <c r="G86" s="1"/>
      <c r="H86" s="1"/>
      <c r="I86" s="1">
        <v>83</v>
      </c>
      <c r="J86" s="1">
        <v>81</v>
      </c>
      <c r="K86" s="1">
        <v>76</v>
      </c>
      <c r="L86" s="2"/>
      <c r="M86" s="2"/>
      <c r="N86" s="1">
        <f t="shared" si="3"/>
        <v>85</v>
      </c>
      <c r="O86" s="1">
        <f t="shared" si="3"/>
        <v>87</v>
      </c>
      <c r="P86" s="1">
        <f t="shared" si="3"/>
        <v>78</v>
      </c>
      <c r="Q86" s="1">
        <f t="shared" si="3"/>
        <v>0</v>
      </c>
      <c r="R86" s="1">
        <f t="shared" si="2"/>
        <v>0</v>
      </c>
    </row>
    <row r="87" spans="1:18">
      <c r="A87" s="10">
        <v>74</v>
      </c>
      <c r="B87" s="272">
        <v>1911074</v>
      </c>
      <c r="C87" s="273" t="s">
        <v>68</v>
      </c>
      <c r="D87" s="137">
        <v>74.625</v>
      </c>
      <c r="E87" s="137">
        <v>79.625</v>
      </c>
      <c r="F87" s="137">
        <v>67.625</v>
      </c>
      <c r="G87" s="1"/>
      <c r="H87" s="1"/>
      <c r="I87" s="1">
        <v>94</v>
      </c>
      <c r="J87" s="1">
        <v>93</v>
      </c>
      <c r="K87" s="1">
        <v>84</v>
      </c>
      <c r="L87" s="2"/>
      <c r="M87" s="2"/>
      <c r="N87" s="1">
        <f t="shared" si="3"/>
        <v>84</v>
      </c>
      <c r="O87" s="1">
        <f t="shared" si="3"/>
        <v>86</v>
      </c>
      <c r="P87" s="1">
        <f t="shared" si="3"/>
        <v>76</v>
      </c>
      <c r="Q87" s="1">
        <f t="shared" si="3"/>
        <v>0</v>
      </c>
      <c r="R87" s="1">
        <f t="shared" si="2"/>
        <v>0</v>
      </c>
    </row>
    <row r="88" spans="1:18">
      <c r="A88" s="10">
        <v>75</v>
      </c>
      <c r="B88" s="270">
        <v>1911075</v>
      </c>
      <c r="C88" s="271" t="s">
        <v>340</v>
      </c>
      <c r="D88" s="137">
        <v>79.625</v>
      </c>
      <c r="E88" s="137">
        <v>84.625</v>
      </c>
      <c r="F88" s="137">
        <v>72.625</v>
      </c>
      <c r="G88" s="1"/>
      <c r="H88" s="1"/>
      <c r="I88" s="1">
        <v>71</v>
      </c>
      <c r="J88" s="1">
        <v>67</v>
      </c>
      <c r="K88" s="1">
        <v>67</v>
      </c>
      <c r="L88" s="2"/>
      <c r="M88" s="2"/>
      <c r="N88" s="1">
        <f t="shared" si="3"/>
        <v>75</v>
      </c>
      <c r="O88" s="1">
        <f t="shared" si="3"/>
        <v>76</v>
      </c>
      <c r="P88" s="1">
        <f t="shared" si="3"/>
        <v>70</v>
      </c>
      <c r="Q88" s="1">
        <f t="shared" si="3"/>
        <v>0</v>
      </c>
      <c r="R88" s="1">
        <f t="shared" si="2"/>
        <v>0</v>
      </c>
    </row>
    <row r="89" spans="1:18">
      <c r="A89" s="10">
        <v>76</v>
      </c>
      <c r="B89" s="267">
        <v>1911076</v>
      </c>
      <c r="C89" s="268" t="s">
        <v>341</v>
      </c>
      <c r="D89" s="137">
        <v>77</v>
      </c>
      <c r="E89" s="137">
        <v>82</v>
      </c>
      <c r="F89" s="137">
        <v>70</v>
      </c>
      <c r="G89" s="1"/>
      <c r="H89" s="1"/>
      <c r="I89" s="1">
        <v>77</v>
      </c>
      <c r="J89" s="1">
        <v>75</v>
      </c>
      <c r="K89" s="1">
        <v>73</v>
      </c>
      <c r="L89" s="2"/>
      <c r="M89" s="2"/>
      <c r="N89" s="1">
        <f t="shared" si="3"/>
        <v>77</v>
      </c>
      <c r="O89" s="1">
        <f t="shared" si="3"/>
        <v>79</v>
      </c>
      <c r="P89" s="1">
        <f t="shared" si="3"/>
        <v>72</v>
      </c>
      <c r="Q89" s="1">
        <f t="shared" si="3"/>
        <v>0</v>
      </c>
      <c r="R89" s="1">
        <f t="shared" si="2"/>
        <v>0</v>
      </c>
    </row>
    <row r="90" spans="1:18">
      <c r="A90" s="10">
        <v>77</v>
      </c>
      <c r="B90" s="267">
        <v>1911077</v>
      </c>
      <c r="C90" s="268" t="s">
        <v>56</v>
      </c>
      <c r="D90" s="137">
        <v>87.625</v>
      </c>
      <c r="E90" s="137">
        <v>92.625</v>
      </c>
      <c r="F90" s="137">
        <v>80.625</v>
      </c>
      <c r="G90" s="1"/>
      <c r="H90" s="1"/>
      <c r="I90" s="1">
        <v>64</v>
      </c>
      <c r="J90" s="1">
        <v>65</v>
      </c>
      <c r="K90" s="1">
        <v>64</v>
      </c>
      <c r="L90" s="2"/>
      <c r="M90" s="2"/>
      <c r="N90" s="1">
        <f t="shared" si="3"/>
        <v>76</v>
      </c>
      <c r="O90" s="1">
        <f t="shared" si="3"/>
        <v>79</v>
      </c>
      <c r="P90" s="1">
        <f t="shared" si="3"/>
        <v>72</v>
      </c>
      <c r="Q90" s="1">
        <f t="shared" si="3"/>
        <v>0</v>
      </c>
      <c r="R90" s="1">
        <f t="shared" si="2"/>
        <v>0</v>
      </c>
    </row>
    <row r="91" spans="1:18">
      <c r="A91" s="10">
        <v>78</v>
      </c>
      <c r="B91" s="272">
        <v>1911078</v>
      </c>
      <c r="C91" s="273" t="s">
        <v>69</v>
      </c>
      <c r="D91" s="137">
        <v>84.5</v>
      </c>
      <c r="E91" s="137">
        <v>89.5</v>
      </c>
      <c r="F91" s="137">
        <v>77.5</v>
      </c>
      <c r="G91" s="1"/>
      <c r="H91" s="1"/>
      <c r="I91" s="1">
        <v>88</v>
      </c>
      <c r="J91" s="1">
        <v>84</v>
      </c>
      <c r="K91" s="1">
        <v>71</v>
      </c>
      <c r="L91" s="2"/>
      <c r="M91" s="2"/>
      <c r="N91" s="1">
        <f t="shared" si="3"/>
        <v>86</v>
      </c>
      <c r="O91" s="1">
        <f t="shared" si="3"/>
        <v>87</v>
      </c>
      <c r="P91" s="1">
        <f t="shared" si="3"/>
        <v>74</v>
      </c>
      <c r="Q91" s="1">
        <f t="shared" si="3"/>
        <v>0</v>
      </c>
      <c r="R91" s="1">
        <f t="shared" si="2"/>
        <v>0</v>
      </c>
    </row>
    <row r="92" spans="1:18">
      <c r="A92" s="10">
        <v>79</v>
      </c>
      <c r="B92" s="267">
        <v>1911079</v>
      </c>
      <c r="C92" s="268" t="s">
        <v>130</v>
      </c>
      <c r="D92" s="137">
        <v>81.375</v>
      </c>
      <c r="E92" s="137">
        <v>86.375</v>
      </c>
      <c r="F92" s="137">
        <v>74.375</v>
      </c>
      <c r="G92" s="1"/>
      <c r="H92" s="1"/>
      <c r="I92" s="1">
        <v>84</v>
      </c>
      <c r="J92" s="1">
        <v>80</v>
      </c>
      <c r="K92" s="1">
        <v>66</v>
      </c>
      <c r="L92" s="2"/>
      <c r="M92" s="2"/>
      <c r="N92" s="1">
        <f t="shared" si="3"/>
        <v>83</v>
      </c>
      <c r="O92" s="1">
        <f t="shared" si="3"/>
        <v>83</v>
      </c>
      <c r="P92" s="1">
        <f t="shared" si="3"/>
        <v>70</v>
      </c>
      <c r="Q92" s="1">
        <f t="shared" si="3"/>
        <v>0</v>
      </c>
      <c r="R92" s="1">
        <f t="shared" si="2"/>
        <v>0</v>
      </c>
    </row>
    <row r="93" spans="1:18">
      <c r="A93" s="10">
        <v>80</v>
      </c>
      <c r="B93" s="272">
        <v>1911080</v>
      </c>
      <c r="C93" s="273" t="s">
        <v>342</v>
      </c>
      <c r="D93" s="137">
        <v>81.375</v>
      </c>
      <c r="E93" s="137">
        <v>86.375</v>
      </c>
      <c r="F93" s="137">
        <v>74.375</v>
      </c>
      <c r="G93" s="1"/>
      <c r="H93" s="1"/>
      <c r="I93" s="1">
        <v>62</v>
      </c>
      <c r="J93" s="1">
        <v>61</v>
      </c>
      <c r="K93" s="1">
        <v>63</v>
      </c>
      <c r="L93" s="2"/>
      <c r="M93" s="2"/>
      <c r="N93" s="1">
        <f t="shared" si="3"/>
        <v>72</v>
      </c>
      <c r="O93" s="1">
        <f t="shared" si="3"/>
        <v>74</v>
      </c>
      <c r="P93" s="1">
        <f t="shared" si="3"/>
        <v>69</v>
      </c>
      <c r="Q93" s="1">
        <f t="shared" si="3"/>
        <v>0</v>
      </c>
      <c r="R93" s="1">
        <f t="shared" si="2"/>
        <v>0</v>
      </c>
    </row>
    <row r="94" spans="1:18">
      <c r="A94" s="10">
        <v>81</v>
      </c>
      <c r="B94" s="272">
        <v>1911081</v>
      </c>
      <c r="C94" s="273" t="s">
        <v>70</v>
      </c>
      <c r="D94" s="137">
        <v>85.75</v>
      </c>
      <c r="E94" s="137">
        <v>90.75</v>
      </c>
      <c r="F94" s="137">
        <v>78.75</v>
      </c>
      <c r="G94" s="1"/>
      <c r="H94" s="1"/>
      <c r="I94" s="1">
        <v>87</v>
      </c>
      <c r="J94" s="1">
        <v>87</v>
      </c>
      <c r="K94" s="1">
        <v>82</v>
      </c>
      <c r="L94" s="2"/>
      <c r="M94" s="2"/>
      <c r="N94" s="1">
        <f t="shared" si="3"/>
        <v>86</v>
      </c>
      <c r="O94" s="1">
        <f t="shared" si="3"/>
        <v>89</v>
      </c>
      <c r="P94" s="1">
        <f t="shared" si="3"/>
        <v>80</v>
      </c>
      <c r="Q94" s="1">
        <f t="shared" si="3"/>
        <v>0</v>
      </c>
      <c r="R94" s="1">
        <f t="shared" si="2"/>
        <v>0</v>
      </c>
    </row>
    <row r="95" spans="1:18">
      <c r="A95" s="10">
        <v>82</v>
      </c>
      <c r="B95" s="272">
        <v>1911082</v>
      </c>
      <c r="C95" s="273" t="s">
        <v>71</v>
      </c>
      <c r="D95" s="137">
        <v>87.625</v>
      </c>
      <c r="E95" s="137">
        <v>92.625</v>
      </c>
      <c r="F95" s="137">
        <v>80.625</v>
      </c>
      <c r="G95" s="1"/>
      <c r="H95" s="1"/>
      <c r="I95" s="1">
        <v>84</v>
      </c>
      <c r="J95" s="1">
        <v>80</v>
      </c>
      <c r="K95" s="1">
        <v>75</v>
      </c>
      <c r="L95" s="2"/>
      <c r="M95" s="2"/>
      <c r="N95" s="1">
        <f t="shared" si="3"/>
        <v>86</v>
      </c>
      <c r="O95" s="1">
        <f t="shared" si="3"/>
        <v>86</v>
      </c>
      <c r="P95" s="1">
        <f t="shared" si="3"/>
        <v>78</v>
      </c>
      <c r="Q95" s="1">
        <f t="shared" si="3"/>
        <v>0</v>
      </c>
      <c r="R95" s="1">
        <f t="shared" si="2"/>
        <v>0</v>
      </c>
    </row>
    <row r="96" spans="1:18">
      <c r="A96" s="10">
        <v>83</v>
      </c>
      <c r="B96" s="272">
        <v>1911083</v>
      </c>
      <c r="C96" s="273" t="s">
        <v>132</v>
      </c>
      <c r="D96" s="137">
        <v>84.5</v>
      </c>
      <c r="E96" s="137">
        <v>89.5</v>
      </c>
      <c r="F96" s="137">
        <v>77.5</v>
      </c>
      <c r="G96" s="1"/>
      <c r="H96" s="1"/>
      <c r="I96" s="1">
        <v>91</v>
      </c>
      <c r="J96" s="1">
        <v>87</v>
      </c>
      <c r="K96" s="1">
        <v>85</v>
      </c>
      <c r="L96" s="2"/>
      <c r="M96" s="2"/>
      <c r="N96" s="1">
        <f t="shared" si="3"/>
        <v>88</v>
      </c>
      <c r="O96" s="1">
        <f t="shared" si="3"/>
        <v>88</v>
      </c>
      <c r="P96" s="1">
        <f t="shared" si="3"/>
        <v>81</v>
      </c>
      <c r="Q96" s="1">
        <f t="shared" si="3"/>
        <v>0</v>
      </c>
      <c r="R96" s="1">
        <f t="shared" si="2"/>
        <v>0</v>
      </c>
    </row>
    <row r="97" spans="1:18">
      <c r="A97" s="10">
        <v>84</v>
      </c>
      <c r="B97" s="270">
        <v>1911084</v>
      </c>
      <c r="C97" s="271" t="s">
        <v>343</v>
      </c>
      <c r="D97" s="137">
        <v>88.25</v>
      </c>
      <c r="E97" s="137">
        <v>93.25</v>
      </c>
      <c r="F97" s="137">
        <v>81.25</v>
      </c>
      <c r="G97" s="1"/>
      <c r="H97" s="1"/>
      <c r="I97" s="1">
        <v>86</v>
      </c>
      <c r="J97" s="1">
        <v>83</v>
      </c>
      <c r="K97" s="1">
        <v>73</v>
      </c>
      <c r="L97" s="2"/>
      <c r="M97" s="2"/>
      <c r="N97" s="1">
        <f t="shared" si="3"/>
        <v>87</v>
      </c>
      <c r="O97" s="1">
        <f t="shared" si="3"/>
        <v>88</v>
      </c>
      <c r="P97" s="1">
        <f t="shared" si="3"/>
        <v>77</v>
      </c>
      <c r="Q97" s="1">
        <f t="shared" si="3"/>
        <v>0</v>
      </c>
      <c r="R97" s="1">
        <f t="shared" si="2"/>
        <v>0</v>
      </c>
    </row>
    <row r="98" spans="1:18">
      <c r="A98" s="10">
        <v>85</v>
      </c>
      <c r="B98" s="267">
        <v>1911085</v>
      </c>
      <c r="C98" s="268" t="s">
        <v>344</v>
      </c>
      <c r="D98" s="137">
        <v>84.5</v>
      </c>
      <c r="E98" s="137">
        <v>89.5</v>
      </c>
      <c r="F98" s="137">
        <v>77.5</v>
      </c>
      <c r="G98" s="1"/>
      <c r="H98" s="1"/>
      <c r="I98" s="1">
        <v>88</v>
      </c>
      <c r="J98" s="1">
        <v>87</v>
      </c>
      <c r="K98" s="1">
        <v>71</v>
      </c>
      <c r="L98" s="2"/>
      <c r="M98" s="2"/>
      <c r="N98" s="1">
        <f t="shared" si="3"/>
        <v>86</v>
      </c>
      <c r="O98" s="1">
        <f t="shared" si="3"/>
        <v>88</v>
      </c>
      <c r="P98" s="1">
        <f t="shared" si="3"/>
        <v>74</v>
      </c>
      <c r="Q98" s="1">
        <f t="shared" si="3"/>
        <v>0</v>
      </c>
      <c r="R98" s="1">
        <f t="shared" si="2"/>
        <v>0</v>
      </c>
    </row>
    <row r="99" spans="1:18">
      <c r="A99" s="10">
        <v>86</v>
      </c>
      <c r="B99" s="270">
        <v>1911086</v>
      </c>
      <c r="C99" s="31" t="s">
        <v>345</v>
      </c>
      <c r="D99" s="137">
        <v>85.75</v>
      </c>
      <c r="E99" s="137">
        <v>90.75</v>
      </c>
      <c r="F99" s="137">
        <v>78.75</v>
      </c>
      <c r="G99" s="1"/>
      <c r="H99" s="1"/>
      <c r="I99" s="1">
        <v>77</v>
      </c>
      <c r="J99" s="1">
        <v>72</v>
      </c>
      <c r="K99" s="1">
        <v>63</v>
      </c>
      <c r="L99" s="2"/>
      <c r="M99" s="2"/>
      <c r="N99" s="1">
        <f t="shared" si="3"/>
        <v>81</v>
      </c>
      <c r="O99" s="1">
        <f t="shared" si="3"/>
        <v>81</v>
      </c>
      <c r="P99" s="1">
        <f t="shared" si="3"/>
        <v>71</v>
      </c>
      <c r="Q99" s="1">
        <f t="shared" si="3"/>
        <v>0</v>
      </c>
      <c r="R99" s="1">
        <f t="shared" si="2"/>
        <v>0</v>
      </c>
    </row>
    <row r="100" spans="1:18">
      <c r="A100" s="10">
        <v>87</v>
      </c>
      <c r="B100" s="270">
        <v>1911087</v>
      </c>
      <c r="C100" s="271" t="s">
        <v>136</v>
      </c>
      <c r="D100" s="137">
        <v>87</v>
      </c>
      <c r="E100" s="137">
        <v>92</v>
      </c>
      <c r="F100" s="137">
        <v>80</v>
      </c>
      <c r="G100" s="1"/>
      <c r="H100" s="1"/>
      <c r="I100" s="1">
        <v>93</v>
      </c>
      <c r="J100" s="1">
        <v>91</v>
      </c>
      <c r="K100" s="1">
        <v>84</v>
      </c>
      <c r="L100" s="2"/>
      <c r="M100" s="2"/>
      <c r="N100" s="1">
        <f t="shared" si="3"/>
        <v>90</v>
      </c>
      <c r="O100" s="1">
        <f t="shared" si="3"/>
        <v>92</v>
      </c>
      <c r="P100" s="1">
        <f t="shared" si="3"/>
        <v>82</v>
      </c>
      <c r="Q100" s="1">
        <f t="shared" si="3"/>
        <v>0</v>
      </c>
      <c r="R100" s="1">
        <f t="shared" si="2"/>
        <v>0</v>
      </c>
    </row>
    <row r="101" spans="1:18">
      <c r="A101" s="10">
        <v>88</v>
      </c>
      <c r="B101" s="76">
        <v>1911088</v>
      </c>
      <c r="C101" s="271" t="s">
        <v>346</v>
      </c>
      <c r="D101" s="137">
        <v>80.125</v>
      </c>
      <c r="E101" s="137">
        <v>85.125</v>
      </c>
      <c r="F101" s="137">
        <v>73.125</v>
      </c>
      <c r="G101" s="1"/>
      <c r="H101" s="1"/>
      <c r="I101" s="1">
        <v>83</v>
      </c>
      <c r="J101" s="1">
        <v>79</v>
      </c>
      <c r="K101" s="1">
        <v>66</v>
      </c>
      <c r="L101" s="2"/>
      <c r="M101" s="2"/>
      <c r="N101" s="1">
        <f t="shared" si="3"/>
        <v>82</v>
      </c>
      <c r="O101" s="1">
        <f t="shared" si="3"/>
        <v>82</v>
      </c>
      <c r="P101" s="1">
        <f t="shared" si="3"/>
        <v>70</v>
      </c>
      <c r="Q101" s="1">
        <f t="shared" si="3"/>
        <v>0</v>
      </c>
      <c r="R101" s="1">
        <f t="shared" si="2"/>
        <v>0</v>
      </c>
    </row>
    <row r="102" spans="1:18">
      <c r="A102" s="10">
        <v>89</v>
      </c>
      <c r="B102" s="272">
        <v>1911089</v>
      </c>
      <c r="C102" s="273" t="s">
        <v>137</v>
      </c>
      <c r="D102" s="137">
        <v>87.625</v>
      </c>
      <c r="E102" s="137">
        <v>92.625</v>
      </c>
      <c r="F102" s="137">
        <v>80.625</v>
      </c>
      <c r="G102" s="1"/>
      <c r="H102" s="1"/>
      <c r="I102" s="1">
        <v>93</v>
      </c>
      <c r="J102" s="1">
        <v>92</v>
      </c>
      <c r="K102" s="1">
        <v>93</v>
      </c>
      <c r="L102" s="2"/>
      <c r="M102" s="2"/>
      <c r="N102" s="1">
        <f t="shared" si="3"/>
        <v>90</v>
      </c>
      <c r="O102" s="1">
        <f t="shared" si="3"/>
        <v>92</v>
      </c>
      <c r="P102" s="1">
        <f t="shared" si="3"/>
        <v>87</v>
      </c>
      <c r="Q102" s="1">
        <f t="shared" si="3"/>
        <v>0</v>
      </c>
      <c r="R102" s="1">
        <f t="shared" si="2"/>
        <v>0</v>
      </c>
    </row>
    <row r="103" spans="1:18">
      <c r="A103" s="10">
        <v>90</v>
      </c>
      <c r="B103" s="76">
        <v>1911090</v>
      </c>
      <c r="C103" s="271" t="s">
        <v>138</v>
      </c>
      <c r="D103" s="137">
        <v>76.25</v>
      </c>
      <c r="E103" s="137">
        <v>81.25</v>
      </c>
      <c r="F103" s="137">
        <v>69.25</v>
      </c>
      <c r="G103" s="1"/>
      <c r="H103" s="1"/>
      <c r="I103" s="1">
        <v>92</v>
      </c>
      <c r="J103" s="1">
        <v>91</v>
      </c>
      <c r="K103" s="1">
        <v>94</v>
      </c>
      <c r="L103" s="2"/>
      <c r="M103" s="2"/>
      <c r="N103" s="1">
        <f t="shared" si="3"/>
        <v>84</v>
      </c>
      <c r="O103" s="1">
        <f t="shared" si="3"/>
        <v>86</v>
      </c>
      <c r="P103" s="1">
        <f t="shared" si="3"/>
        <v>82</v>
      </c>
      <c r="Q103" s="1">
        <f t="shared" si="3"/>
        <v>0</v>
      </c>
      <c r="R103" s="1">
        <f t="shared" si="2"/>
        <v>0</v>
      </c>
    </row>
    <row r="104" spans="1:18">
      <c r="A104" s="10">
        <v>91</v>
      </c>
      <c r="B104" s="272">
        <v>1911091</v>
      </c>
      <c r="C104" s="273" t="s">
        <v>139</v>
      </c>
      <c r="D104" s="137">
        <v>93.875</v>
      </c>
      <c r="E104" s="137">
        <v>98.875</v>
      </c>
      <c r="F104" s="137">
        <v>86.875</v>
      </c>
      <c r="G104" s="1"/>
      <c r="H104" s="1"/>
      <c r="I104" s="1">
        <v>87</v>
      </c>
      <c r="J104" s="1">
        <v>88</v>
      </c>
      <c r="K104" s="1">
        <v>76</v>
      </c>
      <c r="L104" s="2"/>
      <c r="M104" s="2"/>
      <c r="N104" s="1">
        <f t="shared" si="3"/>
        <v>90</v>
      </c>
      <c r="O104" s="1">
        <f t="shared" si="3"/>
        <v>93</v>
      </c>
      <c r="P104" s="1">
        <f t="shared" si="3"/>
        <v>81</v>
      </c>
      <c r="Q104" s="1">
        <f t="shared" si="3"/>
        <v>0</v>
      </c>
      <c r="R104" s="1">
        <f t="shared" si="2"/>
        <v>0</v>
      </c>
    </row>
    <row r="105" spans="1:18">
      <c r="A105" s="10">
        <v>92</v>
      </c>
      <c r="B105" s="272">
        <v>1911092</v>
      </c>
      <c r="C105" s="273" t="s">
        <v>140</v>
      </c>
      <c r="D105" s="137">
        <v>92</v>
      </c>
      <c r="E105" s="137">
        <v>97</v>
      </c>
      <c r="F105" s="137">
        <v>85</v>
      </c>
      <c r="G105" s="1"/>
      <c r="H105" s="1"/>
      <c r="I105" s="1">
        <v>94</v>
      </c>
      <c r="J105" s="1">
        <v>92</v>
      </c>
      <c r="K105" s="1">
        <v>88</v>
      </c>
      <c r="L105" s="2"/>
      <c r="M105" s="2"/>
      <c r="N105" s="1">
        <f t="shared" si="3"/>
        <v>93</v>
      </c>
      <c r="O105" s="1">
        <f t="shared" si="3"/>
        <v>95</v>
      </c>
      <c r="P105" s="1">
        <f t="shared" si="3"/>
        <v>87</v>
      </c>
      <c r="Q105" s="1">
        <f t="shared" si="3"/>
        <v>0</v>
      </c>
      <c r="R105" s="1">
        <f t="shared" si="2"/>
        <v>0</v>
      </c>
    </row>
    <row r="106" spans="1:18">
      <c r="A106" s="10">
        <v>93</v>
      </c>
      <c r="B106" s="272">
        <v>1911093</v>
      </c>
      <c r="C106" s="273" t="s">
        <v>141</v>
      </c>
      <c r="D106" s="137">
        <v>93.875</v>
      </c>
      <c r="E106" s="137">
        <v>98.875</v>
      </c>
      <c r="F106" s="137">
        <v>86.875</v>
      </c>
      <c r="G106" s="1"/>
      <c r="H106" s="1"/>
      <c r="I106" s="1">
        <v>92</v>
      </c>
      <c r="J106" s="1">
        <v>90</v>
      </c>
      <c r="K106" s="1">
        <v>90</v>
      </c>
      <c r="L106" s="2"/>
      <c r="M106" s="2"/>
      <c r="N106" s="1">
        <f t="shared" si="3"/>
        <v>93</v>
      </c>
      <c r="O106" s="1">
        <f t="shared" si="3"/>
        <v>94</v>
      </c>
      <c r="P106" s="1">
        <f t="shared" si="3"/>
        <v>88</v>
      </c>
      <c r="Q106" s="1">
        <f t="shared" si="3"/>
        <v>0</v>
      </c>
      <c r="R106" s="1">
        <f t="shared" si="2"/>
        <v>0</v>
      </c>
    </row>
    <row r="107" spans="1:18">
      <c r="A107" s="10">
        <v>94</v>
      </c>
      <c r="B107" s="267">
        <v>1911094</v>
      </c>
      <c r="C107" s="268" t="s">
        <v>58</v>
      </c>
      <c r="D107" s="137">
        <v>86.375</v>
      </c>
      <c r="E107" s="137">
        <v>91.375</v>
      </c>
      <c r="F107" s="137">
        <v>79.375</v>
      </c>
      <c r="G107" s="1"/>
      <c r="H107" s="1"/>
      <c r="I107" s="1">
        <v>84</v>
      </c>
      <c r="J107" s="1">
        <v>84</v>
      </c>
      <c r="K107" s="1">
        <v>87</v>
      </c>
      <c r="L107" s="2"/>
      <c r="M107" s="2"/>
      <c r="N107" s="1">
        <f t="shared" si="3"/>
        <v>85</v>
      </c>
      <c r="O107" s="1">
        <f t="shared" si="3"/>
        <v>88</v>
      </c>
      <c r="P107" s="1">
        <f t="shared" si="3"/>
        <v>83</v>
      </c>
      <c r="Q107" s="1">
        <f t="shared" si="3"/>
        <v>0</v>
      </c>
      <c r="R107" s="1">
        <f t="shared" si="2"/>
        <v>0</v>
      </c>
    </row>
    <row r="108" spans="1:18">
      <c r="A108" s="10">
        <v>95</v>
      </c>
      <c r="B108" s="76">
        <v>1911095</v>
      </c>
      <c r="C108" s="271" t="s">
        <v>142</v>
      </c>
      <c r="D108" s="137">
        <v>90.75</v>
      </c>
      <c r="E108" s="137">
        <v>95.75</v>
      </c>
      <c r="F108" s="137">
        <v>83.75</v>
      </c>
      <c r="G108" s="1"/>
      <c r="H108" s="1"/>
      <c r="I108" s="1">
        <v>92</v>
      </c>
      <c r="J108" s="1">
        <v>92</v>
      </c>
      <c r="K108" s="1">
        <v>87</v>
      </c>
      <c r="L108" s="2"/>
      <c r="M108" s="2"/>
      <c r="N108" s="1">
        <f t="shared" si="3"/>
        <v>91</v>
      </c>
      <c r="O108" s="1">
        <f t="shared" si="3"/>
        <v>94</v>
      </c>
      <c r="P108" s="1">
        <f t="shared" si="3"/>
        <v>85</v>
      </c>
      <c r="Q108" s="1">
        <f t="shared" si="3"/>
        <v>0</v>
      </c>
      <c r="R108" s="1">
        <f t="shared" si="2"/>
        <v>0</v>
      </c>
    </row>
    <row r="109" spans="1:18">
      <c r="A109" s="10">
        <v>96</v>
      </c>
      <c r="B109" s="272">
        <v>1911096</v>
      </c>
      <c r="C109" s="273" t="s">
        <v>143</v>
      </c>
      <c r="D109" s="137">
        <v>84.5</v>
      </c>
      <c r="E109" s="137">
        <v>89.5</v>
      </c>
      <c r="F109" s="137">
        <v>77.5</v>
      </c>
      <c r="G109" s="1"/>
      <c r="H109" s="1"/>
      <c r="I109" s="1">
        <v>81</v>
      </c>
      <c r="J109" s="1">
        <v>92</v>
      </c>
      <c r="K109" s="1">
        <v>87</v>
      </c>
      <c r="L109" s="2"/>
      <c r="M109" s="2"/>
      <c r="N109" s="1">
        <f t="shared" si="3"/>
        <v>83</v>
      </c>
      <c r="O109" s="1">
        <f t="shared" si="3"/>
        <v>91</v>
      </c>
      <c r="P109" s="1">
        <f t="shared" si="3"/>
        <v>82</v>
      </c>
      <c r="Q109" s="1">
        <f t="shared" si="3"/>
        <v>0</v>
      </c>
      <c r="R109" s="1">
        <f t="shared" si="2"/>
        <v>0</v>
      </c>
    </row>
    <row r="110" spans="1:18">
      <c r="A110" s="10">
        <v>97</v>
      </c>
      <c r="B110" s="272">
        <v>1911097</v>
      </c>
      <c r="C110" s="273" t="s">
        <v>347</v>
      </c>
      <c r="D110" s="137">
        <v>78.25</v>
      </c>
      <c r="E110" s="137">
        <v>83.25</v>
      </c>
      <c r="F110" s="137">
        <v>71.25</v>
      </c>
      <c r="G110" s="1"/>
      <c r="H110" s="1"/>
      <c r="I110" s="1">
        <v>94</v>
      </c>
      <c r="J110" s="1">
        <v>93</v>
      </c>
      <c r="K110" s="1">
        <v>84</v>
      </c>
      <c r="L110" s="2"/>
      <c r="M110" s="2"/>
      <c r="N110" s="1">
        <f t="shared" si="3"/>
        <v>86</v>
      </c>
      <c r="O110" s="1">
        <f t="shared" si="3"/>
        <v>88</v>
      </c>
      <c r="P110" s="1">
        <f t="shared" si="3"/>
        <v>78</v>
      </c>
      <c r="Q110" s="1">
        <f t="shared" si="3"/>
        <v>0</v>
      </c>
      <c r="R110" s="1">
        <f t="shared" si="2"/>
        <v>0</v>
      </c>
    </row>
    <row r="111" spans="1:18">
      <c r="A111" s="10">
        <v>98</v>
      </c>
      <c r="B111" s="272">
        <v>1911098</v>
      </c>
      <c r="C111" s="273" t="s">
        <v>145</v>
      </c>
      <c r="D111" s="137">
        <v>80.125</v>
      </c>
      <c r="E111" s="137">
        <v>85.125</v>
      </c>
      <c r="F111" s="137">
        <v>73.125</v>
      </c>
      <c r="G111" s="1"/>
      <c r="H111" s="1"/>
      <c r="I111" s="1">
        <v>83</v>
      </c>
      <c r="J111" s="1">
        <v>78</v>
      </c>
      <c r="K111" s="1">
        <v>66</v>
      </c>
      <c r="L111" s="2"/>
      <c r="M111" s="2"/>
      <c r="N111" s="1">
        <f t="shared" si="3"/>
        <v>82</v>
      </c>
      <c r="O111" s="1">
        <f t="shared" si="3"/>
        <v>82</v>
      </c>
      <c r="P111" s="1">
        <f t="shared" si="3"/>
        <v>70</v>
      </c>
      <c r="Q111" s="1">
        <f t="shared" si="3"/>
        <v>0</v>
      </c>
      <c r="R111" s="1">
        <f t="shared" si="2"/>
        <v>0</v>
      </c>
    </row>
    <row r="112" spans="1:18">
      <c r="A112" s="10">
        <v>99</v>
      </c>
      <c r="B112" s="76">
        <v>1911099</v>
      </c>
      <c r="C112" s="271" t="s">
        <v>146</v>
      </c>
      <c r="D112" s="137">
        <v>92</v>
      </c>
      <c r="E112" s="137">
        <v>97</v>
      </c>
      <c r="F112" s="137">
        <v>85</v>
      </c>
      <c r="G112" s="1"/>
      <c r="H112" s="1"/>
      <c r="I112" s="1">
        <v>89</v>
      </c>
      <c r="J112" s="1">
        <v>85</v>
      </c>
      <c r="K112" s="1">
        <v>84</v>
      </c>
      <c r="L112" s="2"/>
      <c r="M112" s="2"/>
      <c r="N112" s="1">
        <f t="shared" si="3"/>
        <v>91</v>
      </c>
      <c r="O112" s="1">
        <f t="shared" si="3"/>
        <v>91</v>
      </c>
      <c r="P112" s="1">
        <f t="shared" si="3"/>
        <v>85</v>
      </c>
      <c r="Q112" s="1">
        <f t="shared" si="3"/>
        <v>0</v>
      </c>
      <c r="R112" s="1">
        <f t="shared" si="2"/>
        <v>0</v>
      </c>
    </row>
    <row r="113" spans="1:18">
      <c r="A113" s="10">
        <v>100</v>
      </c>
      <c r="B113" s="272">
        <v>1911100</v>
      </c>
      <c r="C113" s="273" t="s">
        <v>147</v>
      </c>
      <c r="D113" s="137">
        <v>81.375</v>
      </c>
      <c r="E113" s="137">
        <v>86.375</v>
      </c>
      <c r="F113" s="137">
        <v>74.375</v>
      </c>
      <c r="G113" s="1"/>
      <c r="H113" s="1"/>
      <c r="I113" s="1">
        <v>94</v>
      </c>
      <c r="J113" s="1">
        <v>92</v>
      </c>
      <c r="K113" s="1">
        <v>88</v>
      </c>
      <c r="L113" s="2"/>
      <c r="M113" s="2"/>
      <c r="N113" s="1">
        <f t="shared" si="3"/>
        <v>88</v>
      </c>
      <c r="O113" s="1">
        <f t="shared" si="3"/>
        <v>89</v>
      </c>
      <c r="P113" s="1">
        <f t="shared" si="3"/>
        <v>81</v>
      </c>
      <c r="Q113" s="1">
        <f t="shared" si="3"/>
        <v>0</v>
      </c>
      <c r="R113" s="1">
        <f t="shared" si="2"/>
        <v>0</v>
      </c>
    </row>
    <row r="114" spans="1:18">
      <c r="A114" s="10">
        <v>101</v>
      </c>
      <c r="B114" s="272">
        <v>1911101</v>
      </c>
      <c r="C114" s="273" t="s">
        <v>348</v>
      </c>
      <c r="D114" s="137">
        <v>70.75</v>
      </c>
      <c r="E114" s="137">
        <v>75.75</v>
      </c>
      <c r="F114" s="137">
        <v>63.75</v>
      </c>
      <c r="G114" s="1"/>
      <c r="H114" s="1"/>
      <c r="I114" s="1">
        <v>93</v>
      </c>
      <c r="J114" s="1">
        <v>91</v>
      </c>
      <c r="K114" s="1">
        <v>86</v>
      </c>
      <c r="L114" s="2"/>
      <c r="M114" s="2"/>
      <c r="N114" s="1">
        <f t="shared" si="3"/>
        <v>82</v>
      </c>
      <c r="O114" s="1">
        <f t="shared" si="3"/>
        <v>83</v>
      </c>
      <c r="P114" s="1">
        <f t="shared" si="3"/>
        <v>75</v>
      </c>
      <c r="Q114" s="1">
        <f t="shared" si="3"/>
        <v>0</v>
      </c>
      <c r="R114" s="1">
        <f t="shared" si="2"/>
        <v>0</v>
      </c>
    </row>
    <row r="115" spans="1:18">
      <c r="A115" s="10">
        <v>102</v>
      </c>
      <c r="B115" s="272">
        <v>1911102</v>
      </c>
      <c r="C115" s="273" t="s">
        <v>349</v>
      </c>
      <c r="D115" s="137">
        <v>73.875</v>
      </c>
      <c r="E115" s="137">
        <v>78.875</v>
      </c>
      <c r="F115" s="137">
        <v>66.875</v>
      </c>
      <c r="G115" s="1"/>
      <c r="H115" s="1"/>
      <c r="I115" s="1">
        <v>62</v>
      </c>
      <c r="J115" s="1">
        <v>62</v>
      </c>
      <c r="K115" s="1">
        <v>61</v>
      </c>
      <c r="L115" s="2"/>
      <c r="M115" s="2"/>
      <c r="N115" s="1">
        <f t="shared" si="3"/>
        <v>68</v>
      </c>
      <c r="O115" s="1">
        <f t="shared" si="3"/>
        <v>70</v>
      </c>
      <c r="P115" s="1">
        <f t="shared" si="3"/>
        <v>64</v>
      </c>
      <c r="Q115" s="1">
        <f t="shared" si="3"/>
        <v>0</v>
      </c>
      <c r="R115" s="1">
        <f t="shared" si="2"/>
        <v>0</v>
      </c>
    </row>
    <row r="116" spans="1:18">
      <c r="A116" s="10">
        <v>103</v>
      </c>
      <c r="B116" s="272">
        <v>1911103</v>
      </c>
      <c r="C116" s="273" t="s">
        <v>350</v>
      </c>
      <c r="D116" s="137">
        <v>93.25</v>
      </c>
      <c r="E116" s="137">
        <v>98.25</v>
      </c>
      <c r="F116" s="137">
        <v>86.25</v>
      </c>
      <c r="G116" s="1"/>
      <c r="H116" s="1"/>
      <c r="I116" s="1">
        <v>63</v>
      </c>
      <c r="J116" s="1">
        <v>71</v>
      </c>
      <c r="K116" s="1">
        <v>66</v>
      </c>
      <c r="L116" s="2"/>
      <c r="M116" s="2"/>
      <c r="N116" s="1">
        <f t="shared" si="3"/>
        <v>78</v>
      </c>
      <c r="O116" s="1">
        <f t="shared" si="3"/>
        <v>85</v>
      </c>
      <c r="P116" s="1">
        <f t="shared" si="3"/>
        <v>76</v>
      </c>
      <c r="Q116" s="1">
        <f t="shared" si="3"/>
        <v>0</v>
      </c>
      <c r="R116" s="1">
        <f t="shared" si="2"/>
        <v>0</v>
      </c>
    </row>
    <row r="117" spans="1:18">
      <c r="A117" s="10">
        <v>104</v>
      </c>
      <c r="B117" s="267">
        <v>1911104</v>
      </c>
      <c r="C117" s="268" t="s">
        <v>351</v>
      </c>
      <c r="D117" s="137">
        <v>78.25</v>
      </c>
      <c r="E117" s="137">
        <v>83.25</v>
      </c>
      <c r="F117" s="137">
        <v>71.25</v>
      </c>
      <c r="G117" s="1"/>
      <c r="H117" s="1"/>
      <c r="I117" s="1">
        <v>94</v>
      </c>
      <c r="J117" s="1">
        <v>92</v>
      </c>
      <c r="K117" s="1">
        <v>86</v>
      </c>
      <c r="L117" s="2"/>
      <c r="M117" s="2"/>
      <c r="N117" s="1">
        <f t="shared" si="3"/>
        <v>86</v>
      </c>
      <c r="O117" s="1">
        <f t="shared" si="3"/>
        <v>88</v>
      </c>
      <c r="P117" s="1">
        <f t="shared" si="3"/>
        <v>79</v>
      </c>
      <c r="Q117" s="1">
        <f t="shared" si="3"/>
        <v>0</v>
      </c>
      <c r="R117" s="1">
        <f t="shared" si="2"/>
        <v>0</v>
      </c>
    </row>
    <row r="118" spans="1:18">
      <c r="A118" s="10">
        <v>105</v>
      </c>
      <c r="B118" s="267">
        <v>1911105</v>
      </c>
      <c r="C118" s="268" t="s">
        <v>60</v>
      </c>
      <c r="D118" s="137">
        <v>77</v>
      </c>
      <c r="E118" s="137">
        <v>82</v>
      </c>
      <c r="F118" s="137">
        <v>70</v>
      </c>
      <c r="G118" s="1"/>
      <c r="H118" s="1"/>
      <c r="I118" s="1">
        <v>82</v>
      </c>
      <c r="J118" s="1">
        <v>71</v>
      </c>
      <c r="K118" s="1">
        <v>72</v>
      </c>
      <c r="L118" s="2"/>
      <c r="M118" s="2"/>
      <c r="N118" s="1">
        <f t="shared" si="3"/>
        <v>80</v>
      </c>
      <c r="O118" s="1">
        <f t="shared" si="3"/>
        <v>77</v>
      </c>
      <c r="P118" s="1">
        <f t="shared" si="3"/>
        <v>71</v>
      </c>
      <c r="Q118" s="1">
        <f t="shared" si="3"/>
        <v>0</v>
      </c>
      <c r="R118" s="1">
        <f t="shared" si="2"/>
        <v>0</v>
      </c>
    </row>
    <row r="119" spans="1:18">
      <c r="A119" s="10">
        <v>106</v>
      </c>
      <c r="B119" s="76">
        <v>1911106</v>
      </c>
      <c r="C119" s="271" t="s">
        <v>352</v>
      </c>
      <c r="D119" s="137">
        <v>77</v>
      </c>
      <c r="E119" s="137">
        <v>82</v>
      </c>
      <c r="F119" s="137">
        <v>70</v>
      </c>
      <c r="G119" s="1"/>
      <c r="H119" s="1"/>
      <c r="I119" s="1">
        <v>96</v>
      </c>
      <c r="J119" s="1">
        <v>95</v>
      </c>
      <c r="K119" s="1">
        <v>90</v>
      </c>
      <c r="L119" s="2"/>
      <c r="M119" s="2"/>
      <c r="N119" s="1">
        <f t="shared" si="3"/>
        <v>87</v>
      </c>
      <c r="O119" s="1">
        <f t="shared" si="3"/>
        <v>89</v>
      </c>
      <c r="P119" s="1">
        <f t="shared" si="3"/>
        <v>80</v>
      </c>
      <c r="Q119" s="1">
        <f t="shared" si="3"/>
        <v>0</v>
      </c>
      <c r="R119" s="1">
        <f t="shared" si="2"/>
        <v>0</v>
      </c>
    </row>
    <row r="120" spans="1:18">
      <c r="A120" s="10">
        <v>107</v>
      </c>
      <c r="B120" s="272">
        <v>1911107</v>
      </c>
      <c r="C120" s="273" t="s">
        <v>353</v>
      </c>
      <c r="D120" s="137">
        <v>77</v>
      </c>
      <c r="E120" s="137">
        <v>82</v>
      </c>
      <c r="F120" s="137">
        <v>70</v>
      </c>
      <c r="G120" s="1"/>
      <c r="H120" s="1"/>
      <c r="I120" s="1">
        <v>88</v>
      </c>
      <c r="J120" s="1">
        <v>79</v>
      </c>
      <c r="K120" s="1">
        <v>80</v>
      </c>
      <c r="L120" s="2"/>
      <c r="M120" s="2"/>
      <c r="N120" s="1">
        <f t="shared" si="3"/>
        <v>83</v>
      </c>
      <c r="O120" s="1">
        <f t="shared" si="3"/>
        <v>81</v>
      </c>
      <c r="P120" s="1">
        <f t="shared" si="3"/>
        <v>75</v>
      </c>
      <c r="Q120" s="1">
        <f t="shared" si="3"/>
        <v>0</v>
      </c>
      <c r="R120" s="1">
        <f t="shared" si="2"/>
        <v>0</v>
      </c>
    </row>
    <row r="121" spans="1:18">
      <c r="A121" s="10">
        <v>108</v>
      </c>
      <c r="B121" s="272">
        <v>1911108</v>
      </c>
      <c r="C121" s="273" t="s">
        <v>152</v>
      </c>
      <c r="D121" s="137">
        <v>82</v>
      </c>
      <c r="E121" s="137">
        <v>87</v>
      </c>
      <c r="F121" s="137">
        <v>75</v>
      </c>
      <c r="G121" s="1"/>
      <c r="H121" s="1"/>
      <c r="I121" s="1">
        <v>89</v>
      </c>
      <c r="J121" s="1">
        <v>83</v>
      </c>
      <c r="K121" s="1">
        <v>80</v>
      </c>
      <c r="L121" s="2"/>
      <c r="M121" s="2"/>
      <c r="N121" s="1">
        <f t="shared" si="3"/>
        <v>86</v>
      </c>
      <c r="O121" s="1">
        <f t="shared" si="3"/>
        <v>85</v>
      </c>
      <c r="P121" s="1">
        <f t="shared" si="3"/>
        <v>78</v>
      </c>
      <c r="Q121" s="1">
        <f t="shared" si="3"/>
        <v>0</v>
      </c>
      <c r="R121" s="1">
        <f t="shared" si="2"/>
        <v>0</v>
      </c>
    </row>
    <row r="122" spans="1:18">
      <c r="A122" s="10">
        <v>109</v>
      </c>
      <c r="B122" s="267">
        <v>1911109</v>
      </c>
      <c r="C122" s="268" t="s">
        <v>153</v>
      </c>
      <c r="D122" s="137">
        <v>80.125</v>
      </c>
      <c r="E122" s="137">
        <v>85.125</v>
      </c>
      <c r="F122" s="137">
        <v>73.125</v>
      </c>
      <c r="G122" s="1"/>
      <c r="H122" s="1"/>
      <c r="I122" s="1">
        <v>86</v>
      </c>
      <c r="J122" s="1">
        <v>89</v>
      </c>
      <c r="K122" s="1">
        <v>82</v>
      </c>
      <c r="L122" s="2"/>
      <c r="M122" s="2"/>
      <c r="N122" s="1">
        <f t="shared" si="3"/>
        <v>83</v>
      </c>
      <c r="O122" s="1">
        <f t="shared" si="3"/>
        <v>87</v>
      </c>
      <c r="P122" s="1">
        <f t="shared" si="3"/>
        <v>78</v>
      </c>
      <c r="Q122" s="1">
        <f t="shared" si="3"/>
        <v>0</v>
      </c>
      <c r="R122" s="1">
        <f t="shared" si="2"/>
        <v>0</v>
      </c>
    </row>
    <row r="123" spans="1:18">
      <c r="A123" s="10">
        <v>110</v>
      </c>
      <c r="B123" s="272">
        <v>1911110</v>
      </c>
      <c r="C123" s="273" t="s">
        <v>154</v>
      </c>
      <c r="D123" s="137">
        <v>73.875</v>
      </c>
      <c r="E123" s="137">
        <v>78.875</v>
      </c>
      <c r="F123" s="137">
        <v>66.875</v>
      </c>
      <c r="G123" s="1"/>
      <c r="H123" s="1"/>
      <c r="I123" s="1">
        <v>93</v>
      </c>
      <c r="J123" s="1">
        <v>93</v>
      </c>
      <c r="K123" s="1">
        <v>86</v>
      </c>
      <c r="L123" s="2"/>
      <c r="M123" s="2"/>
      <c r="N123" s="1">
        <f t="shared" ref="N123:Q138" si="4">ROUND(D123*$H$12+I123*$M$12,0)</f>
        <v>83</v>
      </c>
      <c r="O123" s="1">
        <f t="shared" si="4"/>
        <v>86</v>
      </c>
      <c r="P123" s="1">
        <f t="shared" si="4"/>
        <v>76</v>
      </c>
      <c r="Q123" s="1">
        <f t="shared" si="4"/>
        <v>0</v>
      </c>
      <c r="R123" s="1">
        <f t="shared" si="2"/>
        <v>0</v>
      </c>
    </row>
    <row r="124" spans="1:18">
      <c r="A124" s="10">
        <v>111</v>
      </c>
      <c r="B124" s="272">
        <v>1911111</v>
      </c>
      <c r="C124" s="273" t="s">
        <v>354</v>
      </c>
      <c r="D124" s="137">
        <v>82</v>
      </c>
      <c r="E124" s="137">
        <v>87</v>
      </c>
      <c r="F124" s="137">
        <v>75</v>
      </c>
      <c r="G124" s="1"/>
      <c r="H124" s="1"/>
      <c r="I124" s="1">
        <v>61</v>
      </c>
      <c r="J124" s="1">
        <v>61</v>
      </c>
      <c r="K124" s="1">
        <v>63</v>
      </c>
      <c r="L124" s="2"/>
      <c r="M124" s="2"/>
      <c r="N124" s="1">
        <f t="shared" si="4"/>
        <v>72</v>
      </c>
      <c r="O124" s="1">
        <f t="shared" si="4"/>
        <v>74</v>
      </c>
      <c r="P124" s="1">
        <f t="shared" si="4"/>
        <v>69</v>
      </c>
      <c r="Q124" s="1">
        <f t="shared" si="4"/>
        <v>0</v>
      </c>
      <c r="R124" s="1">
        <f t="shared" si="2"/>
        <v>0</v>
      </c>
    </row>
    <row r="125" spans="1:18">
      <c r="A125" s="10">
        <v>112</v>
      </c>
      <c r="B125" s="272">
        <v>1911112</v>
      </c>
      <c r="C125" s="273" t="s">
        <v>155</v>
      </c>
      <c r="D125" s="137">
        <v>73.875</v>
      </c>
      <c r="E125" s="137">
        <v>78.875</v>
      </c>
      <c r="F125" s="137">
        <v>66.875</v>
      </c>
      <c r="G125" s="1"/>
      <c r="H125" s="1"/>
      <c r="I125" s="1">
        <v>80</v>
      </c>
      <c r="J125" s="1">
        <v>85</v>
      </c>
      <c r="K125" s="1">
        <v>86</v>
      </c>
      <c r="L125" s="2"/>
      <c r="M125" s="2"/>
      <c r="N125" s="1">
        <f t="shared" si="4"/>
        <v>77</v>
      </c>
      <c r="O125" s="1">
        <f t="shared" si="4"/>
        <v>82</v>
      </c>
      <c r="P125" s="1">
        <f t="shared" si="4"/>
        <v>76</v>
      </c>
      <c r="Q125" s="1">
        <f t="shared" si="4"/>
        <v>0</v>
      </c>
      <c r="R125" s="1">
        <f t="shared" si="2"/>
        <v>0</v>
      </c>
    </row>
    <row r="126" spans="1:18">
      <c r="A126" s="10">
        <v>113</v>
      </c>
      <c r="B126" s="272">
        <v>1911113</v>
      </c>
      <c r="C126" s="273" t="s">
        <v>156</v>
      </c>
      <c r="D126" s="137">
        <v>82</v>
      </c>
      <c r="E126" s="137">
        <v>87</v>
      </c>
      <c r="F126" s="137">
        <v>75</v>
      </c>
      <c r="G126" s="1"/>
      <c r="H126" s="1"/>
      <c r="I126" s="1">
        <v>83</v>
      </c>
      <c r="J126" s="1">
        <v>86</v>
      </c>
      <c r="K126" s="1">
        <v>78</v>
      </c>
      <c r="L126" s="2"/>
      <c r="M126" s="2"/>
      <c r="N126" s="1">
        <f t="shared" si="4"/>
        <v>83</v>
      </c>
      <c r="O126" s="1">
        <f t="shared" si="4"/>
        <v>87</v>
      </c>
      <c r="P126" s="1">
        <f t="shared" si="4"/>
        <v>77</v>
      </c>
      <c r="Q126" s="1">
        <f t="shared" si="4"/>
        <v>0</v>
      </c>
      <c r="R126" s="1">
        <f t="shared" si="2"/>
        <v>0</v>
      </c>
    </row>
    <row r="127" spans="1:18">
      <c r="A127" s="10">
        <v>114</v>
      </c>
      <c r="B127" s="272">
        <v>1911114</v>
      </c>
      <c r="C127" s="273" t="s">
        <v>157</v>
      </c>
      <c r="D127" s="137">
        <v>80.125</v>
      </c>
      <c r="E127" s="137">
        <v>85.125</v>
      </c>
      <c r="F127" s="137">
        <v>73.125</v>
      </c>
      <c r="G127" s="1"/>
      <c r="H127" s="1"/>
      <c r="I127" s="1">
        <v>87</v>
      </c>
      <c r="J127" s="1">
        <v>88</v>
      </c>
      <c r="K127" s="1">
        <v>80</v>
      </c>
      <c r="L127" s="2"/>
      <c r="M127" s="2"/>
      <c r="N127" s="1">
        <f t="shared" si="4"/>
        <v>84</v>
      </c>
      <c r="O127" s="1">
        <f t="shared" si="4"/>
        <v>87</v>
      </c>
      <c r="P127" s="1">
        <f t="shared" si="4"/>
        <v>77</v>
      </c>
      <c r="Q127" s="1">
        <f t="shared" si="4"/>
        <v>0</v>
      </c>
      <c r="R127" s="1">
        <f t="shared" si="2"/>
        <v>0</v>
      </c>
    </row>
    <row r="128" spans="1:18">
      <c r="A128" s="10">
        <v>115</v>
      </c>
      <c r="B128" s="272">
        <v>1911115</v>
      </c>
      <c r="C128" s="273" t="s">
        <v>74</v>
      </c>
      <c r="D128" s="137">
        <v>87.625</v>
      </c>
      <c r="E128" s="137">
        <v>92.625</v>
      </c>
      <c r="F128" s="137">
        <v>80.625</v>
      </c>
      <c r="G128" s="1"/>
      <c r="H128" s="1"/>
      <c r="I128" s="1">
        <v>93</v>
      </c>
      <c r="J128" s="1">
        <v>92</v>
      </c>
      <c r="K128" s="1">
        <v>86</v>
      </c>
      <c r="L128" s="2"/>
      <c r="M128" s="2"/>
      <c r="N128" s="1">
        <f t="shared" si="4"/>
        <v>90</v>
      </c>
      <c r="O128" s="1">
        <f t="shared" si="4"/>
        <v>92</v>
      </c>
      <c r="P128" s="1">
        <f t="shared" si="4"/>
        <v>83</v>
      </c>
      <c r="Q128" s="1">
        <f t="shared" si="4"/>
        <v>0</v>
      </c>
      <c r="R128" s="1">
        <f t="shared" si="2"/>
        <v>0</v>
      </c>
    </row>
    <row r="129" spans="1:18">
      <c r="A129" s="10">
        <v>116</v>
      </c>
      <c r="B129" s="267">
        <v>1911116</v>
      </c>
      <c r="C129" s="268" t="s">
        <v>355</v>
      </c>
      <c r="D129" s="137">
        <v>80.125</v>
      </c>
      <c r="E129" s="137">
        <v>85.125</v>
      </c>
      <c r="F129" s="137">
        <v>73.125</v>
      </c>
      <c r="G129" s="1"/>
      <c r="H129" s="1"/>
      <c r="I129" s="1">
        <v>93</v>
      </c>
      <c r="J129" s="1">
        <v>89</v>
      </c>
      <c r="K129" s="1">
        <v>84</v>
      </c>
      <c r="L129" s="2"/>
      <c r="M129" s="2"/>
      <c r="N129" s="1">
        <f t="shared" si="4"/>
        <v>87</v>
      </c>
      <c r="O129" s="1">
        <f t="shared" si="4"/>
        <v>87</v>
      </c>
      <c r="P129" s="1">
        <f t="shared" si="4"/>
        <v>79</v>
      </c>
      <c r="Q129" s="1">
        <f t="shared" si="4"/>
        <v>0</v>
      </c>
      <c r="R129" s="1">
        <f t="shared" si="2"/>
        <v>0</v>
      </c>
    </row>
    <row r="130" spans="1:18">
      <c r="A130" s="10">
        <v>117</v>
      </c>
      <c r="B130" s="272">
        <v>1911117</v>
      </c>
      <c r="C130" s="273" t="s">
        <v>356</v>
      </c>
      <c r="D130" s="137">
        <v>80.125</v>
      </c>
      <c r="E130" s="137">
        <v>85.125</v>
      </c>
      <c r="F130" s="137">
        <v>73.125</v>
      </c>
      <c r="G130" s="1"/>
      <c r="H130" s="1"/>
      <c r="I130" s="1">
        <v>86</v>
      </c>
      <c r="J130" s="1">
        <v>90</v>
      </c>
      <c r="K130" s="1">
        <v>83</v>
      </c>
      <c r="L130" s="2"/>
      <c r="M130" s="2"/>
      <c r="N130" s="1">
        <f t="shared" si="4"/>
        <v>83</v>
      </c>
      <c r="O130" s="1">
        <f t="shared" si="4"/>
        <v>88</v>
      </c>
      <c r="P130" s="1">
        <f t="shared" si="4"/>
        <v>78</v>
      </c>
      <c r="Q130" s="1">
        <f t="shared" si="4"/>
        <v>0</v>
      </c>
      <c r="R130" s="1">
        <f t="shared" si="2"/>
        <v>0</v>
      </c>
    </row>
    <row r="131" spans="1:18">
      <c r="A131" s="10">
        <v>118</v>
      </c>
      <c r="B131" s="76">
        <v>1911118</v>
      </c>
      <c r="C131" s="271" t="s">
        <v>357</v>
      </c>
      <c r="D131" s="137">
        <v>80.125</v>
      </c>
      <c r="E131" s="137">
        <v>85.125</v>
      </c>
      <c r="F131" s="137">
        <v>73.125</v>
      </c>
      <c r="G131" s="1"/>
      <c r="H131" s="1"/>
      <c r="I131" s="1">
        <v>86</v>
      </c>
      <c r="J131" s="1">
        <v>79</v>
      </c>
      <c r="K131" s="1">
        <v>79</v>
      </c>
      <c r="L131" s="2"/>
      <c r="M131" s="2"/>
      <c r="N131" s="1">
        <f t="shared" si="4"/>
        <v>83</v>
      </c>
      <c r="O131" s="1">
        <f t="shared" si="4"/>
        <v>82</v>
      </c>
      <c r="P131" s="1">
        <f t="shared" si="4"/>
        <v>76</v>
      </c>
      <c r="Q131" s="1">
        <f t="shared" si="4"/>
        <v>0</v>
      </c>
      <c r="R131" s="1">
        <f t="shared" si="2"/>
        <v>0</v>
      </c>
    </row>
    <row r="132" spans="1:18">
      <c r="A132" s="10">
        <v>119</v>
      </c>
      <c r="B132" s="267">
        <v>1911119</v>
      </c>
      <c r="C132" s="268" t="s">
        <v>358</v>
      </c>
      <c r="D132" s="137">
        <v>78.875</v>
      </c>
      <c r="E132" s="137">
        <v>83.875</v>
      </c>
      <c r="F132" s="137">
        <v>71.875</v>
      </c>
      <c r="G132" s="1"/>
      <c r="H132" s="1"/>
      <c r="I132" s="1">
        <v>93</v>
      </c>
      <c r="J132" s="1">
        <v>93</v>
      </c>
      <c r="K132" s="1">
        <v>85</v>
      </c>
      <c r="L132" s="2"/>
      <c r="M132" s="2"/>
      <c r="N132" s="1">
        <f t="shared" si="4"/>
        <v>86</v>
      </c>
      <c r="O132" s="1">
        <f t="shared" si="4"/>
        <v>88</v>
      </c>
      <c r="P132" s="1">
        <f t="shared" si="4"/>
        <v>78</v>
      </c>
      <c r="Q132" s="1">
        <f t="shared" si="4"/>
        <v>0</v>
      </c>
      <c r="R132" s="1">
        <f t="shared" si="2"/>
        <v>0</v>
      </c>
    </row>
    <row r="133" spans="1:18">
      <c r="A133" s="10">
        <v>120</v>
      </c>
      <c r="B133" s="272">
        <v>1911120</v>
      </c>
      <c r="C133" s="273" t="s">
        <v>359</v>
      </c>
      <c r="D133" s="137">
        <v>79.625</v>
      </c>
      <c r="E133" s="137">
        <v>84.625</v>
      </c>
      <c r="F133" s="137">
        <v>72.625</v>
      </c>
      <c r="G133" s="1"/>
      <c r="H133" s="1"/>
      <c r="I133" s="1">
        <v>96</v>
      </c>
      <c r="J133" s="1">
        <v>97</v>
      </c>
      <c r="K133" s="1">
        <v>90</v>
      </c>
      <c r="L133" s="2"/>
      <c r="M133" s="2"/>
      <c r="N133" s="1">
        <f t="shared" si="4"/>
        <v>88</v>
      </c>
      <c r="O133" s="1">
        <f t="shared" si="4"/>
        <v>91</v>
      </c>
      <c r="P133" s="1">
        <f t="shared" si="4"/>
        <v>81</v>
      </c>
      <c r="Q133" s="1">
        <f t="shared" si="4"/>
        <v>0</v>
      </c>
      <c r="R133" s="1">
        <f t="shared" si="2"/>
        <v>0</v>
      </c>
    </row>
    <row r="134" spans="1:18">
      <c r="A134" s="10">
        <v>121</v>
      </c>
      <c r="B134" s="76">
        <v>1911401</v>
      </c>
      <c r="C134" s="271" t="s">
        <v>360</v>
      </c>
      <c r="D134" s="137">
        <v>80.875</v>
      </c>
      <c r="E134" s="137">
        <v>85.875</v>
      </c>
      <c r="F134" s="137">
        <v>73.875</v>
      </c>
      <c r="G134" s="1"/>
      <c r="H134" s="1"/>
      <c r="I134" s="1">
        <v>97</v>
      </c>
      <c r="J134" s="1">
        <v>97</v>
      </c>
      <c r="K134" s="1">
        <v>90</v>
      </c>
      <c r="L134" s="2"/>
      <c r="M134" s="2"/>
      <c r="N134" s="1">
        <f t="shared" si="4"/>
        <v>89</v>
      </c>
      <c r="O134" s="1">
        <f t="shared" si="4"/>
        <v>91</v>
      </c>
      <c r="P134" s="1">
        <f t="shared" si="4"/>
        <v>82</v>
      </c>
      <c r="Q134" s="1">
        <f t="shared" si="4"/>
        <v>0</v>
      </c>
      <c r="R134" s="1">
        <f t="shared" si="2"/>
        <v>0</v>
      </c>
    </row>
    <row r="135" spans="1:18">
      <c r="A135" s="10">
        <v>122</v>
      </c>
      <c r="B135" s="76">
        <v>1911402</v>
      </c>
      <c r="C135" s="271" t="s">
        <v>361</v>
      </c>
      <c r="D135" s="137">
        <v>80.125</v>
      </c>
      <c r="E135" s="137">
        <v>85.125</v>
      </c>
      <c r="F135" s="137">
        <v>73.125</v>
      </c>
      <c r="G135" s="1"/>
      <c r="H135" s="1"/>
      <c r="I135" s="1">
        <v>90</v>
      </c>
      <c r="J135" s="1">
        <v>87</v>
      </c>
      <c r="K135" s="1">
        <v>90</v>
      </c>
      <c r="L135" s="2"/>
      <c r="M135" s="2"/>
      <c r="N135" s="1">
        <f t="shared" si="4"/>
        <v>85</v>
      </c>
      <c r="O135" s="1">
        <f t="shared" si="4"/>
        <v>86</v>
      </c>
      <c r="P135" s="1">
        <f t="shared" si="4"/>
        <v>82</v>
      </c>
      <c r="Q135" s="1">
        <f t="shared" si="4"/>
        <v>0</v>
      </c>
      <c r="R135" s="1">
        <f t="shared" si="2"/>
        <v>0</v>
      </c>
    </row>
    <row r="136" spans="1:18">
      <c r="A136" s="10">
        <v>123</v>
      </c>
      <c r="B136" s="272">
        <v>1911403</v>
      </c>
      <c r="C136" s="273" t="s">
        <v>362</v>
      </c>
      <c r="D136" s="137">
        <v>77</v>
      </c>
      <c r="E136" s="137">
        <v>82</v>
      </c>
      <c r="F136" s="137">
        <v>70</v>
      </c>
      <c r="G136" s="1"/>
      <c r="H136" s="1"/>
      <c r="I136" s="1">
        <v>90</v>
      </c>
      <c r="J136" s="1">
        <v>83</v>
      </c>
      <c r="K136" s="1">
        <v>81</v>
      </c>
      <c r="L136" s="2"/>
      <c r="M136" s="2"/>
      <c r="N136" s="1">
        <f t="shared" si="4"/>
        <v>84</v>
      </c>
      <c r="O136" s="1">
        <f t="shared" si="4"/>
        <v>83</v>
      </c>
      <c r="P136" s="1">
        <f t="shared" si="4"/>
        <v>76</v>
      </c>
      <c r="Q136" s="1">
        <f t="shared" si="4"/>
        <v>0</v>
      </c>
      <c r="R136" s="1">
        <f t="shared" si="2"/>
        <v>0</v>
      </c>
    </row>
    <row r="137" spans="1:18">
      <c r="A137" s="10">
        <v>124</v>
      </c>
      <c r="B137" s="272">
        <v>1911404</v>
      </c>
      <c r="C137" s="273" t="s">
        <v>363</v>
      </c>
      <c r="D137" s="137">
        <v>77</v>
      </c>
      <c r="E137" s="137">
        <v>82</v>
      </c>
      <c r="F137" s="137">
        <v>70</v>
      </c>
      <c r="G137" s="1"/>
      <c r="H137" s="1"/>
      <c r="I137" s="1">
        <v>92</v>
      </c>
      <c r="J137" s="1">
        <v>90</v>
      </c>
      <c r="K137" s="1">
        <v>81</v>
      </c>
      <c r="L137" s="2"/>
      <c r="M137" s="2"/>
      <c r="N137" s="1">
        <f t="shared" si="4"/>
        <v>85</v>
      </c>
      <c r="O137" s="1">
        <f t="shared" si="4"/>
        <v>86</v>
      </c>
      <c r="P137" s="1">
        <f t="shared" si="4"/>
        <v>76</v>
      </c>
      <c r="Q137" s="1">
        <f t="shared" si="4"/>
        <v>0</v>
      </c>
      <c r="R137" s="1">
        <f t="shared" si="2"/>
        <v>0</v>
      </c>
    </row>
    <row r="138" spans="1:18">
      <c r="A138" s="10">
        <v>125</v>
      </c>
      <c r="B138" s="267">
        <v>1911405</v>
      </c>
      <c r="C138" s="268" t="s">
        <v>364</v>
      </c>
      <c r="D138" s="137">
        <v>88.75</v>
      </c>
      <c r="E138" s="137">
        <v>93.75</v>
      </c>
      <c r="F138" s="137">
        <v>81.75</v>
      </c>
      <c r="G138" s="1"/>
      <c r="H138" s="1"/>
      <c r="I138" s="1">
        <v>75</v>
      </c>
      <c r="J138" s="1">
        <v>79</v>
      </c>
      <c r="K138" s="1">
        <v>79</v>
      </c>
      <c r="L138" s="2"/>
      <c r="M138" s="2"/>
      <c r="N138" s="1">
        <f t="shared" si="4"/>
        <v>82</v>
      </c>
      <c r="O138" s="1">
        <f t="shared" si="4"/>
        <v>86</v>
      </c>
      <c r="P138" s="1">
        <f t="shared" si="4"/>
        <v>80</v>
      </c>
      <c r="Q138" s="1">
        <f t="shared" si="4"/>
        <v>0</v>
      </c>
      <c r="R138" s="1">
        <f t="shared" si="2"/>
        <v>0</v>
      </c>
    </row>
    <row r="139" spans="1:18">
      <c r="A139" s="10">
        <v>126</v>
      </c>
      <c r="B139" s="31">
        <v>1911406</v>
      </c>
      <c r="C139" s="273" t="s">
        <v>365</v>
      </c>
      <c r="D139" s="137">
        <v>77.625</v>
      </c>
      <c r="E139" s="137">
        <v>82.625</v>
      </c>
      <c r="F139" s="137">
        <v>70.625</v>
      </c>
      <c r="G139" s="1"/>
      <c r="H139" s="1"/>
      <c r="I139" s="1">
        <v>90</v>
      </c>
      <c r="J139" s="1">
        <v>91</v>
      </c>
      <c r="K139" s="1">
        <v>72</v>
      </c>
      <c r="L139" s="2"/>
      <c r="M139" s="2"/>
      <c r="N139" s="1">
        <f t="shared" ref="N139:R142" si="5">ROUND(D139*$H$12+I139*$M$12,0)</f>
        <v>84</v>
      </c>
      <c r="O139" s="1">
        <f t="shared" si="5"/>
        <v>87</v>
      </c>
      <c r="P139" s="1">
        <f t="shared" si="5"/>
        <v>71</v>
      </c>
      <c r="Q139" s="1">
        <f t="shared" si="5"/>
        <v>0</v>
      </c>
      <c r="R139" s="1">
        <f t="shared" si="2"/>
        <v>0</v>
      </c>
    </row>
    <row r="140" spans="1:18">
      <c r="A140" s="10">
        <v>127</v>
      </c>
      <c r="B140" s="76">
        <v>1911407</v>
      </c>
      <c r="C140" s="271" t="s">
        <v>366</v>
      </c>
      <c r="D140" s="137">
        <v>88.25</v>
      </c>
      <c r="E140" s="137">
        <v>93.25</v>
      </c>
      <c r="F140" s="137">
        <v>81.25</v>
      </c>
      <c r="G140" s="1"/>
      <c r="H140" s="1"/>
      <c r="I140" s="1">
        <v>58</v>
      </c>
      <c r="J140" s="1">
        <v>64</v>
      </c>
      <c r="K140" s="1">
        <v>65</v>
      </c>
      <c r="L140" s="2"/>
      <c r="M140" s="2"/>
      <c r="N140" s="1">
        <f t="shared" si="5"/>
        <v>73</v>
      </c>
      <c r="O140" s="1">
        <f t="shared" si="5"/>
        <v>79</v>
      </c>
      <c r="P140" s="1">
        <f t="shared" si="5"/>
        <v>73</v>
      </c>
      <c r="Q140" s="1">
        <f t="shared" si="5"/>
        <v>0</v>
      </c>
      <c r="R140" s="1">
        <f t="shared" si="2"/>
        <v>0</v>
      </c>
    </row>
    <row r="141" spans="1:18">
      <c r="A141" s="10">
        <v>128</v>
      </c>
      <c r="B141" s="277">
        <v>1911410</v>
      </c>
      <c r="C141" s="271" t="s">
        <v>367</v>
      </c>
      <c r="D141" s="137">
        <v>82.625</v>
      </c>
      <c r="E141" s="137">
        <v>87.625</v>
      </c>
      <c r="F141" s="137">
        <v>75.625</v>
      </c>
      <c r="G141" s="1"/>
      <c r="H141" s="1"/>
      <c r="I141" s="1">
        <v>92</v>
      </c>
      <c r="J141" s="1">
        <v>93</v>
      </c>
      <c r="K141" s="1">
        <v>86</v>
      </c>
      <c r="L141" s="2"/>
      <c r="M141" s="2"/>
      <c r="N141" s="1">
        <f t="shared" si="5"/>
        <v>87</v>
      </c>
      <c r="O141" s="1">
        <f t="shared" si="5"/>
        <v>90</v>
      </c>
      <c r="P141" s="1">
        <f t="shared" si="5"/>
        <v>81</v>
      </c>
      <c r="Q141" s="1">
        <f t="shared" si="5"/>
        <v>0</v>
      </c>
      <c r="R141" s="1">
        <f t="shared" si="5"/>
        <v>0</v>
      </c>
    </row>
    <row r="142" spans="1:18">
      <c r="A142" s="10">
        <v>129</v>
      </c>
      <c r="B142" s="31">
        <v>1911411</v>
      </c>
      <c r="C142" s="31" t="s">
        <v>368</v>
      </c>
      <c r="D142" s="137">
        <v>65.75</v>
      </c>
      <c r="E142" s="137">
        <v>70.75</v>
      </c>
      <c r="F142" s="137">
        <v>58.75</v>
      </c>
      <c r="G142" s="1"/>
      <c r="H142" s="1"/>
      <c r="I142" s="1">
        <v>75</v>
      </c>
      <c r="J142" s="1">
        <v>76</v>
      </c>
      <c r="K142" s="1">
        <v>75</v>
      </c>
      <c r="L142" s="2"/>
      <c r="M142" s="2"/>
      <c r="N142" s="1">
        <f t="shared" si="5"/>
        <v>70</v>
      </c>
      <c r="O142" s="1">
        <f t="shared" si="5"/>
        <v>73</v>
      </c>
      <c r="P142" s="1">
        <f t="shared" si="5"/>
        <v>67</v>
      </c>
      <c r="Q142" s="1">
        <f t="shared" si="5"/>
        <v>0</v>
      </c>
      <c r="R142" s="1">
        <f t="shared" si="5"/>
        <v>0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70</v>
      </c>
      <c r="E146" s="2">
        <v>70</v>
      </c>
      <c r="F146" s="2">
        <v>70</v>
      </c>
      <c r="G146" s="2"/>
      <c r="H146" s="2"/>
    </row>
    <row r="147" spans="3:19">
      <c r="C147" s="261" t="s">
        <v>28</v>
      </c>
      <c r="D147" s="278">
        <v>0.9</v>
      </c>
      <c r="E147" s="278">
        <v>0.9</v>
      </c>
      <c r="F147" s="278">
        <v>0.9</v>
      </c>
      <c r="G147" s="278"/>
      <c r="H147" s="278"/>
      <c r="M147" s="279" t="s">
        <v>377</v>
      </c>
      <c r="N147" s="2">
        <v>129</v>
      </c>
    </row>
    <row r="148" spans="3:19">
      <c r="C148" s="261" t="s">
        <v>187</v>
      </c>
      <c r="D148" s="1">
        <f>COUNTIF(N14:N142,"&gt;="&amp;D146)</f>
        <v>123</v>
      </c>
      <c r="E148" s="1">
        <f>COUNTIF(O14:O142,"&gt;="&amp;E146)</f>
        <v>122</v>
      </c>
      <c r="F148" s="1">
        <f>COUNTIF(P14:P142,"&gt;="&amp;F146)</f>
        <v>115</v>
      </c>
      <c r="G148" s="1">
        <f>COUNTIF(Q14:Q142,"&gt;="&amp;G146)</f>
        <v>0</v>
      </c>
      <c r="H148" s="1">
        <f>COUNTIF(R14:R142,"&gt;="&amp;H146)</f>
        <v>0</v>
      </c>
    </row>
    <row r="149" spans="3:19">
      <c r="C149" s="261" t="s">
        <v>29</v>
      </c>
      <c r="D149" s="280">
        <f>D148/$N$147</f>
        <v>0.95348837209302328</v>
      </c>
      <c r="E149" s="280">
        <f>E148/$N$147</f>
        <v>0.94573643410852715</v>
      </c>
      <c r="F149" s="280">
        <f>F148/$N$147</f>
        <v>0.89147286821705429</v>
      </c>
      <c r="G149" s="280">
        <f>G148/$N$147</f>
        <v>0</v>
      </c>
      <c r="H149" s="280">
        <f>H148/$N$147</f>
        <v>0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11">
        <v>3</v>
      </c>
      <c r="E158" s="12">
        <v>3</v>
      </c>
      <c r="F158" s="12">
        <v>2</v>
      </c>
      <c r="G158" s="12">
        <v>3</v>
      </c>
      <c r="H158" s="12">
        <v>3</v>
      </c>
      <c r="I158" s="12">
        <v>2</v>
      </c>
      <c r="J158" s="12"/>
      <c r="K158" s="12"/>
      <c r="L158" s="12">
        <v>3</v>
      </c>
      <c r="M158" s="12"/>
      <c r="N158" s="12"/>
      <c r="O158" s="12"/>
      <c r="P158" s="12">
        <v>3</v>
      </c>
      <c r="Q158" s="316"/>
      <c r="R158" s="2"/>
      <c r="S158" s="9">
        <f>D149</f>
        <v>0.95348837209302328</v>
      </c>
    </row>
    <row r="159" spans="3:19" ht="15" thickBot="1">
      <c r="C159" s="261" t="s">
        <v>6</v>
      </c>
      <c r="D159" s="13">
        <v>3</v>
      </c>
      <c r="E159" s="14">
        <v>3</v>
      </c>
      <c r="F159" s="14">
        <v>2</v>
      </c>
      <c r="G159" s="14">
        <v>3</v>
      </c>
      <c r="H159" s="14">
        <v>3</v>
      </c>
      <c r="I159" s="14">
        <v>2</v>
      </c>
      <c r="J159" s="14"/>
      <c r="K159" s="14"/>
      <c r="L159" s="14">
        <v>3</v>
      </c>
      <c r="M159" s="14"/>
      <c r="N159" s="14"/>
      <c r="O159" s="14"/>
      <c r="P159" s="14">
        <v>3</v>
      </c>
      <c r="Q159" s="14"/>
      <c r="R159" s="2"/>
      <c r="S159" s="9">
        <f>E149</f>
        <v>0.94573643410852715</v>
      </c>
    </row>
    <row r="160" spans="3:19" ht="15" thickBot="1">
      <c r="C160" s="261" t="s">
        <v>7</v>
      </c>
      <c r="D160" s="13">
        <v>3</v>
      </c>
      <c r="E160" s="14">
        <v>3</v>
      </c>
      <c r="F160" s="14">
        <v>2</v>
      </c>
      <c r="G160" s="14">
        <v>3</v>
      </c>
      <c r="H160" s="14">
        <v>3</v>
      </c>
      <c r="I160" s="14">
        <v>2</v>
      </c>
      <c r="J160" s="14"/>
      <c r="K160" s="14"/>
      <c r="L160" s="14">
        <v>3</v>
      </c>
      <c r="M160" s="14"/>
      <c r="N160" s="14"/>
      <c r="O160" s="14"/>
      <c r="P160" s="14">
        <v>3</v>
      </c>
      <c r="Q160" s="14"/>
      <c r="R160" s="2"/>
      <c r="S160" s="9">
        <f>F149</f>
        <v>0.89147286821705429</v>
      </c>
    </row>
    <row r="161" spans="3:19" ht="15" thickBot="1">
      <c r="C161" s="261" t="s">
        <v>8</v>
      </c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2"/>
      <c r="S161" s="9">
        <f>G149</f>
        <v>0</v>
      </c>
    </row>
    <row r="162" spans="3:19" ht="15" thickBot="1">
      <c r="C162" s="261" t="s">
        <v>9</v>
      </c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2"/>
      <c r="S162" s="9">
        <f>H149</f>
        <v>0</v>
      </c>
    </row>
    <row r="163" spans="3:19">
      <c r="C163" s="261" t="s">
        <v>30</v>
      </c>
      <c r="D163" s="1">
        <f t="shared" ref="D163:R163" si="6">COUNTIF(D158:D162,"=3")</f>
        <v>3</v>
      </c>
      <c r="E163" s="1">
        <f t="shared" si="6"/>
        <v>3</v>
      </c>
      <c r="F163" s="1">
        <f t="shared" si="6"/>
        <v>0</v>
      </c>
      <c r="G163" s="1">
        <f t="shared" si="6"/>
        <v>3</v>
      </c>
      <c r="H163" s="1">
        <f t="shared" si="6"/>
        <v>3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3</v>
      </c>
      <c r="M163" s="1">
        <f t="shared" si="6"/>
        <v>0</v>
      </c>
      <c r="N163" s="1">
        <f t="shared" si="6"/>
        <v>0</v>
      </c>
      <c r="O163" s="1">
        <f t="shared" si="6"/>
        <v>0</v>
      </c>
      <c r="P163" s="1">
        <f t="shared" si="6"/>
        <v>3</v>
      </c>
      <c r="Q163" s="1">
        <f t="shared" si="6"/>
        <v>0</v>
      </c>
      <c r="R163" s="1">
        <f t="shared" si="6"/>
        <v>0</v>
      </c>
    </row>
    <row r="164" spans="3:19">
      <c r="C164" s="261" t="s">
        <v>31</v>
      </c>
      <c r="D164" s="1">
        <f t="shared" ref="D164:R164" si="7">COUNTIF(D158:D162,"=2")</f>
        <v>0</v>
      </c>
      <c r="E164" s="1">
        <f t="shared" si="7"/>
        <v>0</v>
      </c>
      <c r="F164" s="1">
        <f t="shared" si="7"/>
        <v>3</v>
      </c>
      <c r="G164" s="1">
        <f t="shared" si="7"/>
        <v>0</v>
      </c>
      <c r="H164" s="1">
        <f t="shared" si="7"/>
        <v>0</v>
      </c>
      <c r="I164" s="1">
        <f t="shared" si="7"/>
        <v>3</v>
      </c>
      <c r="J164" s="1">
        <f t="shared" si="7"/>
        <v>0</v>
      </c>
      <c r="K164" s="1">
        <f t="shared" si="7"/>
        <v>0</v>
      </c>
      <c r="L164" s="1">
        <f t="shared" si="7"/>
        <v>0</v>
      </c>
      <c r="M164" s="1">
        <f t="shared" si="7"/>
        <v>0</v>
      </c>
      <c r="N164" s="1">
        <f t="shared" si="7"/>
        <v>0</v>
      </c>
      <c r="O164" s="1">
        <f t="shared" si="7"/>
        <v>0</v>
      </c>
      <c r="P164" s="1">
        <f t="shared" si="7"/>
        <v>0</v>
      </c>
      <c r="Q164" s="1">
        <f t="shared" si="7"/>
        <v>0</v>
      </c>
      <c r="R164" s="1">
        <f t="shared" si="7"/>
        <v>0</v>
      </c>
    </row>
    <row r="165" spans="3:19">
      <c r="C165" s="261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0</v>
      </c>
      <c r="G165" s="1">
        <f t="shared" si="8"/>
        <v>0</v>
      </c>
      <c r="H165" s="1">
        <f t="shared" si="8"/>
        <v>0</v>
      </c>
      <c r="I165" s="1">
        <f t="shared" si="8"/>
        <v>0</v>
      </c>
      <c r="J165" s="1">
        <f t="shared" si="8"/>
        <v>0</v>
      </c>
      <c r="K165" s="1">
        <f t="shared" si="8"/>
        <v>0</v>
      </c>
      <c r="L165" s="1">
        <f t="shared" si="8"/>
        <v>0</v>
      </c>
      <c r="M165" s="1">
        <f t="shared" si="8"/>
        <v>0</v>
      </c>
      <c r="N165" s="1">
        <f t="shared" si="8"/>
        <v>0</v>
      </c>
      <c r="O165" s="1">
        <f t="shared" si="8"/>
        <v>0</v>
      </c>
      <c r="P165" s="1">
        <f t="shared" si="8"/>
        <v>0</v>
      </c>
      <c r="Q165" s="1">
        <f t="shared" si="8"/>
        <v>0</v>
      </c>
      <c r="R165" s="1">
        <f t="shared" si="8"/>
        <v>0</v>
      </c>
    </row>
    <row r="166" spans="3:19">
      <c r="C166" s="261" t="s">
        <v>34</v>
      </c>
      <c r="D166" s="6">
        <f t="shared" ref="D166:R166" si="9">3*IF(D163=0,0,(ROUND(SUMIF(D158:D162,"=3",$S$158:$S$162),2)))</f>
        <v>8.370000000000001</v>
      </c>
      <c r="E166" s="6">
        <f t="shared" si="9"/>
        <v>8.370000000000001</v>
      </c>
      <c r="F166" s="6">
        <f t="shared" si="9"/>
        <v>0</v>
      </c>
      <c r="G166" s="6">
        <f t="shared" si="9"/>
        <v>8.370000000000001</v>
      </c>
      <c r="H166" s="6">
        <f t="shared" si="9"/>
        <v>8.370000000000001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8.370000000000001</v>
      </c>
      <c r="M166" s="6">
        <f t="shared" si="9"/>
        <v>0</v>
      </c>
      <c r="N166" s="6">
        <f t="shared" si="9"/>
        <v>0</v>
      </c>
      <c r="O166" s="6">
        <f t="shared" si="9"/>
        <v>0</v>
      </c>
      <c r="P166" s="6">
        <f t="shared" si="9"/>
        <v>8.370000000000001</v>
      </c>
      <c r="Q166" s="6">
        <f t="shared" si="9"/>
        <v>0</v>
      </c>
      <c r="R166" s="6">
        <f t="shared" si="9"/>
        <v>0</v>
      </c>
    </row>
    <row r="167" spans="3:19">
      <c r="C167" s="261" t="s">
        <v>35</v>
      </c>
      <c r="D167" s="6">
        <f t="shared" ref="D167:R167" si="10">2*IF(D164=0,0,(ROUND(SUMIF(D158:D162,"=2",$S$158:$S$162),2)))</f>
        <v>0</v>
      </c>
      <c r="E167" s="6">
        <f t="shared" si="10"/>
        <v>0</v>
      </c>
      <c r="F167" s="6">
        <f t="shared" si="10"/>
        <v>5.58</v>
      </c>
      <c r="G167" s="6">
        <f t="shared" si="10"/>
        <v>0</v>
      </c>
      <c r="H167" s="6">
        <f t="shared" si="10"/>
        <v>0</v>
      </c>
      <c r="I167" s="6">
        <f t="shared" si="10"/>
        <v>5.58</v>
      </c>
      <c r="J167" s="6">
        <f t="shared" si="10"/>
        <v>0</v>
      </c>
      <c r="K167" s="6">
        <f t="shared" si="10"/>
        <v>0</v>
      </c>
      <c r="L167" s="6">
        <f t="shared" si="10"/>
        <v>0</v>
      </c>
      <c r="M167" s="6">
        <f t="shared" si="10"/>
        <v>0</v>
      </c>
      <c r="N167" s="6">
        <f t="shared" si="10"/>
        <v>0</v>
      </c>
      <c r="O167" s="6">
        <f t="shared" si="10"/>
        <v>0</v>
      </c>
      <c r="P167" s="6">
        <f t="shared" si="10"/>
        <v>0</v>
      </c>
      <c r="Q167" s="6">
        <f t="shared" si="10"/>
        <v>0</v>
      </c>
      <c r="R167" s="6">
        <f t="shared" si="10"/>
        <v>0</v>
      </c>
    </row>
    <row r="168" spans="3:19">
      <c r="C168" s="261" t="s">
        <v>36</v>
      </c>
      <c r="D168" s="6">
        <f t="shared" ref="D168:R168" si="11">1*IF(D165=0,0,(ROUND(SUMIF(D158:D162,"=1",$S$158:$S$162),2)))</f>
        <v>0</v>
      </c>
      <c r="E168" s="6">
        <f t="shared" si="11"/>
        <v>0</v>
      </c>
      <c r="F168" s="6">
        <f t="shared" si="11"/>
        <v>0</v>
      </c>
      <c r="G168" s="6">
        <f t="shared" si="11"/>
        <v>0</v>
      </c>
      <c r="H168" s="6">
        <f t="shared" si="11"/>
        <v>0</v>
      </c>
      <c r="I168" s="6">
        <f t="shared" si="11"/>
        <v>0</v>
      </c>
      <c r="J168" s="6">
        <f t="shared" si="11"/>
        <v>0</v>
      </c>
      <c r="K168" s="6">
        <f t="shared" si="11"/>
        <v>0</v>
      </c>
      <c r="L168" s="6">
        <f t="shared" si="11"/>
        <v>0</v>
      </c>
      <c r="M168" s="6">
        <f t="shared" si="11"/>
        <v>0</v>
      </c>
      <c r="N168" s="6">
        <f t="shared" si="11"/>
        <v>0</v>
      </c>
      <c r="O168" s="6">
        <f t="shared" si="11"/>
        <v>0</v>
      </c>
      <c r="P168" s="6">
        <f t="shared" si="11"/>
        <v>0</v>
      </c>
      <c r="Q168" s="6">
        <f t="shared" si="11"/>
        <v>0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2.7900000000000005</v>
      </c>
      <c r="E171" s="8">
        <f t="shared" si="12"/>
        <v>2.7900000000000005</v>
      </c>
      <c r="F171" s="8">
        <f t="shared" si="12"/>
        <v>2.79</v>
      </c>
      <c r="G171" s="8">
        <f t="shared" si="12"/>
        <v>2.7900000000000005</v>
      </c>
      <c r="H171" s="8">
        <f t="shared" si="12"/>
        <v>2.7900000000000005</v>
      </c>
      <c r="I171" s="8">
        <f t="shared" si="12"/>
        <v>2.79</v>
      </c>
      <c r="J171" s="8">
        <f t="shared" si="12"/>
        <v>0</v>
      </c>
      <c r="K171" s="8">
        <f t="shared" si="12"/>
        <v>0</v>
      </c>
      <c r="L171" s="8">
        <f t="shared" si="12"/>
        <v>2.7900000000000005</v>
      </c>
      <c r="M171" s="8">
        <f t="shared" si="12"/>
        <v>0</v>
      </c>
      <c r="N171" s="8">
        <f t="shared" si="12"/>
        <v>0</v>
      </c>
      <c r="O171" s="8">
        <f t="shared" si="12"/>
        <v>0</v>
      </c>
      <c r="P171" s="8">
        <f t="shared" si="12"/>
        <v>2.7900000000000005</v>
      </c>
      <c r="Q171" s="8">
        <f t="shared" si="12"/>
        <v>0</v>
      </c>
      <c r="R171" s="8">
        <f t="shared" si="12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sqref="A1:XFD1048576"/>
    </sheetView>
  </sheetViews>
  <sheetFormatPr defaultRowHeight="14.5"/>
  <cols>
    <col min="1" max="1" width="5.90625" customWidth="1"/>
    <col min="2" max="2" width="8.90625" bestFit="1" customWidth="1"/>
    <col min="3" max="3" width="45.54296875" bestFit="1" customWidth="1"/>
    <col min="4" max="4" width="10.90625" bestFit="1" customWidth="1"/>
    <col min="5" max="5" width="7.54296875" customWidth="1"/>
    <col min="6" max="7" width="7.089843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554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294</v>
      </c>
      <c r="B5" s="266"/>
      <c r="C5" s="266" t="s">
        <v>555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295</v>
      </c>
      <c r="B6" s="266"/>
      <c r="C6" s="266" t="s">
        <v>556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421" t="s">
        <v>557</v>
      </c>
      <c r="B7" s="421"/>
      <c r="C7" s="421"/>
      <c r="D7" s="266"/>
      <c r="E7" s="266"/>
      <c r="F7" s="266"/>
      <c r="G7" s="266"/>
      <c r="H7" s="266"/>
      <c r="I7" s="266"/>
      <c r="J7" s="266"/>
      <c r="K7" s="266"/>
      <c r="L7" s="266"/>
      <c r="M7" s="266"/>
    </row>
    <row r="8" spans="1:18">
      <c r="A8" s="422" t="s">
        <v>558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</row>
    <row r="9" spans="1:18">
      <c r="A9" s="422" t="s">
        <v>559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8">
      <c r="A10" s="422" t="s">
        <v>560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</row>
    <row r="11" spans="1:18">
      <c r="A11" t="s">
        <v>561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</row>
    <row r="12" spans="1:18">
      <c r="D12" s="421"/>
      <c r="E12" s="421"/>
      <c r="F12" s="421"/>
      <c r="G12" s="421"/>
      <c r="H12" s="421"/>
      <c r="I12" s="421"/>
      <c r="J12" s="421"/>
      <c r="K12" s="421"/>
      <c r="L12" s="421"/>
      <c r="M12" s="421"/>
    </row>
    <row r="13" spans="1:18">
      <c r="A13" s="263" t="s">
        <v>558</v>
      </c>
      <c r="B13" s="498" t="s">
        <v>2</v>
      </c>
      <c r="C13" s="498" t="s">
        <v>3</v>
      </c>
      <c r="D13" s="502" t="s">
        <v>11</v>
      </c>
      <c r="E13" s="502"/>
      <c r="F13" s="502"/>
      <c r="G13" s="502"/>
      <c r="H13" s="5">
        <v>0.5</v>
      </c>
      <c r="I13" s="503" t="s">
        <v>10</v>
      </c>
      <c r="J13" s="503"/>
      <c r="K13" s="503"/>
      <c r="L13" s="503"/>
      <c r="M13" s="5">
        <v>0.5</v>
      </c>
      <c r="N13" s="494" t="s">
        <v>27</v>
      </c>
      <c r="O13" s="495"/>
      <c r="P13" s="495"/>
      <c r="Q13" s="495"/>
      <c r="R13" s="496"/>
    </row>
    <row r="14" spans="1:18">
      <c r="A14" s="264" t="s">
        <v>559</v>
      </c>
      <c r="B14" s="499"/>
      <c r="C14" s="499"/>
      <c r="D14" s="261" t="s">
        <v>5</v>
      </c>
      <c r="E14" s="261" t="s">
        <v>6</v>
      </c>
      <c r="F14" s="261" t="s">
        <v>7</v>
      </c>
      <c r="G14" s="261" t="s">
        <v>8</v>
      </c>
      <c r="H14" s="261" t="s">
        <v>9</v>
      </c>
      <c r="I14" s="261" t="s">
        <v>5</v>
      </c>
      <c r="J14" s="261" t="s">
        <v>6</v>
      </c>
      <c r="K14" s="261" t="s">
        <v>7</v>
      </c>
      <c r="L14" s="261" t="s">
        <v>8</v>
      </c>
      <c r="M14" s="261" t="s">
        <v>9</v>
      </c>
      <c r="N14" s="261" t="s">
        <v>5</v>
      </c>
      <c r="O14" s="261" t="s">
        <v>6</v>
      </c>
      <c r="P14" s="261" t="s">
        <v>7</v>
      </c>
      <c r="Q14" s="261" t="s">
        <v>8</v>
      </c>
      <c r="R14" s="261" t="s">
        <v>9</v>
      </c>
    </row>
    <row r="15" spans="1:18">
      <c r="A15" s="264" t="s">
        <v>560</v>
      </c>
      <c r="B15" s="335">
        <v>1911001</v>
      </c>
      <c r="C15" s="335" t="s">
        <v>79</v>
      </c>
      <c r="D15" s="336">
        <v>82</v>
      </c>
      <c r="E15" s="336">
        <v>79</v>
      </c>
      <c r="F15" s="336">
        <v>79</v>
      </c>
      <c r="G15" s="336">
        <v>50</v>
      </c>
      <c r="H15" s="336">
        <v>50</v>
      </c>
      <c r="I15" s="336">
        <v>82</v>
      </c>
      <c r="J15" s="336">
        <v>79</v>
      </c>
      <c r="K15" s="336">
        <v>79</v>
      </c>
      <c r="L15" s="336">
        <v>50</v>
      </c>
      <c r="M15" s="336">
        <v>50</v>
      </c>
      <c r="N15" s="261">
        <f>ROUND(D15*$H$13+I15*$M$13,0)</f>
        <v>82</v>
      </c>
      <c r="O15" s="261">
        <f t="shared" ref="O15:R30" si="0">ROUND(E15*$H$13+J15*$M$13,0)</f>
        <v>79</v>
      </c>
      <c r="P15" s="261">
        <f t="shared" si="0"/>
        <v>79</v>
      </c>
      <c r="Q15" s="261">
        <f t="shared" si="0"/>
        <v>50</v>
      </c>
      <c r="R15" s="261">
        <f t="shared" si="0"/>
        <v>50</v>
      </c>
    </row>
    <row r="16" spans="1:18">
      <c r="A16" s="264" t="s">
        <v>561</v>
      </c>
      <c r="B16" s="335">
        <v>1911002</v>
      </c>
      <c r="C16" s="335" t="s">
        <v>80</v>
      </c>
      <c r="D16" s="336">
        <v>86</v>
      </c>
      <c r="E16" s="336">
        <v>86</v>
      </c>
      <c r="F16" s="336">
        <v>86</v>
      </c>
      <c r="G16" s="336">
        <v>74</v>
      </c>
      <c r="H16" s="336">
        <v>74</v>
      </c>
      <c r="I16" s="336">
        <v>86</v>
      </c>
      <c r="J16" s="336">
        <v>86</v>
      </c>
      <c r="K16" s="336">
        <v>86</v>
      </c>
      <c r="L16" s="336">
        <v>74</v>
      </c>
      <c r="M16" s="336">
        <v>74</v>
      </c>
      <c r="N16" s="261">
        <f t="shared" ref="N16:R78" si="1">ROUND(D16*$H$13+I16*$M$13,0)</f>
        <v>86</v>
      </c>
      <c r="O16" s="261">
        <f t="shared" si="0"/>
        <v>86</v>
      </c>
      <c r="P16" s="261">
        <f t="shared" si="0"/>
        <v>86</v>
      </c>
      <c r="Q16" s="261">
        <f t="shared" si="0"/>
        <v>74</v>
      </c>
      <c r="R16" s="261">
        <f t="shared" si="0"/>
        <v>74</v>
      </c>
    </row>
    <row r="17" spans="1:18">
      <c r="A17" s="264">
        <v>3</v>
      </c>
      <c r="B17" s="335">
        <v>1911003</v>
      </c>
      <c r="C17" s="335" t="s">
        <v>81</v>
      </c>
      <c r="D17" s="336">
        <v>90</v>
      </c>
      <c r="E17" s="336">
        <v>90</v>
      </c>
      <c r="F17" s="336">
        <v>90</v>
      </c>
      <c r="G17" s="336">
        <v>76</v>
      </c>
      <c r="H17" s="336">
        <v>76</v>
      </c>
      <c r="I17" s="336">
        <v>90</v>
      </c>
      <c r="J17" s="336">
        <v>90</v>
      </c>
      <c r="K17" s="336">
        <v>90</v>
      </c>
      <c r="L17" s="336">
        <v>76</v>
      </c>
      <c r="M17" s="336">
        <v>76</v>
      </c>
      <c r="N17" s="261">
        <f t="shared" si="1"/>
        <v>90</v>
      </c>
      <c r="O17" s="261">
        <f t="shared" si="0"/>
        <v>90</v>
      </c>
      <c r="P17" s="261">
        <f t="shared" si="0"/>
        <v>90</v>
      </c>
      <c r="Q17" s="261">
        <f t="shared" si="0"/>
        <v>76</v>
      </c>
      <c r="R17" s="261">
        <f t="shared" si="0"/>
        <v>76</v>
      </c>
    </row>
    <row r="18" spans="1:18">
      <c r="A18" s="264">
        <v>4</v>
      </c>
      <c r="B18" s="335">
        <v>1911004</v>
      </c>
      <c r="C18" s="335" t="s">
        <v>39</v>
      </c>
      <c r="D18" s="336">
        <v>86</v>
      </c>
      <c r="E18" s="336">
        <v>86</v>
      </c>
      <c r="F18" s="336">
        <v>86</v>
      </c>
      <c r="G18" s="336">
        <v>76</v>
      </c>
      <c r="H18" s="336">
        <v>76</v>
      </c>
      <c r="I18" s="336">
        <v>86</v>
      </c>
      <c r="J18" s="336">
        <v>86</v>
      </c>
      <c r="K18" s="336">
        <v>86</v>
      </c>
      <c r="L18" s="336">
        <v>76</v>
      </c>
      <c r="M18" s="336">
        <v>76</v>
      </c>
      <c r="N18" s="261">
        <f t="shared" si="1"/>
        <v>86</v>
      </c>
      <c r="O18" s="261">
        <f t="shared" si="0"/>
        <v>86</v>
      </c>
      <c r="P18" s="261">
        <f t="shared" si="0"/>
        <v>86</v>
      </c>
      <c r="Q18" s="261">
        <f t="shared" si="0"/>
        <v>76</v>
      </c>
      <c r="R18" s="261">
        <f t="shared" si="0"/>
        <v>76</v>
      </c>
    </row>
    <row r="19" spans="1:18">
      <c r="A19" s="264">
        <v>5</v>
      </c>
      <c r="B19" s="335">
        <v>1911005</v>
      </c>
      <c r="C19" s="335" t="s">
        <v>40</v>
      </c>
      <c r="D19" s="336">
        <v>86</v>
      </c>
      <c r="E19" s="336">
        <v>86</v>
      </c>
      <c r="F19" s="336">
        <v>86</v>
      </c>
      <c r="G19" s="336">
        <v>76</v>
      </c>
      <c r="H19" s="336">
        <v>6</v>
      </c>
      <c r="I19" s="336">
        <v>86</v>
      </c>
      <c r="J19" s="336">
        <v>86</v>
      </c>
      <c r="K19" s="336">
        <v>86</v>
      </c>
      <c r="L19" s="336">
        <v>76</v>
      </c>
      <c r="M19" s="336">
        <v>6</v>
      </c>
      <c r="N19" s="261">
        <f t="shared" si="1"/>
        <v>86</v>
      </c>
      <c r="O19" s="261">
        <f t="shared" si="0"/>
        <v>86</v>
      </c>
      <c r="P19" s="261">
        <f t="shared" si="0"/>
        <v>86</v>
      </c>
      <c r="Q19" s="261">
        <f t="shared" si="0"/>
        <v>76</v>
      </c>
      <c r="R19" s="261">
        <f t="shared" si="0"/>
        <v>6</v>
      </c>
    </row>
    <row r="20" spans="1:18">
      <c r="A20" s="264">
        <v>6</v>
      </c>
      <c r="B20" s="335">
        <v>1911006</v>
      </c>
      <c r="C20" s="335" t="s">
        <v>82</v>
      </c>
      <c r="D20" s="336">
        <v>92</v>
      </c>
      <c r="E20" s="336">
        <v>92</v>
      </c>
      <c r="F20" s="336">
        <v>92</v>
      </c>
      <c r="G20" s="336">
        <v>78</v>
      </c>
      <c r="H20" s="336">
        <v>78</v>
      </c>
      <c r="I20" s="336">
        <v>92</v>
      </c>
      <c r="J20" s="336">
        <v>92</v>
      </c>
      <c r="K20" s="336">
        <v>92</v>
      </c>
      <c r="L20" s="336">
        <v>78</v>
      </c>
      <c r="M20" s="336">
        <v>78</v>
      </c>
      <c r="N20" s="261">
        <f t="shared" si="1"/>
        <v>92</v>
      </c>
      <c r="O20" s="261">
        <f t="shared" si="0"/>
        <v>92</v>
      </c>
      <c r="P20" s="261">
        <f t="shared" si="0"/>
        <v>92</v>
      </c>
      <c r="Q20" s="261">
        <f t="shared" si="0"/>
        <v>78</v>
      </c>
      <c r="R20" s="261">
        <f t="shared" si="0"/>
        <v>78</v>
      </c>
    </row>
    <row r="21" spans="1:18">
      <c r="A21" s="264">
        <v>7</v>
      </c>
      <c r="B21" s="335">
        <v>1911007</v>
      </c>
      <c r="C21" s="335" t="s">
        <v>83</v>
      </c>
      <c r="D21" s="336">
        <v>86</v>
      </c>
      <c r="E21" s="336">
        <v>86</v>
      </c>
      <c r="F21" s="336">
        <v>86</v>
      </c>
      <c r="G21" s="336">
        <v>76</v>
      </c>
      <c r="H21" s="336">
        <v>76</v>
      </c>
      <c r="I21" s="336">
        <v>86</v>
      </c>
      <c r="J21" s="336">
        <v>86</v>
      </c>
      <c r="K21" s="336">
        <v>86</v>
      </c>
      <c r="L21" s="336">
        <v>76</v>
      </c>
      <c r="M21" s="336">
        <v>76</v>
      </c>
      <c r="N21" s="261">
        <f t="shared" si="1"/>
        <v>86</v>
      </c>
      <c r="O21" s="261">
        <f t="shared" si="0"/>
        <v>86</v>
      </c>
      <c r="P21" s="261">
        <f t="shared" si="0"/>
        <v>86</v>
      </c>
      <c r="Q21" s="261">
        <f t="shared" si="0"/>
        <v>76</v>
      </c>
      <c r="R21" s="261">
        <f t="shared" si="0"/>
        <v>76</v>
      </c>
    </row>
    <row r="22" spans="1:18">
      <c r="A22" s="264">
        <v>8</v>
      </c>
      <c r="B22" s="335">
        <v>1911012</v>
      </c>
      <c r="C22" s="335" t="s">
        <v>88</v>
      </c>
      <c r="D22" s="336">
        <v>88</v>
      </c>
      <c r="E22" s="336">
        <v>88</v>
      </c>
      <c r="F22" s="336">
        <v>88</v>
      </c>
      <c r="G22" s="336">
        <v>76</v>
      </c>
      <c r="H22" s="336">
        <v>76</v>
      </c>
      <c r="I22" s="336">
        <v>88</v>
      </c>
      <c r="J22" s="336">
        <v>88</v>
      </c>
      <c r="K22" s="336">
        <v>88</v>
      </c>
      <c r="L22" s="336">
        <v>76</v>
      </c>
      <c r="M22" s="336">
        <v>76</v>
      </c>
      <c r="N22" s="261">
        <f t="shared" si="1"/>
        <v>88</v>
      </c>
      <c r="O22" s="261">
        <f t="shared" si="0"/>
        <v>88</v>
      </c>
      <c r="P22" s="261">
        <f t="shared" si="0"/>
        <v>88</v>
      </c>
      <c r="Q22" s="261">
        <f t="shared" si="0"/>
        <v>76</v>
      </c>
      <c r="R22" s="261">
        <f t="shared" si="0"/>
        <v>76</v>
      </c>
    </row>
    <row r="23" spans="1:18">
      <c r="A23" s="264">
        <v>9</v>
      </c>
      <c r="B23" s="335">
        <v>1911013</v>
      </c>
      <c r="C23" s="335" t="s">
        <v>89</v>
      </c>
      <c r="D23" s="336">
        <v>92</v>
      </c>
      <c r="E23" s="336">
        <v>92</v>
      </c>
      <c r="F23" s="336">
        <v>92</v>
      </c>
      <c r="G23" s="336">
        <v>78</v>
      </c>
      <c r="H23" s="336">
        <v>78</v>
      </c>
      <c r="I23" s="336">
        <v>92</v>
      </c>
      <c r="J23" s="336">
        <v>92</v>
      </c>
      <c r="K23" s="336">
        <v>92</v>
      </c>
      <c r="L23" s="336">
        <v>78</v>
      </c>
      <c r="M23" s="336">
        <v>78</v>
      </c>
      <c r="N23" s="261">
        <f t="shared" si="1"/>
        <v>92</v>
      </c>
      <c r="O23" s="261">
        <f t="shared" si="0"/>
        <v>92</v>
      </c>
      <c r="P23" s="261">
        <f t="shared" si="0"/>
        <v>92</v>
      </c>
      <c r="Q23" s="261">
        <f t="shared" si="0"/>
        <v>78</v>
      </c>
      <c r="R23" s="261">
        <f t="shared" si="0"/>
        <v>78</v>
      </c>
    </row>
    <row r="24" spans="1:18">
      <c r="A24" s="264">
        <v>10</v>
      </c>
      <c r="B24" s="335">
        <v>1911016</v>
      </c>
      <c r="C24" s="335" t="s">
        <v>41</v>
      </c>
      <c r="D24" s="336">
        <v>86</v>
      </c>
      <c r="E24" s="336">
        <v>86</v>
      </c>
      <c r="F24" s="336">
        <v>86</v>
      </c>
      <c r="G24" s="336">
        <v>78</v>
      </c>
      <c r="H24" s="336">
        <v>78</v>
      </c>
      <c r="I24" s="336">
        <v>86</v>
      </c>
      <c r="J24" s="336">
        <v>86</v>
      </c>
      <c r="K24" s="336">
        <v>86</v>
      </c>
      <c r="L24" s="336">
        <v>78</v>
      </c>
      <c r="M24" s="336">
        <v>78</v>
      </c>
      <c r="N24" s="261">
        <f t="shared" si="1"/>
        <v>86</v>
      </c>
      <c r="O24" s="261">
        <f t="shared" si="0"/>
        <v>86</v>
      </c>
      <c r="P24" s="261">
        <f t="shared" si="0"/>
        <v>86</v>
      </c>
      <c r="Q24" s="261">
        <f t="shared" si="0"/>
        <v>78</v>
      </c>
      <c r="R24" s="261">
        <f t="shared" si="0"/>
        <v>78</v>
      </c>
    </row>
    <row r="25" spans="1:18">
      <c r="A25" s="264">
        <v>11</v>
      </c>
      <c r="B25" s="335">
        <v>1911017</v>
      </c>
      <c r="C25" s="335" t="s">
        <v>92</v>
      </c>
      <c r="D25" s="336">
        <v>84</v>
      </c>
      <c r="E25" s="336">
        <v>84</v>
      </c>
      <c r="F25" s="336">
        <v>84</v>
      </c>
      <c r="G25" s="336">
        <v>74</v>
      </c>
      <c r="H25" s="336">
        <v>74</v>
      </c>
      <c r="I25" s="336">
        <v>84</v>
      </c>
      <c r="J25" s="336">
        <v>84</v>
      </c>
      <c r="K25" s="336">
        <v>84</v>
      </c>
      <c r="L25" s="336">
        <v>74</v>
      </c>
      <c r="M25" s="336">
        <v>74</v>
      </c>
      <c r="N25" s="261">
        <f t="shared" si="1"/>
        <v>84</v>
      </c>
      <c r="O25" s="261">
        <f t="shared" si="0"/>
        <v>84</v>
      </c>
      <c r="P25" s="261">
        <f t="shared" si="0"/>
        <v>84</v>
      </c>
      <c r="Q25" s="261">
        <f t="shared" si="0"/>
        <v>74</v>
      </c>
      <c r="R25" s="261">
        <f t="shared" si="0"/>
        <v>74</v>
      </c>
    </row>
    <row r="26" spans="1:18">
      <c r="A26" s="264">
        <v>12</v>
      </c>
      <c r="B26" s="335">
        <v>1911018</v>
      </c>
      <c r="C26" s="335" t="s">
        <v>42</v>
      </c>
      <c r="D26" s="336">
        <v>92</v>
      </c>
      <c r="E26" s="336">
        <v>92</v>
      </c>
      <c r="F26" s="336">
        <v>92</v>
      </c>
      <c r="G26" s="336">
        <v>78</v>
      </c>
      <c r="H26" s="336">
        <v>78</v>
      </c>
      <c r="I26" s="336">
        <v>92</v>
      </c>
      <c r="J26" s="336">
        <v>92</v>
      </c>
      <c r="K26" s="336">
        <v>92</v>
      </c>
      <c r="L26" s="336">
        <v>78</v>
      </c>
      <c r="M26" s="336">
        <v>78</v>
      </c>
      <c r="N26" s="261">
        <f t="shared" si="1"/>
        <v>92</v>
      </c>
      <c r="O26" s="261">
        <f t="shared" si="0"/>
        <v>92</v>
      </c>
      <c r="P26" s="261">
        <f t="shared" si="0"/>
        <v>92</v>
      </c>
      <c r="Q26" s="261">
        <f t="shared" si="0"/>
        <v>78</v>
      </c>
      <c r="R26" s="261">
        <f t="shared" si="0"/>
        <v>78</v>
      </c>
    </row>
    <row r="27" spans="1:18">
      <c r="A27" s="264">
        <v>13</v>
      </c>
      <c r="B27" s="335">
        <v>1911019</v>
      </c>
      <c r="C27" s="335" t="s">
        <v>93</v>
      </c>
      <c r="D27" s="336">
        <v>90</v>
      </c>
      <c r="E27" s="336">
        <v>90</v>
      </c>
      <c r="F27" s="336">
        <v>90</v>
      </c>
      <c r="G27" s="336">
        <v>78</v>
      </c>
      <c r="H27" s="336">
        <v>78</v>
      </c>
      <c r="I27" s="336">
        <v>90</v>
      </c>
      <c r="J27" s="336">
        <v>90</v>
      </c>
      <c r="K27" s="336">
        <v>90</v>
      </c>
      <c r="L27" s="336">
        <v>78</v>
      </c>
      <c r="M27" s="336">
        <v>78</v>
      </c>
      <c r="N27" s="261">
        <f t="shared" si="1"/>
        <v>90</v>
      </c>
      <c r="O27" s="261">
        <f t="shared" si="0"/>
        <v>90</v>
      </c>
      <c r="P27" s="261">
        <f t="shared" si="0"/>
        <v>90</v>
      </c>
      <c r="Q27" s="261">
        <f t="shared" si="0"/>
        <v>78</v>
      </c>
      <c r="R27" s="261">
        <f t="shared" si="0"/>
        <v>78</v>
      </c>
    </row>
    <row r="28" spans="1:18">
      <c r="A28" s="264">
        <v>14</v>
      </c>
      <c r="B28" s="335">
        <v>1911021</v>
      </c>
      <c r="C28" s="335" t="s">
        <v>43</v>
      </c>
      <c r="D28" s="336">
        <v>92</v>
      </c>
      <c r="E28" s="336">
        <v>92</v>
      </c>
      <c r="F28" s="336">
        <v>92</v>
      </c>
      <c r="G28" s="336">
        <v>78</v>
      </c>
      <c r="H28" s="336">
        <v>78</v>
      </c>
      <c r="I28" s="336">
        <v>92</v>
      </c>
      <c r="J28" s="336">
        <v>92</v>
      </c>
      <c r="K28" s="336">
        <v>92</v>
      </c>
      <c r="L28" s="336">
        <v>78</v>
      </c>
      <c r="M28" s="336">
        <v>78</v>
      </c>
      <c r="N28" s="261">
        <f t="shared" si="1"/>
        <v>92</v>
      </c>
      <c r="O28" s="261">
        <f t="shared" si="0"/>
        <v>92</v>
      </c>
      <c r="P28" s="261">
        <f t="shared" si="0"/>
        <v>92</v>
      </c>
      <c r="Q28" s="261">
        <f t="shared" si="0"/>
        <v>78</v>
      </c>
      <c r="R28" s="261">
        <f t="shared" si="0"/>
        <v>78</v>
      </c>
    </row>
    <row r="29" spans="1:18">
      <c r="A29" s="264">
        <v>15</v>
      </c>
      <c r="B29" s="335">
        <v>1911023</v>
      </c>
      <c r="C29" s="335" t="s">
        <v>44</v>
      </c>
      <c r="D29" s="336">
        <v>84</v>
      </c>
      <c r="E29" s="336">
        <v>90</v>
      </c>
      <c r="F29" s="336">
        <v>90</v>
      </c>
      <c r="G29" s="336">
        <v>74</v>
      </c>
      <c r="H29" s="336">
        <v>74</v>
      </c>
      <c r="I29" s="336">
        <v>84</v>
      </c>
      <c r="J29" s="336">
        <v>90</v>
      </c>
      <c r="K29" s="336">
        <v>90</v>
      </c>
      <c r="L29" s="336">
        <v>74</v>
      </c>
      <c r="M29" s="336">
        <v>74</v>
      </c>
      <c r="N29" s="261">
        <f t="shared" si="1"/>
        <v>84</v>
      </c>
      <c r="O29" s="261">
        <f t="shared" si="0"/>
        <v>90</v>
      </c>
      <c r="P29" s="261">
        <f t="shared" si="0"/>
        <v>90</v>
      </c>
      <c r="Q29" s="261">
        <f t="shared" si="0"/>
        <v>74</v>
      </c>
      <c r="R29" s="261">
        <f t="shared" si="0"/>
        <v>74</v>
      </c>
    </row>
    <row r="30" spans="1:18">
      <c r="A30" s="264">
        <v>16</v>
      </c>
      <c r="B30" s="335">
        <v>1911024</v>
      </c>
      <c r="C30" s="335" t="s">
        <v>45</v>
      </c>
      <c r="D30" s="336">
        <v>84</v>
      </c>
      <c r="E30" s="336">
        <v>80</v>
      </c>
      <c r="F30" s="336">
        <v>80</v>
      </c>
      <c r="G30" s="336">
        <v>74</v>
      </c>
      <c r="H30" s="336">
        <v>74</v>
      </c>
      <c r="I30" s="336">
        <v>84</v>
      </c>
      <c r="J30" s="336">
        <v>80</v>
      </c>
      <c r="K30" s="336">
        <v>80</v>
      </c>
      <c r="L30" s="336">
        <v>74</v>
      </c>
      <c r="M30" s="336">
        <v>74</v>
      </c>
      <c r="N30" s="261">
        <f t="shared" si="1"/>
        <v>84</v>
      </c>
      <c r="O30" s="261">
        <f t="shared" si="0"/>
        <v>80</v>
      </c>
      <c r="P30" s="261">
        <f t="shared" si="0"/>
        <v>80</v>
      </c>
      <c r="Q30" s="261">
        <f t="shared" si="0"/>
        <v>74</v>
      </c>
      <c r="R30" s="261">
        <f t="shared" si="0"/>
        <v>74</v>
      </c>
    </row>
    <row r="31" spans="1:18">
      <c r="A31" s="264">
        <v>17</v>
      </c>
      <c r="B31" s="335">
        <v>1911028</v>
      </c>
      <c r="C31" s="335" t="s">
        <v>46</v>
      </c>
      <c r="D31" s="336">
        <v>90</v>
      </c>
      <c r="E31" s="336">
        <v>90</v>
      </c>
      <c r="F31" s="336">
        <v>90</v>
      </c>
      <c r="G31" s="336">
        <v>78</v>
      </c>
      <c r="H31" s="336">
        <v>78</v>
      </c>
      <c r="I31" s="336">
        <v>90</v>
      </c>
      <c r="J31" s="336">
        <v>90</v>
      </c>
      <c r="K31" s="336">
        <v>90</v>
      </c>
      <c r="L31" s="336">
        <v>78</v>
      </c>
      <c r="M31" s="336">
        <v>78</v>
      </c>
      <c r="N31" s="261">
        <f t="shared" si="1"/>
        <v>90</v>
      </c>
      <c r="O31" s="261">
        <f t="shared" si="1"/>
        <v>90</v>
      </c>
      <c r="P31" s="261">
        <f t="shared" si="1"/>
        <v>90</v>
      </c>
      <c r="Q31" s="261">
        <f t="shared" si="1"/>
        <v>78</v>
      </c>
      <c r="R31" s="261">
        <f t="shared" si="1"/>
        <v>78</v>
      </c>
    </row>
    <row r="32" spans="1:18">
      <c r="A32" s="264">
        <v>18</v>
      </c>
      <c r="B32" s="335">
        <v>1911030</v>
      </c>
      <c r="C32" s="335" t="s">
        <v>100</v>
      </c>
      <c r="D32" s="336">
        <v>74</v>
      </c>
      <c r="E32" s="336">
        <v>74</v>
      </c>
      <c r="F32" s="336">
        <v>74</v>
      </c>
      <c r="G32" s="336">
        <v>64</v>
      </c>
      <c r="H32" s="336">
        <v>64</v>
      </c>
      <c r="I32" s="336">
        <v>74</v>
      </c>
      <c r="J32" s="336">
        <v>74</v>
      </c>
      <c r="K32" s="336">
        <v>74</v>
      </c>
      <c r="L32" s="336">
        <v>64</v>
      </c>
      <c r="M32" s="336">
        <v>64</v>
      </c>
      <c r="N32" s="261">
        <f t="shared" si="1"/>
        <v>74</v>
      </c>
      <c r="O32" s="261">
        <f t="shared" si="1"/>
        <v>74</v>
      </c>
      <c r="P32" s="261">
        <f t="shared" si="1"/>
        <v>74</v>
      </c>
      <c r="Q32" s="261">
        <f t="shared" si="1"/>
        <v>64</v>
      </c>
      <c r="R32" s="261">
        <f t="shared" si="1"/>
        <v>64</v>
      </c>
    </row>
    <row r="33" spans="1:18">
      <c r="A33" s="264">
        <v>19</v>
      </c>
      <c r="B33" s="335">
        <v>1911031</v>
      </c>
      <c r="C33" s="335" t="s">
        <v>101</v>
      </c>
      <c r="D33" s="336">
        <v>86</v>
      </c>
      <c r="E33" s="336">
        <v>86</v>
      </c>
      <c r="F33" s="336">
        <v>86</v>
      </c>
      <c r="G33" s="336">
        <v>74</v>
      </c>
      <c r="H33" s="336">
        <v>74</v>
      </c>
      <c r="I33" s="336">
        <v>86</v>
      </c>
      <c r="J33" s="336">
        <v>86</v>
      </c>
      <c r="K33" s="336">
        <v>86</v>
      </c>
      <c r="L33" s="336">
        <v>74</v>
      </c>
      <c r="M33" s="336">
        <v>74</v>
      </c>
      <c r="N33" s="261">
        <f t="shared" si="1"/>
        <v>86</v>
      </c>
      <c r="O33" s="261">
        <f t="shared" si="1"/>
        <v>86</v>
      </c>
      <c r="P33" s="261">
        <f t="shared" si="1"/>
        <v>86</v>
      </c>
      <c r="Q33" s="261">
        <f t="shared" si="1"/>
        <v>74</v>
      </c>
      <c r="R33" s="261">
        <f t="shared" si="1"/>
        <v>74</v>
      </c>
    </row>
    <row r="34" spans="1:18">
      <c r="A34" s="264">
        <v>20</v>
      </c>
      <c r="B34" s="335">
        <v>1911034</v>
      </c>
      <c r="C34" s="335" t="s">
        <v>103</v>
      </c>
      <c r="D34" s="336">
        <v>88</v>
      </c>
      <c r="E34" s="336">
        <v>88</v>
      </c>
      <c r="F34" s="336">
        <v>88</v>
      </c>
      <c r="G34" s="336">
        <v>78</v>
      </c>
      <c r="H34" s="336">
        <v>78</v>
      </c>
      <c r="I34" s="336">
        <v>88</v>
      </c>
      <c r="J34" s="336">
        <v>88</v>
      </c>
      <c r="K34" s="336">
        <v>88</v>
      </c>
      <c r="L34" s="336">
        <v>78</v>
      </c>
      <c r="M34" s="336">
        <v>78</v>
      </c>
      <c r="N34" s="261">
        <f t="shared" si="1"/>
        <v>88</v>
      </c>
      <c r="O34" s="261">
        <f t="shared" si="1"/>
        <v>88</v>
      </c>
      <c r="P34" s="261">
        <f t="shared" si="1"/>
        <v>88</v>
      </c>
      <c r="Q34" s="261">
        <f t="shared" si="1"/>
        <v>78</v>
      </c>
      <c r="R34" s="261">
        <f t="shared" si="1"/>
        <v>78</v>
      </c>
    </row>
    <row r="35" spans="1:18">
      <c r="A35" s="264">
        <v>21</v>
      </c>
      <c r="B35" s="335">
        <v>1911035</v>
      </c>
      <c r="C35" s="335" t="s">
        <v>47</v>
      </c>
      <c r="D35" s="336">
        <v>86</v>
      </c>
      <c r="E35" s="336">
        <v>86</v>
      </c>
      <c r="F35" s="336">
        <v>86</v>
      </c>
      <c r="G35" s="336">
        <v>74</v>
      </c>
      <c r="H35" s="336">
        <v>74</v>
      </c>
      <c r="I35" s="336">
        <v>86</v>
      </c>
      <c r="J35" s="336">
        <v>86</v>
      </c>
      <c r="K35" s="336">
        <v>86</v>
      </c>
      <c r="L35" s="336">
        <v>74</v>
      </c>
      <c r="M35" s="336">
        <v>74</v>
      </c>
      <c r="N35" s="261">
        <f t="shared" si="1"/>
        <v>86</v>
      </c>
      <c r="O35" s="261">
        <f t="shared" si="1"/>
        <v>86</v>
      </c>
      <c r="P35" s="261">
        <f t="shared" si="1"/>
        <v>86</v>
      </c>
      <c r="Q35" s="261">
        <f t="shared" si="1"/>
        <v>74</v>
      </c>
      <c r="R35" s="261">
        <f t="shared" si="1"/>
        <v>74</v>
      </c>
    </row>
    <row r="36" spans="1:18">
      <c r="A36" s="264">
        <v>22</v>
      </c>
      <c r="B36" s="335">
        <v>1911037</v>
      </c>
      <c r="C36" s="335" t="s">
        <v>104</v>
      </c>
      <c r="D36" s="336">
        <v>88</v>
      </c>
      <c r="E36" s="336">
        <v>88</v>
      </c>
      <c r="F36" s="336">
        <v>88</v>
      </c>
      <c r="G36" s="336">
        <v>74</v>
      </c>
      <c r="H36" s="336">
        <v>74</v>
      </c>
      <c r="I36" s="336">
        <v>88</v>
      </c>
      <c r="J36" s="336">
        <v>88</v>
      </c>
      <c r="K36" s="336">
        <v>88</v>
      </c>
      <c r="L36" s="336">
        <v>74</v>
      </c>
      <c r="M36" s="336">
        <v>74</v>
      </c>
      <c r="N36" s="261">
        <f t="shared" si="1"/>
        <v>88</v>
      </c>
      <c r="O36" s="261">
        <f t="shared" si="1"/>
        <v>88</v>
      </c>
      <c r="P36" s="261">
        <f t="shared" si="1"/>
        <v>88</v>
      </c>
      <c r="Q36" s="261">
        <f t="shared" si="1"/>
        <v>74</v>
      </c>
      <c r="R36" s="261">
        <f t="shared" si="1"/>
        <v>74</v>
      </c>
    </row>
    <row r="37" spans="1:18">
      <c r="A37" s="264">
        <v>23</v>
      </c>
      <c r="B37" s="335">
        <v>1911038</v>
      </c>
      <c r="C37" s="335" t="s">
        <v>48</v>
      </c>
      <c r="D37" s="336">
        <v>86</v>
      </c>
      <c r="E37" s="336">
        <v>86</v>
      </c>
      <c r="F37" s="336">
        <v>86</v>
      </c>
      <c r="G37" s="336">
        <v>76</v>
      </c>
      <c r="H37" s="336">
        <v>76</v>
      </c>
      <c r="I37" s="336">
        <v>86</v>
      </c>
      <c r="J37" s="336">
        <v>86</v>
      </c>
      <c r="K37" s="336">
        <v>86</v>
      </c>
      <c r="L37" s="336">
        <v>76</v>
      </c>
      <c r="M37" s="336">
        <v>76</v>
      </c>
      <c r="N37" s="261">
        <f t="shared" si="1"/>
        <v>86</v>
      </c>
      <c r="O37" s="261">
        <f t="shared" si="1"/>
        <v>86</v>
      </c>
      <c r="P37" s="261">
        <f t="shared" si="1"/>
        <v>86</v>
      </c>
      <c r="Q37" s="261">
        <f t="shared" si="1"/>
        <v>76</v>
      </c>
      <c r="R37" s="261">
        <f t="shared" si="1"/>
        <v>76</v>
      </c>
    </row>
    <row r="38" spans="1:18">
      <c r="A38" s="264">
        <v>24</v>
      </c>
      <c r="B38" s="335">
        <v>1911039</v>
      </c>
      <c r="C38" s="335" t="s">
        <v>105</v>
      </c>
      <c r="D38" s="336">
        <v>88</v>
      </c>
      <c r="E38" s="336">
        <v>88</v>
      </c>
      <c r="F38" s="336">
        <v>88</v>
      </c>
      <c r="G38" s="336">
        <v>76</v>
      </c>
      <c r="H38" s="336">
        <v>76</v>
      </c>
      <c r="I38" s="336">
        <v>88</v>
      </c>
      <c r="J38" s="336">
        <v>88</v>
      </c>
      <c r="K38" s="336">
        <v>88</v>
      </c>
      <c r="L38" s="336">
        <v>76</v>
      </c>
      <c r="M38" s="336">
        <v>76</v>
      </c>
      <c r="N38" s="261">
        <f t="shared" si="1"/>
        <v>88</v>
      </c>
      <c r="O38" s="261">
        <f t="shared" si="1"/>
        <v>88</v>
      </c>
      <c r="P38" s="261">
        <f t="shared" si="1"/>
        <v>88</v>
      </c>
      <c r="Q38" s="261">
        <f t="shared" si="1"/>
        <v>76</v>
      </c>
      <c r="R38" s="261">
        <f t="shared" si="1"/>
        <v>76</v>
      </c>
    </row>
    <row r="39" spans="1:18">
      <c r="A39" s="264">
        <v>25</v>
      </c>
      <c r="B39" s="335">
        <v>1911044</v>
      </c>
      <c r="C39" s="335" t="s">
        <v>49</v>
      </c>
      <c r="D39" s="336">
        <v>84</v>
      </c>
      <c r="E39" s="336">
        <v>84</v>
      </c>
      <c r="F39" s="336">
        <v>84</v>
      </c>
      <c r="G39" s="336">
        <v>74</v>
      </c>
      <c r="H39" s="336">
        <v>74</v>
      </c>
      <c r="I39" s="336">
        <v>84</v>
      </c>
      <c r="J39" s="336">
        <v>84</v>
      </c>
      <c r="K39" s="336">
        <v>84</v>
      </c>
      <c r="L39" s="336">
        <v>74</v>
      </c>
      <c r="M39" s="336">
        <v>74</v>
      </c>
      <c r="N39" s="261">
        <f t="shared" si="1"/>
        <v>84</v>
      </c>
      <c r="O39" s="261">
        <f t="shared" si="1"/>
        <v>84</v>
      </c>
      <c r="P39" s="261">
        <f t="shared" si="1"/>
        <v>84</v>
      </c>
      <c r="Q39" s="261">
        <f t="shared" si="1"/>
        <v>74</v>
      </c>
      <c r="R39" s="261">
        <f t="shared" si="1"/>
        <v>74</v>
      </c>
    </row>
    <row r="40" spans="1:18">
      <c r="A40" s="264">
        <v>26</v>
      </c>
      <c r="B40" s="335">
        <v>1911047</v>
      </c>
      <c r="C40" s="335" t="s">
        <v>111</v>
      </c>
      <c r="D40" s="336">
        <v>92</v>
      </c>
      <c r="E40" s="336">
        <v>92</v>
      </c>
      <c r="F40" s="336">
        <v>92</v>
      </c>
      <c r="G40" s="336">
        <v>80</v>
      </c>
      <c r="H40" s="336">
        <v>80</v>
      </c>
      <c r="I40" s="336">
        <v>92</v>
      </c>
      <c r="J40" s="336">
        <v>92</v>
      </c>
      <c r="K40" s="336">
        <v>92</v>
      </c>
      <c r="L40" s="336">
        <v>80</v>
      </c>
      <c r="M40" s="336">
        <v>80</v>
      </c>
      <c r="N40" s="261">
        <f t="shared" si="1"/>
        <v>92</v>
      </c>
      <c r="O40" s="261">
        <f t="shared" si="1"/>
        <v>92</v>
      </c>
      <c r="P40" s="261">
        <f t="shared" si="1"/>
        <v>92</v>
      </c>
      <c r="Q40" s="261">
        <f t="shared" si="1"/>
        <v>80</v>
      </c>
      <c r="R40" s="261">
        <f t="shared" si="1"/>
        <v>80</v>
      </c>
    </row>
    <row r="41" spans="1:18">
      <c r="A41" s="264">
        <v>27</v>
      </c>
      <c r="B41" s="335">
        <v>1911052</v>
      </c>
      <c r="C41" s="335" t="s">
        <v>115</v>
      </c>
      <c r="D41" s="336">
        <v>84</v>
      </c>
      <c r="E41" s="336">
        <v>84</v>
      </c>
      <c r="F41" s="336">
        <v>84</v>
      </c>
      <c r="G41" s="336">
        <v>74</v>
      </c>
      <c r="H41" s="336">
        <v>74</v>
      </c>
      <c r="I41" s="336">
        <v>84</v>
      </c>
      <c r="J41" s="336">
        <v>84</v>
      </c>
      <c r="K41" s="336">
        <v>84</v>
      </c>
      <c r="L41" s="336">
        <v>74</v>
      </c>
      <c r="M41" s="336">
        <v>74</v>
      </c>
      <c r="N41" s="261">
        <f t="shared" si="1"/>
        <v>84</v>
      </c>
      <c r="O41" s="261">
        <f t="shared" si="1"/>
        <v>84</v>
      </c>
      <c r="P41" s="261">
        <f t="shared" si="1"/>
        <v>84</v>
      </c>
      <c r="Q41" s="261">
        <f t="shared" si="1"/>
        <v>74</v>
      </c>
      <c r="R41" s="261">
        <f t="shared" si="1"/>
        <v>74</v>
      </c>
    </row>
    <row r="42" spans="1:18">
      <c r="A42" s="264">
        <v>28</v>
      </c>
      <c r="B42" s="335">
        <v>1911053</v>
      </c>
      <c r="C42" s="335" t="s">
        <v>50</v>
      </c>
      <c r="D42" s="336">
        <v>88</v>
      </c>
      <c r="E42" s="336">
        <v>88</v>
      </c>
      <c r="F42" s="336">
        <v>88</v>
      </c>
      <c r="G42" s="336">
        <v>74</v>
      </c>
      <c r="H42" s="336">
        <v>74</v>
      </c>
      <c r="I42" s="336">
        <v>88</v>
      </c>
      <c r="J42" s="336">
        <v>88</v>
      </c>
      <c r="K42" s="336">
        <v>88</v>
      </c>
      <c r="L42" s="336">
        <v>74</v>
      </c>
      <c r="M42" s="336">
        <v>74</v>
      </c>
      <c r="N42" s="261">
        <f t="shared" si="1"/>
        <v>88</v>
      </c>
      <c r="O42" s="261">
        <f t="shared" si="1"/>
        <v>88</v>
      </c>
      <c r="P42" s="261">
        <f t="shared" si="1"/>
        <v>88</v>
      </c>
      <c r="Q42" s="261">
        <f t="shared" si="1"/>
        <v>74</v>
      </c>
      <c r="R42" s="261">
        <f t="shared" si="1"/>
        <v>74</v>
      </c>
    </row>
    <row r="43" spans="1:18">
      <c r="A43" s="264">
        <v>29</v>
      </c>
      <c r="B43" s="335">
        <v>1911054</v>
      </c>
      <c r="C43" s="335" t="s">
        <v>116</v>
      </c>
      <c r="D43" s="336">
        <v>74</v>
      </c>
      <c r="E43" s="336">
        <v>67</v>
      </c>
      <c r="F43" s="336">
        <v>67</v>
      </c>
      <c r="G43" s="336">
        <v>64</v>
      </c>
      <c r="H43" s="336">
        <v>64</v>
      </c>
      <c r="I43" s="336">
        <v>74</v>
      </c>
      <c r="J43" s="336">
        <v>67</v>
      </c>
      <c r="K43" s="336">
        <v>67</v>
      </c>
      <c r="L43" s="336">
        <v>64</v>
      </c>
      <c r="M43" s="336">
        <v>64</v>
      </c>
      <c r="N43" s="261">
        <f t="shared" si="1"/>
        <v>74</v>
      </c>
      <c r="O43" s="261">
        <f t="shared" si="1"/>
        <v>67</v>
      </c>
      <c r="P43" s="261">
        <f t="shared" si="1"/>
        <v>67</v>
      </c>
      <c r="Q43" s="261">
        <f t="shared" si="1"/>
        <v>64</v>
      </c>
      <c r="R43" s="261">
        <f t="shared" si="1"/>
        <v>64</v>
      </c>
    </row>
    <row r="44" spans="1:18">
      <c r="A44" s="264">
        <v>30</v>
      </c>
      <c r="B44" s="335">
        <v>1911055</v>
      </c>
      <c r="C44" s="335" t="s">
        <v>117</v>
      </c>
      <c r="D44" s="336">
        <v>82</v>
      </c>
      <c r="E44" s="336">
        <v>82</v>
      </c>
      <c r="F44" s="336">
        <v>82</v>
      </c>
      <c r="G44" s="336">
        <v>72</v>
      </c>
      <c r="H44" s="336">
        <v>72</v>
      </c>
      <c r="I44" s="336">
        <v>82</v>
      </c>
      <c r="J44" s="336">
        <v>82</v>
      </c>
      <c r="K44" s="336">
        <v>82</v>
      </c>
      <c r="L44" s="336">
        <v>72</v>
      </c>
      <c r="M44" s="336">
        <v>72</v>
      </c>
      <c r="N44" s="261">
        <f t="shared" si="1"/>
        <v>82</v>
      </c>
      <c r="O44" s="261">
        <f t="shared" si="1"/>
        <v>82</v>
      </c>
      <c r="P44" s="261">
        <f t="shared" si="1"/>
        <v>82</v>
      </c>
      <c r="Q44" s="261">
        <f t="shared" si="1"/>
        <v>72</v>
      </c>
      <c r="R44" s="261">
        <f t="shared" si="1"/>
        <v>72</v>
      </c>
    </row>
    <row r="45" spans="1:18">
      <c r="A45" s="264">
        <v>31</v>
      </c>
      <c r="B45" s="335">
        <v>1911057</v>
      </c>
      <c r="C45" s="335" t="s">
        <v>119</v>
      </c>
      <c r="D45" s="336">
        <v>84</v>
      </c>
      <c r="E45" s="336">
        <v>84</v>
      </c>
      <c r="F45" s="336">
        <v>84</v>
      </c>
      <c r="G45" s="336">
        <v>74</v>
      </c>
      <c r="H45" s="336">
        <v>74</v>
      </c>
      <c r="I45" s="336">
        <v>84</v>
      </c>
      <c r="J45" s="336">
        <v>84</v>
      </c>
      <c r="K45" s="336">
        <v>84</v>
      </c>
      <c r="L45" s="336">
        <v>74</v>
      </c>
      <c r="M45" s="336">
        <v>74</v>
      </c>
      <c r="N45" s="261">
        <f t="shared" si="1"/>
        <v>84</v>
      </c>
      <c r="O45" s="261">
        <f t="shared" si="1"/>
        <v>84</v>
      </c>
      <c r="P45" s="261">
        <f t="shared" si="1"/>
        <v>84</v>
      </c>
      <c r="Q45" s="261">
        <f t="shared" si="1"/>
        <v>74</v>
      </c>
      <c r="R45" s="261">
        <f t="shared" si="1"/>
        <v>74</v>
      </c>
    </row>
    <row r="46" spans="1:18">
      <c r="A46" s="264">
        <v>32</v>
      </c>
      <c r="B46" s="335">
        <v>1911058</v>
      </c>
      <c r="C46" s="335" t="s">
        <v>120</v>
      </c>
      <c r="D46" s="336">
        <v>90</v>
      </c>
      <c r="E46" s="336">
        <v>90</v>
      </c>
      <c r="F46" s="336">
        <v>90</v>
      </c>
      <c r="G46" s="336">
        <v>78</v>
      </c>
      <c r="H46" s="336">
        <v>78</v>
      </c>
      <c r="I46" s="336">
        <v>90</v>
      </c>
      <c r="J46" s="336">
        <v>90</v>
      </c>
      <c r="K46" s="336">
        <v>90</v>
      </c>
      <c r="L46" s="336">
        <v>78</v>
      </c>
      <c r="M46" s="336">
        <v>78</v>
      </c>
      <c r="N46" s="261">
        <f t="shared" si="1"/>
        <v>90</v>
      </c>
      <c r="O46" s="261">
        <f t="shared" si="1"/>
        <v>90</v>
      </c>
      <c r="P46" s="261">
        <f t="shared" si="1"/>
        <v>90</v>
      </c>
      <c r="Q46" s="261">
        <f t="shared" si="1"/>
        <v>78</v>
      </c>
      <c r="R46" s="261">
        <f t="shared" si="1"/>
        <v>78</v>
      </c>
    </row>
    <row r="47" spans="1:18">
      <c r="A47" s="264">
        <v>33</v>
      </c>
      <c r="B47" s="335">
        <v>1911061</v>
      </c>
      <c r="C47" s="335" t="s">
        <v>122</v>
      </c>
      <c r="D47" s="336">
        <v>84</v>
      </c>
      <c r="E47" s="336">
        <v>84</v>
      </c>
      <c r="F47" s="336">
        <v>84</v>
      </c>
      <c r="G47" s="336">
        <v>74</v>
      </c>
      <c r="H47" s="336">
        <v>74</v>
      </c>
      <c r="I47" s="336">
        <v>84</v>
      </c>
      <c r="J47" s="336">
        <v>84</v>
      </c>
      <c r="K47" s="336">
        <v>84</v>
      </c>
      <c r="L47" s="336">
        <v>74</v>
      </c>
      <c r="M47" s="336">
        <v>74</v>
      </c>
      <c r="N47" s="261">
        <f t="shared" si="1"/>
        <v>84</v>
      </c>
      <c r="O47" s="261">
        <f t="shared" si="1"/>
        <v>84</v>
      </c>
      <c r="P47" s="261">
        <f t="shared" si="1"/>
        <v>84</v>
      </c>
      <c r="Q47" s="261">
        <f t="shared" si="1"/>
        <v>74</v>
      </c>
      <c r="R47" s="261">
        <f t="shared" si="1"/>
        <v>74</v>
      </c>
    </row>
    <row r="48" spans="1:18">
      <c r="A48" s="264">
        <v>34</v>
      </c>
      <c r="B48" s="335">
        <v>1911062</v>
      </c>
      <c r="C48" s="335" t="s">
        <v>123</v>
      </c>
      <c r="D48" s="336">
        <v>84</v>
      </c>
      <c r="E48" s="336">
        <v>84</v>
      </c>
      <c r="F48" s="336">
        <v>84</v>
      </c>
      <c r="G48" s="336">
        <v>74</v>
      </c>
      <c r="H48" s="336">
        <v>74</v>
      </c>
      <c r="I48" s="336">
        <v>84</v>
      </c>
      <c r="J48" s="336">
        <v>84</v>
      </c>
      <c r="K48" s="336">
        <v>84</v>
      </c>
      <c r="L48" s="336">
        <v>74</v>
      </c>
      <c r="M48" s="336">
        <v>74</v>
      </c>
      <c r="N48" s="261">
        <f t="shared" si="1"/>
        <v>84</v>
      </c>
      <c r="O48" s="261">
        <f t="shared" si="1"/>
        <v>84</v>
      </c>
      <c r="P48" s="261">
        <f t="shared" si="1"/>
        <v>84</v>
      </c>
      <c r="Q48" s="261">
        <f t="shared" si="1"/>
        <v>74</v>
      </c>
      <c r="R48" s="261">
        <f t="shared" si="1"/>
        <v>74</v>
      </c>
    </row>
    <row r="49" spans="1:18">
      <c r="A49" s="264">
        <v>35</v>
      </c>
      <c r="B49" s="335">
        <v>1911063</v>
      </c>
      <c r="C49" s="335" t="s">
        <v>51</v>
      </c>
      <c r="D49" s="336">
        <v>84</v>
      </c>
      <c r="E49" s="336">
        <v>84</v>
      </c>
      <c r="F49" s="336">
        <v>84</v>
      </c>
      <c r="G49" s="336">
        <v>74</v>
      </c>
      <c r="H49" s="336">
        <v>74</v>
      </c>
      <c r="I49" s="336">
        <v>84</v>
      </c>
      <c r="J49" s="336">
        <v>84</v>
      </c>
      <c r="K49" s="336">
        <v>84</v>
      </c>
      <c r="L49" s="336">
        <v>74</v>
      </c>
      <c r="M49" s="336">
        <v>74</v>
      </c>
      <c r="N49" s="261">
        <f t="shared" si="1"/>
        <v>84</v>
      </c>
      <c r="O49" s="261">
        <f t="shared" si="1"/>
        <v>84</v>
      </c>
      <c r="P49" s="261">
        <f t="shared" si="1"/>
        <v>84</v>
      </c>
      <c r="Q49" s="261">
        <f t="shared" si="1"/>
        <v>74</v>
      </c>
      <c r="R49" s="261">
        <f t="shared" si="1"/>
        <v>74</v>
      </c>
    </row>
    <row r="50" spans="1:18">
      <c r="A50" s="264">
        <v>36</v>
      </c>
      <c r="B50" s="335">
        <v>1911065</v>
      </c>
      <c r="C50" s="335" t="s">
        <v>52</v>
      </c>
      <c r="D50" s="336">
        <v>74</v>
      </c>
      <c r="E50" s="336">
        <v>67</v>
      </c>
      <c r="F50" s="336">
        <v>67</v>
      </c>
      <c r="G50" s="336">
        <v>64</v>
      </c>
      <c r="H50" s="336">
        <v>64</v>
      </c>
      <c r="I50" s="336">
        <v>74</v>
      </c>
      <c r="J50" s="336">
        <v>67</v>
      </c>
      <c r="K50" s="336">
        <v>67</v>
      </c>
      <c r="L50" s="336">
        <v>64</v>
      </c>
      <c r="M50" s="336">
        <v>64</v>
      </c>
      <c r="N50" s="261">
        <f t="shared" si="1"/>
        <v>74</v>
      </c>
      <c r="O50" s="261">
        <f t="shared" si="1"/>
        <v>67</v>
      </c>
      <c r="P50" s="261">
        <f t="shared" si="1"/>
        <v>67</v>
      </c>
      <c r="Q50" s="261">
        <f t="shared" si="1"/>
        <v>64</v>
      </c>
      <c r="R50" s="261">
        <f t="shared" si="1"/>
        <v>64</v>
      </c>
    </row>
    <row r="51" spans="1:18">
      <c r="A51" s="264">
        <v>37</v>
      </c>
      <c r="B51" s="335">
        <v>1911067</v>
      </c>
      <c r="C51" s="335" t="s">
        <v>125</v>
      </c>
      <c r="D51" s="336">
        <v>92</v>
      </c>
      <c r="E51" s="336">
        <v>89</v>
      </c>
      <c r="F51" s="336">
        <v>89</v>
      </c>
      <c r="G51" s="336">
        <v>78</v>
      </c>
      <c r="H51" s="336">
        <v>78</v>
      </c>
      <c r="I51" s="336">
        <v>92</v>
      </c>
      <c r="J51" s="336">
        <v>89</v>
      </c>
      <c r="K51" s="336">
        <v>89</v>
      </c>
      <c r="L51" s="336">
        <v>78</v>
      </c>
      <c r="M51" s="336">
        <v>78</v>
      </c>
      <c r="N51" s="261">
        <f t="shared" si="1"/>
        <v>92</v>
      </c>
      <c r="O51" s="261">
        <f t="shared" si="1"/>
        <v>89</v>
      </c>
      <c r="P51" s="261">
        <f t="shared" si="1"/>
        <v>89</v>
      </c>
      <c r="Q51" s="261">
        <f t="shared" si="1"/>
        <v>78</v>
      </c>
      <c r="R51" s="261">
        <f t="shared" si="1"/>
        <v>78</v>
      </c>
    </row>
    <row r="52" spans="1:18">
      <c r="A52" s="264">
        <v>38</v>
      </c>
      <c r="B52" s="335">
        <v>1911070</v>
      </c>
      <c r="C52" s="335" t="s">
        <v>127</v>
      </c>
      <c r="D52" s="336">
        <v>84</v>
      </c>
      <c r="E52" s="336">
        <v>84</v>
      </c>
      <c r="F52" s="336">
        <v>84</v>
      </c>
      <c r="G52" s="336">
        <v>74</v>
      </c>
      <c r="H52" s="336">
        <v>74</v>
      </c>
      <c r="I52" s="336">
        <v>84</v>
      </c>
      <c r="J52" s="336">
        <v>84</v>
      </c>
      <c r="K52" s="336">
        <v>84</v>
      </c>
      <c r="L52" s="336">
        <v>74</v>
      </c>
      <c r="M52" s="336">
        <v>74</v>
      </c>
      <c r="N52" s="261">
        <f t="shared" si="1"/>
        <v>84</v>
      </c>
      <c r="O52" s="261">
        <f t="shared" si="1"/>
        <v>84</v>
      </c>
      <c r="P52" s="261">
        <f t="shared" si="1"/>
        <v>84</v>
      </c>
      <c r="Q52" s="261">
        <f t="shared" si="1"/>
        <v>74</v>
      </c>
      <c r="R52" s="261">
        <f t="shared" si="1"/>
        <v>74</v>
      </c>
    </row>
    <row r="53" spans="1:18">
      <c r="A53" s="264">
        <v>39</v>
      </c>
      <c r="B53" s="335">
        <v>1911072</v>
      </c>
      <c r="C53" s="335" t="s">
        <v>53</v>
      </c>
      <c r="D53" s="336">
        <v>86</v>
      </c>
      <c r="E53" s="336">
        <v>86</v>
      </c>
      <c r="F53" s="336">
        <v>86</v>
      </c>
      <c r="G53" s="336">
        <v>76</v>
      </c>
      <c r="H53" s="336">
        <v>76</v>
      </c>
      <c r="I53" s="336">
        <v>86</v>
      </c>
      <c r="J53" s="336">
        <v>86</v>
      </c>
      <c r="K53" s="336">
        <v>86</v>
      </c>
      <c r="L53" s="336">
        <v>76</v>
      </c>
      <c r="M53" s="336">
        <v>76</v>
      </c>
      <c r="N53" s="261">
        <f t="shared" si="1"/>
        <v>86</v>
      </c>
      <c r="O53" s="261">
        <f t="shared" si="1"/>
        <v>86</v>
      </c>
      <c r="P53" s="261">
        <f t="shared" si="1"/>
        <v>86</v>
      </c>
      <c r="Q53" s="261">
        <f t="shared" si="1"/>
        <v>76</v>
      </c>
      <c r="R53" s="261">
        <f t="shared" si="1"/>
        <v>76</v>
      </c>
    </row>
    <row r="54" spans="1:18">
      <c r="A54" s="264">
        <v>40</v>
      </c>
      <c r="B54" s="335">
        <v>1911073</v>
      </c>
      <c r="C54" s="335" t="s">
        <v>54</v>
      </c>
      <c r="D54" s="336">
        <v>92</v>
      </c>
      <c r="E54" s="336">
        <v>92</v>
      </c>
      <c r="F54" s="336">
        <v>92</v>
      </c>
      <c r="G54" s="336">
        <v>78</v>
      </c>
      <c r="H54" s="336">
        <v>78</v>
      </c>
      <c r="I54" s="336">
        <v>92</v>
      </c>
      <c r="J54" s="336">
        <v>92</v>
      </c>
      <c r="K54" s="336">
        <v>92</v>
      </c>
      <c r="L54" s="336">
        <v>78</v>
      </c>
      <c r="M54" s="336">
        <v>78</v>
      </c>
      <c r="N54" s="261">
        <f t="shared" si="1"/>
        <v>92</v>
      </c>
      <c r="O54" s="261">
        <f t="shared" si="1"/>
        <v>92</v>
      </c>
      <c r="P54" s="261">
        <f t="shared" si="1"/>
        <v>92</v>
      </c>
      <c r="Q54" s="261">
        <f t="shared" si="1"/>
        <v>78</v>
      </c>
      <c r="R54" s="261">
        <f t="shared" si="1"/>
        <v>78</v>
      </c>
    </row>
    <row r="55" spans="1:18">
      <c r="A55" s="264">
        <v>41</v>
      </c>
      <c r="B55" s="335">
        <v>1911075</v>
      </c>
      <c r="C55" s="335" t="s">
        <v>55</v>
      </c>
      <c r="D55" s="336">
        <v>88</v>
      </c>
      <c r="E55" s="336">
        <v>88</v>
      </c>
      <c r="F55" s="336">
        <v>88</v>
      </c>
      <c r="G55" s="336">
        <v>78</v>
      </c>
      <c r="H55" s="336">
        <v>78</v>
      </c>
      <c r="I55" s="336">
        <v>88</v>
      </c>
      <c r="J55" s="336">
        <v>88</v>
      </c>
      <c r="K55" s="336">
        <v>88</v>
      </c>
      <c r="L55" s="336">
        <v>78</v>
      </c>
      <c r="M55" s="336">
        <v>78</v>
      </c>
      <c r="N55" s="261">
        <f t="shared" si="1"/>
        <v>88</v>
      </c>
      <c r="O55" s="261">
        <f t="shared" si="1"/>
        <v>88</v>
      </c>
      <c r="P55" s="261">
        <f t="shared" si="1"/>
        <v>88</v>
      </c>
      <c r="Q55" s="261">
        <f t="shared" si="1"/>
        <v>78</v>
      </c>
      <c r="R55" s="261">
        <f t="shared" si="1"/>
        <v>78</v>
      </c>
    </row>
    <row r="56" spans="1:18">
      <c r="A56" s="264">
        <v>42</v>
      </c>
      <c r="B56" s="335">
        <v>1911076</v>
      </c>
      <c r="C56" s="335" t="s">
        <v>129</v>
      </c>
      <c r="D56" s="336">
        <v>90</v>
      </c>
      <c r="E56" s="336">
        <v>90</v>
      </c>
      <c r="F56" s="336">
        <v>90</v>
      </c>
      <c r="G56" s="336">
        <v>78</v>
      </c>
      <c r="H56" s="336">
        <v>78</v>
      </c>
      <c r="I56" s="336">
        <v>90</v>
      </c>
      <c r="J56" s="336">
        <v>90</v>
      </c>
      <c r="K56" s="336">
        <v>90</v>
      </c>
      <c r="L56" s="336">
        <v>78</v>
      </c>
      <c r="M56" s="336">
        <v>78</v>
      </c>
      <c r="N56" s="261">
        <f t="shared" si="1"/>
        <v>90</v>
      </c>
      <c r="O56" s="261">
        <f t="shared" si="1"/>
        <v>90</v>
      </c>
      <c r="P56" s="261">
        <f t="shared" si="1"/>
        <v>90</v>
      </c>
      <c r="Q56" s="261">
        <f t="shared" si="1"/>
        <v>78</v>
      </c>
      <c r="R56" s="261">
        <f t="shared" si="1"/>
        <v>78</v>
      </c>
    </row>
    <row r="57" spans="1:18">
      <c r="A57" s="264">
        <v>43</v>
      </c>
      <c r="B57" s="335">
        <v>1911077</v>
      </c>
      <c r="C57" s="335" t="s">
        <v>56</v>
      </c>
      <c r="D57" s="336">
        <v>90</v>
      </c>
      <c r="E57" s="336">
        <v>90</v>
      </c>
      <c r="F57" s="336">
        <v>90</v>
      </c>
      <c r="G57" s="336">
        <v>78</v>
      </c>
      <c r="H57" s="336">
        <v>78</v>
      </c>
      <c r="I57" s="336">
        <v>90</v>
      </c>
      <c r="J57" s="336">
        <v>90</v>
      </c>
      <c r="K57" s="336">
        <v>90</v>
      </c>
      <c r="L57" s="336">
        <v>78</v>
      </c>
      <c r="M57" s="336">
        <v>78</v>
      </c>
      <c r="N57" s="261">
        <f t="shared" si="1"/>
        <v>90</v>
      </c>
      <c r="O57" s="261">
        <f t="shared" si="1"/>
        <v>90</v>
      </c>
      <c r="P57" s="261">
        <f t="shared" si="1"/>
        <v>90</v>
      </c>
      <c r="Q57" s="261">
        <f t="shared" si="1"/>
        <v>78</v>
      </c>
      <c r="R57" s="261">
        <f t="shared" si="1"/>
        <v>78</v>
      </c>
    </row>
    <row r="58" spans="1:18">
      <c r="A58" s="264">
        <v>44</v>
      </c>
      <c r="B58" s="335">
        <v>1911079</v>
      </c>
      <c r="C58" s="335" t="s">
        <v>130</v>
      </c>
      <c r="D58" s="336">
        <v>86</v>
      </c>
      <c r="E58" s="336">
        <v>86</v>
      </c>
      <c r="F58" s="336">
        <v>86</v>
      </c>
      <c r="G58" s="336">
        <v>78</v>
      </c>
      <c r="H58" s="336">
        <v>78</v>
      </c>
      <c r="I58" s="336">
        <v>86</v>
      </c>
      <c r="J58" s="336">
        <v>86</v>
      </c>
      <c r="K58" s="336">
        <v>86</v>
      </c>
      <c r="L58" s="336">
        <v>78</v>
      </c>
      <c r="M58" s="336">
        <v>78</v>
      </c>
      <c r="N58" s="261">
        <f t="shared" si="1"/>
        <v>86</v>
      </c>
      <c r="O58" s="261">
        <f t="shared" si="1"/>
        <v>86</v>
      </c>
      <c r="P58" s="261">
        <f t="shared" si="1"/>
        <v>86</v>
      </c>
      <c r="Q58" s="261">
        <f t="shared" si="1"/>
        <v>78</v>
      </c>
      <c r="R58" s="261">
        <f t="shared" si="1"/>
        <v>78</v>
      </c>
    </row>
    <row r="59" spans="1:18">
      <c r="A59" s="264">
        <v>45</v>
      </c>
      <c r="B59" s="335">
        <v>1911084</v>
      </c>
      <c r="C59" s="335" t="s">
        <v>436</v>
      </c>
      <c r="D59" s="336">
        <v>86</v>
      </c>
      <c r="E59" s="336">
        <v>86</v>
      </c>
      <c r="F59" s="336">
        <v>86</v>
      </c>
      <c r="G59" s="336">
        <v>76</v>
      </c>
      <c r="H59" s="336">
        <v>76</v>
      </c>
      <c r="I59" s="336">
        <v>86</v>
      </c>
      <c r="J59" s="336">
        <v>86</v>
      </c>
      <c r="K59" s="336">
        <v>86</v>
      </c>
      <c r="L59" s="336">
        <v>76</v>
      </c>
      <c r="M59" s="336">
        <v>76</v>
      </c>
      <c r="N59" s="261">
        <f t="shared" si="1"/>
        <v>86</v>
      </c>
      <c r="O59" s="261">
        <f t="shared" si="1"/>
        <v>86</v>
      </c>
      <c r="P59" s="261">
        <f t="shared" si="1"/>
        <v>86</v>
      </c>
      <c r="Q59" s="261">
        <f t="shared" si="1"/>
        <v>76</v>
      </c>
      <c r="R59" s="261">
        <f t="shared" si="1"/>
        <v>76</v>
      </c>
    </row>
    <row r="60" spans="1:18">
      <c r="A60" s="264">
        <v>46</v>
      </c>
      <c r="B60" s="335">
        <v>1911085</v>
      </c>
      <c r="C60" s="335" t="s">
        <v>134</v>
      </c>
      <c r="D60" s="336">
        <v>84</v>
      </c>
      <c r="E60" s="336">
        <v>84</v>
      </c>
      <c r="F60" s="336">
        <v>84</v>
      </c>
      <c r="G60" s="336">
        <v>74</v>
      </c>
      <c r="H60" s="336">
        <v>74</v>
      </c>
      <c r="I60" s="336">
        <v>84</v>
      </c>
      <c r="J60" s="336">
        <v>84</v>
      </c>
      <c r="K60" s="336">
        <v>84</v>
      </c>
      <c r="L60" s="336">
        <v>74</v>
      </c>
      <c r="M60" s="336">
        <v>74</v>
      </c>
      <c r="N60" s="261">
        <f t="shared" si="1"/>
        <v>84</v>
      </c>
      <c r="O60" s="261">
        <f t="shared" si="1"/>
        <v>84</v>
      </c>
      <c r="P60" s="261">
        <f t="shared" si="1"/>
        <v>84</v>
      </c>
      <c r="Q60" s="261">
        <f t="shared" si="1"/>
        <v>74</v>
      </c>
      <c r="R60" s="261">
        <f t="shared" si="1"/>
        <v>74</v>
      </c>
    </row>
    <row r="61" spans="1:18">
      <c r="A61" s="264">
        <v>47</v>
      </c>
      <c r="B61" s="335">
        <v>1911086</v>
      </c>
      <c r="C61" s="335" t="s">
        <v>437</v>
      </c>
      <c r="D61" s="336">
        <v>86</v>
      </c>
      <c r="E61" s="336">
        <v>86</v>
      </c>
      <c r="F61" s="336">
        <v>86</v>
      </c>
      <c r="G61" s="336">
        <v>76</v>
      </c>
      <c r="H61" s="336">
        <v>76</v>
      </c>
      <c r="I61" s="336">
        <v>86</v>
      </c>
      <c r="J61" s="336">
        <v>86</v>
      </c>
      <c r="K61" s="336">
        <v>86</v>
      </c>
      <c r="L61" s="336">
        <v>76</v>
      </c>
      <c r="M61" s="336">
        <v>76</v>
      </c>
      <c r="N61" s="261">
        <f t="shared" si="1"/>
        <v>86</v>
      </c>
      <c r="O61" s="261">
        <f t="shared" si="1"/>
        <v>86</v>
      </c>
      <c r="P61" s="261">
        <f t="shared" si="1"/>
        <v>86</v>
      </c>
      <c r="Q61" s="261">
        <f t="shared" si="1"/>
        <v>76</v>
      </c>
      <c r="R61" s="261">
        <f t="shared" si="1"/>
        <v>76</v>
      </c>
    </row>
    <row r="62" spans="1:18">
      <c r="A62" s="264">
        <v>48</v>
      </c>
      <c r="B62" s="335">
        <v>1911087</v>
      </c>
      <c r="C62" s="335" t="s">
        <v>136</v>
      </c>
      <c r="D62" s="336">
        <v>86</v>
      </c>
      <c r="E62" s="336">
        <v>86</v>
      </c>
      <c r="F62" s="336">
        <v>86</v>
      </c>
      <c r="G62" s="336">
        <v>76</v>
      </c>
      <c r="H62" s="336">
        <v>78</v>
      </c>
      <c r="I62" s="336">
        <v>86</v>
      </c>
      <c r="J62" s="336">
        <v>86</v>
      </c>
      <c r="K62" s="336">
        <v>86</v>
      </c>
      <c r="L62" s="336">
        <v>76</v>
      </c>
      <c r="M62" s="336">
        <v>78</v>
      </c>
      <c r="N62" s="261">
        <f t="shared" si="1"/>
        <v>86</v>
      </c>
      <c r="O62" s="261">
        <f t="shared" si="1"/>
        <v>86</v>
      </c>
      <c r="P62" s="261">
        <f t="shared" si="1"/>
        <v>86</v>
      </c>
      <c r="Q62" s="261">
        <f t="shared" si="1"/>
        <v>76</v>
      </c>
      <c r="R62" s="261">
        <f t="shared" si="1"/>
        <v>78</v>
      </c>
    </row>
    <row r="63" spans="1:18">
      <c r="A63" s="264">
        <v>49</v>
      </c>
      <c r="B63" s="335">
        <v>1911088</v>
      </c>
      <c r="C63" s="335" t="s">
        <v>57</v>
      </c>
      <c r="D63" s="336">
        <v>92</v>
      </c>
      <c r="E63" s="336">
        <v>92</v>
      </c>
      <c r="F63" s="336">
        <v>92</v>
      </c>
      <c r="G63" s="336">
        <v>78</v>
      </c>
      <c r="H63" s="336">
        <v>78</v>
      </c>
      <c r="I63" s="336">
        <v>92</v>
      </c>
      <c r="J63" s="336">
        <v>92</v>
      </c>
      <c r="K63" s="336">
        <v>92</v>
      </c>
      <c r="L63" s="336">
        <v>78</v>
      </c>
      <c r="M63" s="336">
        <v>78</v>
      </c>
      <c r="N63" s="261">
        <f t="shared" si="1"/>
        <v>92</v>
      </c>
      <c r="O63" s="261">
        <f t="shared" si="1"/>
        <v>92</v>
      </c>
      <c r="P63" s="261">
        <f t="shared" si="1"/>
        <v>92</v>
      </c>
      <c r="Q63" s="261">
        <f t="shared" si="1"/>
        <v>78</v>
      </c>
      <c r="R63" s="261">
        <f t="shared" si="1"/>
        <v>78</v>
      </c>
    </row>
    <row r="64" spans="1:18">
      <c r="A64" s="264">
        <v>50</v>
      </c>
      <c r="B64" s="335">
        <v>1911090</v>
      </c>
      <c r="C64" s="335" t="s">
        <v>438</v>
      </c>
      <c r="D64" s="336">
        <v>90</v>
      </c>
      <c r="E64" s="336">
        <v>90</v>
      </c>
      <c r="F64" s="336">
        <v>90</v>
      </c>
      <c r="G64" s="336">
        <v>76</v>
      </c>
      <c r="H64" s="336">
        <v>76</v>
      </c>
      <c r="I64" s="336">
        <v>90</v>
      </c>
      <c r="J64" s="336">
        <v>90</v>
      </c>
      <c r="K64" s="336">
        <v>90</v>
      </c>
      <c r="L64" s="336">
        <v>76</v>
      </c>
      <c r="M64" s="336">
        <v>76</v>
      </c>
      <c r="N64" s="261">
        <f t="shared" si="1"/>
        <v>90</v>
      </c>
      <c r="O64" s="261">
        <f t="shared" si="1"/>
        <v>90</v>
      </c>
      <c r="P64" s="261">
        <f t="shared" si="1"/>
        <v>90</v>
      </c>
      <c r="Q64" s="261">
        <f t="shared" si="1"/>
        <v>76</v>
      </c>
      <c r="R64" s="261">
        <f t="shared" si="1"/>
        <v>76</v>
      </c>
    </row>
    <row r="65" spans="1:18">
      <c r="A65" s="264">
        <v>51</v>
      </c>
      <c r="B65" s="335">
        <v>1911094</v>
      </c>
      <c r="C65" s="335" t="s">
        <v>58</v>
      </c>
      <c r="D65" s="336">
        <v>90</v>
      </c>
      <c r="E65" s="336">
        <v>90</v>
      </c>
      <c r="F65" s="336">
        <v>90</v>
      </c>
      <c r="G65" s="336">
        <v>78</v>
      </c>
      <c r="H65" s="336">
        <v>78</v>
      </c>
      <c r="I65" s="336">
        <v>90</v>
      </c>
      <c r="J65" s="336">
        <v>90</v>
      </c>
      <c r="K65" s="336">
        <v>90</v>
      </c>
      <c r="L65" s="336">
        <v>78</v>
      </c>
      <c r="M65" s="336">
        <v>78</v>
      </c>
      <c r="N65" s="261">
        <f t="shared" si="1"/>
        <v>90</v>
      </c>
      <c r="O65" s="261">
        <f t="shared" si="1"/>
        <v>90</v>
      </c>
      <c r="P65" s="261">
        <f t="shared" si="1"/>
        <v>90</v>
      </c>
      <c r="Q65" s="261">
        <f t="shared" si="1"/>
        <v>78</v>
      </c>
      <c r="R65" s="261">
        <f t="shared" si="1"/>
        <v>78</v>
      </c>
    </row>
    <row r="66" spans="1:18">
      <c r="A66" s="264">
        <v>52</v>
      </c>
      <c r="B66" s="335">
        <v>1911095</v>
      </c>
      <c r="C66" s="335" t="s">
        <v>439</v>
      </c>
      <c r="D66" s="336">
        <v>88</v>
      </c>
      <c r="E66" s="336">
        <v>88</v>
      </c>
      <c r="F66" s="336">
        <v>88</v>
      </c>
      <c r="G66" s="336">
        <v>78</v>
      </c>
      <c r="H66" s="336">
        <v>78</v>
      </c>
      <c r="I66" s="336">
        <v>88</v>
      </c>
      <c r="J66" s="336">
        <v>88</v>
      </c>
      <c r="K66" s="336">
        <v>88</v>
      </c>
      <c r="L66" s="336">
        <v>78</v>
      </c>
      <c r="M66" s="336">
        <v>78</v>
      </c>
      <c r="N66" s="261">
        <f t="shared" si="1"/>
        <v>88</v>
      </c>
      <c r="O66" s="261">
        <f t="shared" si="1"/>
        <v>88</v>
      </c>
      <c r="P66" s="261">
        <f t="shared" si="1"/>
        <v>88</v>
      </c>
      <c r="Q66" s="261">
        <f t="shared" si="1"/>
        <v>78</v>
      </c>
      <c r="R66" s="261">
        <f t="shared" si="1"/>
        <v>78</v>
      </c>
    </row>
    <row r="67" spans="1:18">
      <c r="A67" s="264">
        <v>53</v>
      </c>
      <c r="B67" s="335">
        <v>1911099</v>
      </c>
      <c r="C67" s="335" t="s">
        <v>440</v>
      </c>
      <c r="D67" s="336">
        <v>88</v>
      </c>
      <c r="E67" s="336">
        <v>88</v>
      </c>
      <c r="F67" s="336">
        <v>88</v>
      </c>
      <c r="G67" s="336">
        <v>78</v>
      </c>
      <c r="H67" s="336">
        <v>78</v>
      </c>
      <c r="I67" s="336">
        <v>88</v>
      </c>
      <c r="J67" s="336">
        <v>88</v>
      </c>
      <c r="K67" s="336">
        <v>88</v>
      </c>
      <c r="L67" s="336">
        <v>78</v>
      </c>
      <c r="M67" s="336">
        <v>78</v>
      </c>
      <c r="N67" s="261">
        <f t="shared" si="1"/>
        <v>88</v>
      </c>
      <c r="O67" s="261">
        <f t="shared" si="1"/>
        <v>88</v>
      </c>
      <c r="P67" s="261">
        <f t="shared" si="1"/>
        <v>88</v>
      </c>
      <c r="Q67" s="261">
        <f t="shared" si="1"/>
        <v>78</v>
      </c>
      <c r="R67" s="261">
        <f t="shared" si="1"/>
        <v>78</v>
      </c>
    </row>
    <row r="68" spans="1:18">
      <c r="A68" s="264">
        <v>54</v>
      </c>
      <c r="B68" s="335">
        <v>1911104</v>
      </c>
      <c r="C68" s="335" t="s">
        <v>59</v>
      </c>
      <c r="D68" s="336">
        <v>92</v>
      </c>
      <c r="E68" s="336">
        <v>92</v>
      </c>
      <c r="F68" s="336">
        <v>92</v>
      </c>
      <c r="G68" s="336">
        <v>78</v>
      </c>
      <c r="H68" s="336">
        <v>78</v>
      </c>
      <c r="I68" s="336">
        <v>92</v>
      </c>
      <c r="J68" s="336">
        <v>92</v>
      </c>
      <c r="K68" s="336">
        <v>92</v>
      </c>
      <c r="L68" s="336">
        <v>78</v>
      </c>
      <c r="M68" s="336">
        <v>78</v>
      </c>
      <c r="N68" s="261">
        <f t="shared" si="1"/>
        <v>92</v>
      </c>
      <c r="O68" s="261">
        <f t="shared" si="1"/>
        <v>92</v>
      </c>
      <c r="P68" s="261">
        <f t="shared" si="1"/>
        <v>92</v>
      </c>
      <c r="Q68" s="261">
        <f t="shared" si="1"/>
        <v>78</v>
      </c>
      <c r="R68" s="261">
        <f t="shared" si="1"/>
        <v>78</v>
      </c>
    </row>
    <row r="69" spans="1:18">
      <c r="A69" s="264">
        <v>55</v>
      </c>
      <c r="B69" s="335">
        <v>1911105</v>
      </c>
      <c r="C69" s="335" t="s">
        <v>60</v>
      </c>
      <c r="D69" s="336">
        <v>86</v>
      </c>
      <c r="E69" s="336">
        <v>86</v>
      </c>
      <c r="F69" s="336">
        <v>86</v>
      </c>
      <c r="G69" s="336">
        <v>78</v>
      </c>
      <c r="H69" s="336">
        <v>78</v>
      </c>
      <c r="I69" s="336">
        <v>86</v>
      </c>
      <c r="J69" s="336">
        <v>86</v>
      </c>
      <c r="K69" s="336">
        <v>86</v>
      </c>
      <c r="L69" s="336">
        <v>78</v>
      </c>
      <c r="M69" s="336">
        <v>78</v>
      </c>
      <c r="N69" s="261">
        <f t="shared" si="1"/>
        <v>86</v>
      </c>
      <c r="O69" s="261">
        <f t="shared" si="1"/>
        <v>86</v>
      </c>
      <c r="P69" s="261">
        <f t="shared" si="1"/>
        <v>86</v>
      </c>
      <c r="Q69" s="261">
        <f t="shared" si="1"/>
        <v>78</v>
      </c>
      <c r="R69" s="261">
        <f t="shared" si="1"/>
        <v>78</v>
      </c>
    </row>
    <row r="70" spans="1:18">
      <c r="A70" s="264">
        <v>56</v>
      </c>
      <c r="B70" s="335">
        <v>1911106</v>
      </c>
      <c r="C70" s="335" t="s">
        <v>150</v>
      </c>
      <c r="D70" s="336">
        <v>92</v>
      </c>
      <c r="E70" s="336">
        <v>92</v>
      </c>
      <c r="F70" s="336">
        <v>92</v>
      </c>
      <c r="G70" s="336">
        <v>78</v>
      </c>
      <c r="H70" s="336">
        <v>78</v>
      </c>
      <c r="I70" s="336">
        <v>92</v>
      </c>
      <c r="J70" s="336">
        <v>92</v>
      </c>
      <c r="K70" s="336">
        <v>92</v>
      </c>
      <c r="L70" s="336">
        <v>78</v>
      </c>
      <c r="M70" s="336">
        <v>78</v>
      </c>
      <c r="N70" s="261">
        <f t="shared" si="1"/>
        <v>92</v>
      </c>
      <c r="O70" s="261">
        <f t="shared" si="1"/>
        <v>92</v>
      </c>
      <c r="P70" s="261">
        <f t="shared" si="1"/>
        <v>92</v>
      </c>
      <c r="Q70" s="261">
        <f t="shared" si="1"/>
        <v>78</v>
      </c>
      <c r="R70" s="261">
        <f t="shared" si="1"/>
        <v>78</v>
      </c>
    </row>
    <row r="71" spans="1:18">
      <c r="A71" s="264">
        <v>57</v>
      </c>
      <c r="B71" s="335">
        <v>1911109</v>
      </c>
      <c r="C71" s="335" t="s">
        <v>153</v>
      </c>
      <c r="D71" s="336">
        <v>70</v>
      </c>
      <c r="E71" s="336">
        <v>74</v>
      </c>
      <c r="F71" s="336">
        <v>74</v>
      </c>
      <c r="G71" s="336">
        <v>76</v>
      </c>
      <c r="H71" s="336">
        <v>76</v>
      </c>
      <c r="I71" s="336">
        <v>70</v>
      </c>
      <c r="J71" s="336">
        <v>74</v>
      </c>
      <c r="K71" s="336">
        <v>74</v>
      </c>
      <c r="L71" s="336">
        <v>76</v>
      </c>
      <c r="M71" s="336">
        <v>76</v>
      </c>
      <c r="N71" s="261">
        <f t="shared" si="1"/>
        <v>70</v>
      </c>
      <c r="O71" s="261">
        <f t="shared" si="1"/>
        <v>74</v>
      </c>
      <c r="P71" s="261">
        <f t="shared" si="1"/>
        <v>74</v>
      </c>
      <c r="Q71" s="261">
        <f t="shared" si="1"/>
        <v>76</v>
      </c>
      <c r="R71" s="261">
        <f t="shared" si="1"/>
        <v>76</v>
      </c>
    </row>
    <row r="72" spans="1:18">
      <c r="A72" s="264">
        <v>58</v>
      </c>
      <c r="B72" s="335">
        <v>1911116</v>
      </c>
      <c r="C72" s="335" t="s">
        <v>441</v>
      </c>
      <c r="D72" s="336">
        <v>86</v>
      </c>
      <c r="E72" s="336">
        <v>86</v>
      </c>
      <c r="F72" s="336">
        <v>86</v>
      </c>
      <c r="G72" s="336">
        <v>76</v>
      </c>
      <c r="H72" s="336">
        <v>76</v>
      </c>
      <c r="I72" s="336">
        <v>86</v>
      </c>
      <c r="J72" s="336">
        <v>86</v>
      </c>
      <c r="K72" s="336">
        <v>86</v>
      </c>
      <c r="L72" s="336">
        <v>76</v>
      </c>
      <c r="M72" s="336">
        <v>76</v>
      </c>
      <c r="N72" s="261">
        <f t="shared" si="1"/>
        <v>86</v>
      </c>
      <c r="O72" s="261">
        <f t="shared" si="1"/>
        <v>86</v>
      </c>
      <c r="P72" s="261">
        <f t="shared" si="1"/>
        <v>86</v>
      </c>
      <c r="Q72" s="261">
        <f t="shared" si="1"/>
        <v>76</v>
      </c>
      <c r="R72" s="261">
        <f t="shared" si="1"/>
        <v>76</v>
      </c>
    </row>
    <row r="73" spans="1:18">
      <c r="A73" s="264">
        <v>59</v>
      </c>
      <c r="B73" s="335">
        <v>1911118</v>
      </c>
      <c r="C73" s="335" t="s">
        <v>442</v>
      </c>
      <c r="D73" s="336">
        <v>86</v>
      </c>
      <c r="E73" s="336">
        <v>83</v>
      </c>
      <c r="F73" s="336">
        <v>83</v>
      </c>
      <c r="G73" s="336">
        <v>76</v>
      </c>
      <c r="H73" s="336">
        <v>76</v>
      </c>
      <c r="I73" s="336">
        <v>86</v>
      </c>
      <c r="J73" s="336">
        <v>83</v>
      </c>
      <c r="K73" s="336">
        <v>83</v>
      </c>
      <c r="L73" s="336">
        <v>76</v>
      </c>
      <c r="M73" s="336">
        <v>76</v>
      </c>
      <c r="N73" s="261">
        <f t="shared" si="1"/>
        <v>86</v>
      </c>
      <c r="O73" s="261">
        <f t="shared" si="1"/>
        <v>83</v>
      </c>
      <c r="P73" s="261">
        <f t="shared" si="1"/>
        <v>83</v>
      </c>
      <c r="Q73" s="261">
        <f t="shared" si="1"/>
        <v>76</v>
      </c>
      <c r="R73" s="261">
        <f t="shared" si="1"/>
        <v>76</v>
      </c>
    </row>
    <row r="74" spans="1:18">
      <c r="A74" s="264">
        <v>60</v>
      </c>
      <c r="B74" s="335">
        <v>1911119</v>
      </c>
      <c r="C74" s="335" t="s">
        <v>443</v>
      </c>
      <c r="D74" s="336">
        <v>86</v>
      </c>
      <c r="E74" s="336">
        <v>86</v>
      </c>
      <c r="F74" s="336">
        <v>86</v>
      </c>
      <c r="G74" s="336">
        <v>76</v>
      </c>
      <c r="H74" s="336">
        <v>76</v>
      </c>
      <c r="I74" s="336">
        <v>86</v>
      </c>
      <c r="J74" s="336">
        <v>86</v>
      </c>
      <c r="K74" s="336">
        <v>86</v>
      </c>
      <c r="L74" s="336">
        <v>76</v>
      </c>
      <c r="M74" s="336">
        <v>76</v>
      </c>
      <c r="N74" s="261">
        <f t="shared" si="1"/>
        <v>86</v>
      </c>
      <c r="O74" s="261">
        <f t="shared" si="1"/>
        <v>86</v>
      </c>
      <c r="P74" s="261">
        <f t="shared" si="1"/>
        <v>86</v>
      </c>
      <c r="Q74" s="261">
        <f t="shared" si="1"/>
        <v>76</v>
      </c>
      <c r="R74" s="261">
        <f t="shared" si="1"/>
        <v>76</v>
      </c>
    </row>
    <row r="75" spans="1:18">
      <c r="A75" s="264">
        <v>61</v>
      </c>
      <c r="B75" s="335">
        <v>1911401</v>
      </c>
      <c r="C75" s="335" t="s">
        <v>360</v>
      </c>
      <c r="D75" s="336">
        <v>82</v>
      </c>
      <c r="E75" s="336">
        <v>81</v>
      </c>
      <c r="F75" s="336">
        <v>81</v>
      </c>
      <c r="G75" s="336">
        <v>72</v>
      </c>
      <c r="H75" s="336">
        <v>72</v>
      </c>
      <c r="I75" s="336">
        <v>82</v>
      </c>
      <c r="J75" s="336">
        <v>81</v>
      </c>
      <c r="K75" s="336">
        <v>81</v>
      </c>
      <c r="L75" s="336">
        <v>72</v>
      </c>
      <c r="M75" s="336">
        <v>72</v>
      </c>
      <c r="N75" s="261">
        <f t="shared" si="1"/>
        <v>82</v>
      </c>
      <c r="O75" s="261">
        <f t="shared" si="1"/>
        <v>81</v>
      </c>
      <c r="P75" s="261">
        <f t="shared" si="1"/>
        <v>81</v>
      </c>
      <c r="Q75" s="261">
        <f t="shared" si="1"/>
        <v>72</v>
      </c>
      <c r="R75" s="261">
        <f t="shared" si="1"/>
        <v>72</v>
      </c>
    </row>
    <row r="76" spans="1:18">
      <c r="A76" s="264">
        <v>62</v>
      </c>
      <c r="B76" s="335">
        <v>1911402</v>
      </c>
      <c r="C76" s="335" t="s">
        <v>361</v>
      </c>
      <c r="D76" s="336">
        <v>84</v>
      </c>
      <c r="E76" s="336">
        <v>81</v>
      </c>
      <c r="F76" s="336">
        <v>81</v>
      </c>
      <c r="G76" s="336">
        <v>74</v>
      </c>
      <c r="H76" s="336">
        <v>74</v>
      </c>
      <c r="I76" s="336">
        <v>84</v>
      </c>
      <c r="J76" s="336">
        <v>81</v>
      </c>
      <c r="K76" s="336">
        <v>81</v>
      </c>
      <c r="L76" s="336">
        <v>74</v>
      </c>
      <c r="M76" s="336">
        <v>74</v>
      </c>
      <c r="N76" s="261">
        <f t="shared" si="1"/>
        <v>84</v>
      </c>
      <c r="O76" s="261">
        <f t="shared" si="1"/>
        <v>81</v>
      </c>
      <c r="P76" s="261">
        <f t="shared" si="1"/>
        <v>81</v>
      </c>
      <c r="Q76" s="261">
        <f t="shared" si="1"/>
        <v>74</v>
      </c>
      <c r="R76" s="261">
        <f t="shared" si="1"/>
        <v>74</v>
      </c>
    </row>
    <row r="77" spans="1:18">
      <c r="A77" s="264">
        <v>63</v>
      </c>
      <c r="B77" s="335">
        <v>1911405</v>
      </c>
      <c r="C77" s="335" t="s">
        <v>364</v>
      </c>
      <c r="D77" s="336">
        <v>82</v>
      </c>
      <c r="E77" s="336">
        <v>78</v>
      </c>
      <c r="F77" s="336">
        <v>78</v>
      </c>
      <c r="G77" s="336">
        <v>70</v>
      </c>
      <c r="H77" s="336">
        <v>70</v>
      </c>
      <c r="I77" s="336">
        <v>82</v>
      </c>
      <c r="J77" s="336">
        <v>78</v>
      </c>
      <c r="K77" s="336">
        <v>78</v>
      </c>
      <c r="L77" s="336">
        <v>70</v>
      </c>
      <c r="M77" s="336">
        <v>70</v>
      </c>
      <c r="N77" s="261">
        <f t="shared" si="1"/>
        <v>82</v>
      </c>
      <c r="O77" s="261">
        <f t="shared" si="1"/>
        <v>78</v>
      </c>
      <c r="P77" s="261">
        <f t="shared" si="1"/>
        <v>78</v>
      </c>
      <c r="Q77" s="261">
        <f t="shared" si="1"/>
        <v>70</v>
      </c>
      <c r="R77" s="261">
        <f t="shared" si="1"/>
        <v>70</v>
      </c>
    </row>
    <row r="78" spans="1:18">
      <c r="A78" s="264">
        <v>64</v>
      </c>
      <c r="B78" s="335">
        <v>1911407</v>
      </c>
      <c r="C78" s="335" t="s">
        <v>444</v>
      </c>
      <c r="D78" s="336">
        <v>82</v>
      </c>
      <c r="E78" s="336">
        <v>84</v>
      </c>
      <c r="F78" s="336">
        <v>84</v>
      </c>
      <c r="G78" s="336">
        <v>76</v>
      </c>
      <c r="H78" s="336">
        <v>76</v>
      </c>
      <c r="I78" s="336">
        <v>82</v>
      </c>
      <c r="J78" s="336">
        <v>84</v>
      </c>
      <c r="K78" s="336">
        <v>84</v>
      </c>
      <c r="L78" s="336">
        <v>76</v>
      </c>
      <c r="M78" s="336">
        <v>76</v>
      </c>
      <c r="N78" s="261">
        <f t="shared" si="1"/>
        <v>82</v>
      </c>
      <c r="O78" s="261">
        <f t="shared" si="1"/>
        <v>84</v>
      </c>
      <c r="P78" s="261">
        <f t="shared" si="1"/>
        <v>84</v>
      </c>
      <c r="Q78" s="261">
        <f t="shared" si="1"/>
        <v>76</v>
      </c>
      <c r="R78" s="261">
        <f t="shared" si="1"/>
        <v>76</v>
      </c>
    </row>
    <row r="79" spans="1:18">
      <c r="A79" s="264">
        <v>65</v>
      </c>
      <c r="B79" s="335">
        <v>1911410</v>
      </c>
      <c r="C79" s="335" t="s">
        <v>367</v>
      </c>
      <c r="D79" s="336">
        <v>80</v>
      </c>
      <c r="E79" s="336">
        <v>79</v>
      </c>
      <c r="F79" s="336">
        <v>79</v>
      </c>
      <c r="G79" s="336">
        <v>68</v>
      </c>
      <c r="H79" s="336">
        <v>68</v>
      </c>
      <c r="I79" s="336">
        <v>80</v>
      </c>
      <c r="J79" s="336">
        <v>79</v>
      </c>
      <c r="K79" s="336">
        <v>79</v>
      </c>
      <c r="L79" s="336">
        <v>68</v>
      </c>
      <c r="M79" s="336">
        <v>68</v>
      </c>
      <c r="N79" s="261">
        <f t="shared" ref="N79:R129" si="2">ROUND(D79*$H$13+I79*$M$13,0)</f>
        <v>80</v>
      </c>
      <c r="O79" s="261">
        <f t="shared" si="2"/>
        <v>79</v>
      </c>
      <c r="P79" s="261">
        <f t="shared" si="2"/>
        <v>79</v>
      </c>
      <c r="Q79" s="261">
        <f t="shared" si="2"/>
        <v>68</v>
      </c>
      <c r="R79" s="261">
        <f t="shared" si="2"/>
        <v>68</v>
      </c>
    </row>
    <row r="80" spans="1:18">
      <c r="A80" s="264">
        <v>66</v>
      </c>
      <c r="B80" s="335">
        <v>1911008</v>
      </c>
      <c r="C80" s="335" t="s">
        <v>84</v>
      </c>
      <c r="D80" s="336">
        <v>61</v>
      </c>
      <c r="E80" s="336">
        <v>60</v>
      </c>
      <c r="F80" s="336">
        <v>60</v>
      </c>
      <c r="G80" s="336">
        <v>55</v>
      </c>
      <c r="H80" s="336">
        <v>60</v>
      </c>
      <c r="I80" s="336">
        <v>61</v>
      </c>
      <c r="J80" s="336">
        <v>60</v>
      </c>
      <c r="K80" s="336">
        <v>60</v>
      </c>
      <c r="L80" s="336">
        <v>55</v>
      </c>
      <c r="M80" s="336">
        <v>60</v>
      </c>
      <c r="N80" s="261">
        <f t="shared" si="2"/>
        <v>61</v>
      </c>
      <c r="O80" s="261">
        <f t="shared" si="2"/>
        <v>60</v>
      </c>
      <c r="P80" s="261">
        <f t="shared" si="2"/>
        <v>60</v>
      </c>
      <c r="Q80" s="261">
        <f t="shared" si="2"/>
        <v>55</v>
      </c>
      <c r="R80" s="261">
        <f t="shared" si="2"/>
        <v>60</v>
      </c>
    </row>
    <row r="81" spans="1:18">
      <c r="A81" s="264">
        <v>67</v>
      </c>
      <c r="B81" s="335">
        <v>1911009</v>
      </c>
      <c r="C81" s="335" t="s">
        <v>85</v>
      </c>
      <c r="D81" s="336">
        <v>61</v>
      </c>
      <c r="E81" s="336">
        <v>59</v>
      </c>
      <c r="F81" s="336">
        <v>60</v>
      </c>
      <c r="G81" s="336">
        <v>55</v>
      </c>
      <c r="H81" s="336">
        <v>60</v>
      </c>
      <c r="I81" s="336">
        <v>61</v>
      </c>
      <c r="J81" s="336">
        <v>59</v>
      </c>
      <c r="K81" s="336">
        <v>60</v>
      </c>
      <c r="L81" s="336">
        <v>55</v>
      </c>
      <c r="M81" s="336">
        <v>60</v>
      </c>
      <c r="N81" s="261">
        <f t="shared" si="2"/>
        <v>61</v>
      </c>
      <c r="O81" s="261">
        <f t="shared" si="2"/>
        <v>59</v>
      </c>
      <c r="P81" s="261">
        <f t="shared" si="2"/>
        <v>60</v>
      </c>
      <c r="Q81" s="261">
        <f t="shared" si="2"/>
        <v>55</v>
      </c>
      <c r="R81" s="261">
        <f t="shared" si="2"/>
        <v>60</v>
      </c>
    </row>
    <row r="82" spans="1:18">
      <c r="A82" s="264">
        <v>68</v>
      </c>
      <c r="B82" s="335">
        <v>1911010</v>
      </c>
      <c r="C82" s="335" t="s">
        <v>86</v>
      </c>
      <c r="D82" s="336">
        <v>56</v>
      </c>
      <c r="E82" s="336">
        <v>64</v>
      </c>
      <c r="F82" s="336">
        <v>55</v>
      </c>
      <c r="G82" s="336">
        <v>50</v>
      </c>
      <c r="H82" s="336">
        <v>55</v>
      </c>
      <c r="I82" s="336">
        <v>56</v>
      </c>
      <c r="J82" s="336">
        <v>64</v>
      </c>
      <c r="K82" s="336">
        <v>55</v>
      </c>
      <c r="L82" s="336">
        <v>50</v>
      </c>
      <c r="M82" s="336">
        <v>55</v>
      </c>
      <c r="N82" s="261">
        <f t="shared" si="2"/>
        <v>56</v>
      </c>
      <c r="O82" s="261">
        <f t="shared" si="2"/>
        <v>64</v>
      </c>
      <c r="P82" s="261">
        <f t="shared" si="2"/>
        <v>55</v>
      </c>
      <c r="Q82" s="261">
        <f t="shared" si="2"/>
        <v>50</v>
      </c>
      <c r="R82" s="261">
        <f t="shared" si="2"/>
        <v>55</v>
      </c>
    </row>
    <row r="83" spans="1:18">
      <c r="A83" s="264">
        <v>69</v>
      </c>
      <c r="B83" s="335">
        <v>1911011</v>
      </c>
      <c r="C83" s="335" t="s">
        <v>87</v>
      </c>
      <c r="D83" s="336">
        <v>65</v>
      </c>
      <c r="E83" s="336">
        <v>68</v>
      </c>
      <c r="F83" s="336">
        <v>70</v>
      </c>
      <c r="G83" s="336">
        <v>65</v>
      </c>
      <c r="H83" s="336">
        <v>75</v>
      </c>
      <c r="I83" s="336">
        <v>65</v>
      </c>
      <c r="J83" s="336">
        <v>68</v>
      </c>
      <c r="K83" s="336">
        <v>70</v>
      </c>
      <c r="L83" s="336">
        <v>65</v>
      </c>
      <c r="M83" s="336">
        <v>75</v>
      </c>
      <c r="N83" s="261">
        <f t="shared" si="2"/>
        <v>65</v>
      </c>
      <c r="O83" s="261">
        <f t="shared" si="2"/>
        <v>68</v>
      </c>
      <c r="P83" s="261">
        <f t="shared" si="2"/>
        <v>70</v>
      </c>
      <c r="Q83" s="261">
        <f t="shared" si="2"/>
        <v>65</v>
      </c>
      <c r="R83" s="261">
        <f t="shared" si="2"/>
        <v>75</v>
      </c>
    </row>
    <row r="84" spans="1:18">
      <c r="A84" s="264">
        <v>70</v>
      </c>
      <c r="B84" s="335">
        <v>1911014</v>
      </c>
      <c r="C84" s="335" t="s">
        <v>90</v>
      </c>
      <c r="D84" s="336">
        <v>50</v>
      </c>
      <c r="E84" s="336">
        <v>59</v>
      </c>
      <c r="F84" s="336">
        <v>51</v>
      </c>
      <c r="G84" s="336">
        <v>44</v>
      </c>
      <c r="H84" s="336">
        <v>49</v>
      </c>
      <c r="I84" s="336">
        <v>50</v>
      </c>
      <c r="J84" s="336">
        <v>59</v>
      </c>
      <c r="K84" s="336">
        <v>51</v>
      </c>
      <c r="L84" s="336">
        <v>44</v>
      </c>
      <c r="M84" s="336">
        <v>49</v>
      </c>
      <c r="N84" s="261">
        <f t="shared" si="2"/>
        <v>50</v>
      </c>
      <c r="O84" s="261">
        <f t="shared" si="2"/>
        <v>59</v>
      </c>
      <c r="P84" s="261">
        <f t="shared" si="2"/>
        <v>51</v>
      </c>
      <c r="Q84" s="261">
        <f t="shared" si="2"/>
        <v>44</v>
      </c>
      <c r="R84" s="261">
        <f t="shared" si="2"/>
        <v>49</v>
      </c>
    </row>
    <row r="85" spans="1:18">
      <c r="A85" s="264">
        <v>71</v>
      </c>
      <c r="B85" s="335">
        <v>1911015</v>
      </c>
      <c r="C85" s="335" t="s">
        <v>91</v>
      </c>
      <c r="D85" s="336">
        <v>71</v>
      </c>
      <c r="E85" s="336">
        <v>79</v>
      </c>
      <c r="F85" s="336">
        <v>70</v>
      </c>
      <c r="G85" s="336">
        <v>63</v>
      </c>
      <c r="H85" s="336">
        <v>68</v>
      </c>
      <c r="I85" s="336">
        <v>71</v>
      </c>
      <c r="J85" s="336">
        <v>79</v>
      </c>
      <c r="K85" s="336">
        <v>70</v>
      </c>
      <c r="L85" s="336">
        <v>63</v>
      </c>
      <c r="M85" s="336">
        <v>68</v>
      </c>
      <c r="N85" s="261">
        <f t="shared" si="2"/>
        <v>71</v>
      </c>
      <c r="O85" s="261">
        <f t="shared" si="2"/>
        <v>79</v>
      </c>
      <c r="P85" s="261">
        <f t="shared" si="2"/>
        <v>70</v>
      </c>
      <c r="Q85" s="261">
        <f t="shared" si="2"/>
        <v>63</v>
      </c>
      <c r="R85" s="261">
        <f t="shared" si="2"/>
        <v>68</v>
      </c>
    </row>
    <row r="86" spans="1:18">
      <c r="A86" s="264">
        <v>72</v>
      </c>
      <c r="B86" s="335">
        <v>1911020</v>
      </c>
      <c r="C86" s="335" t="s">
        <v>94</v>
      </c>
      <c r="D86" s="336">
        <v>55</v>
      </c>
      <c r="E86" s="336">
        <v>60</v>
      </c>
      <c r="F86" s="336">
        <v>60</v>
      </c>
      <c r="G86" s="336">
        <v>60</v>
      </c>
      <c r="H86" s="336">
        <v>60</v>
      </c>
      <c r="I86" s="336">
        <v>55</v>
      </c>
      <c r="J86" s="336">
        <v>60</v>
      </c>
      <c r="K86" s="336">
        <v>60</v>
      </c>
      <c r="L86" s="336">
        <v>60</v>
      </c>
      <c r="M86" s="336">
        <v>60</v>
      </c>
      <c r="N86" s="261">
        <f t="shared" si="2"/>
        <v>55</v>
      </c>
      <c r="O86" s="261">
        <f t="shared" si="2"/>
        <v>60</v>
      </c>
      <c r="P86" s="261">
        <f t="shared" si="2"/>
        <v>60</v>
      </c>
      <c r="Q86" s="261">
        <f t="shared" si="2"/>
        <v>60</v>
      </c>
      <c r="R86" s="261">
        <f t="shared" si="2"/>
        <v>60</v>
      </c>
    </row>
    <row r="87" spans="1:18">
      <c r="A87" s="264">
        <v>73</v>
      </c>
      <c r="B87" s="335">
        <v>1911022</v>
      </c>
      <c r="C87" s="335" t="s">
        <v>95</v>
      </c>
      <c r="D87" s="336">
        <v>61</v>
      </c>
      <c r="E87" s="336">
        <v>65</v>
      </c>
      <c r="F87" s="336">
        <v>60</v>
      </c>
      <c r="G87" s="336">
        <v>55</v>
      </c>
      <c r="H87" s="336">
        <v>60</v>
      </c>
      <c r="I87" s="336">
        <v>61</v>
      </c>
      <c r="J87" s="336">
        <v>65</v>
      </c>
      <c r="K87" s="336">
        <v>60</v>
      </c>
      <c r="L87" s="336">
        <v>55</v>
      </c>
      <c r="M87" s="336">
        <v>60</v>
      </c>
      <c r="N87" s="261">
        <f t="shared" si="2"/>
        <v>61</v>
      </c>
      <c r="O87" s="261">
        <f t="shared" si="2"/>
        <v>65</v>
      </c>
      <c r="P87" s="261">
        <f t="shared" si="2"/>
        <v>60</v>
      </c>
      <c r="Q87" s="261">
        <f t="shared" si="2"/>
        <v>55</v>
      </c>
      <c r="R87" s="261">
        <f t="shared" si="2"/>
        <v>60</v>
      </c>
    </row>
    <row r="88" spans="1:18">
      <c r="A88" s="264">
        <v>74</v>
      </c>
      <c r="B88" s="335">
        <v>1911025</v>
      </c>
      <c r="C88" s="335" t="s">
        <v>96</v>
      </c>
      <c r="D88" s="336">
        <v>63</v>
      </c>
      <c r="E88" s="336">
        <v>59</v>
      </c>
      <c r="F88" s="336">
        <v>63</v>
      </c>
      <c r="G88" s="336">
        <v>60</v>
      </c>
      <c r="H88" s="336">
        <v>65</v>
      </c>
      <c r="I88" s="336">
        <v>63</v>
      </c>
      <c r="J88" s="336">
        <v>59</v>
      </c>
      <c r="K88" s="336">
        <v>63</v>
      </c>
      <c r="L88" s="336">
        <v>60</v>
      </c>
      <c r="M88" s="336">
        <v>65</v>
      </c>
      <c r="N88" s="261">
        <f t="shared" si="2"/>
        <v>63</v>
      </c>
      <c r="O88" s="261">
        <f t="shared" si="2"/>
        <v>59</v>
      </c>
      <c r="P88" s="261">
        <f t="shared" si="2"/>
        <v>63</v>
      </c>
      <c r="Q88" s="261">
        <f t="shared" si="2"/>
        <v>60</v>
      </c>
      <c r="R88" s="261">
        <f t="shared" si="2"/>
        <v>65</v>
      </c>
    </row>
    <row r="89" spans="1:18">
      <c r="A89" s="264">
        <v>75</v>
      </c>
      <c r="B89" s="335">
        <v>1911026</v>
      </c>
      <c r="C89" s="335" t="s">
        <v>97</v>
      </c>
      <c r="D89" s="336">
        <v>61</v>
      </c>
      <c r="E89" s="336">
        <v>64</v>
      </c>
      <c r="F89" s="336">
        <v>60</v>
      </c>
      <c r="G89" s="336">
        <v>55</v>
      </c>
      <c r="H89" s="336">
        <v>60</v>
      </c>
      <c r="I89" s="336">
        <v>61</v>
      </c>
      <c r="J89" s="336">
        <v>64</v>
      </c>
      <c r="K89" s="336">
        <v>60</v>
      </c>
      <c r="L89" s="336">
        <v>55</v>
      </c>
      <c r="M89" s="336">
        <v>60</v>
      </c>
      <c r="N89" s="261">
        <f t="shared" si="2"/>
        <v>61</v>
      </c>
      <c r="O89" s="261">
        <f t="shared" si="2"/>
        <v>64</v>
      </c>
      <c r="P89" s="261">
        <f t="shared" si="2"/>
        <v>60</v>
      </c>
      <c r="Q89" s="261">
        <f t="shared" si="2"/>
        <v>55</v>
      </c>
      <c r="R89" s="261">
        <f t="shared" si="2"/>
        <v>60</v>
      </c>
    </row>
    <row r="90" spans="1:18">
      <c r="A90" s="264">
        <v>76</v>
      </c>
      <c r="B90" s="335">
        <v>1911027</v>
      </c>
      <c r="C90" s="335" t="s">
        <v>314</v>
      </c>
      <c r="D90" s="336">
        <v>55</v>
      </c>
      <c r="E90" s="336">
        <v>55</v>
      </c>
      <c r="F90" s="336">
        <v>55</v>
      </c>
      <c r="G90" s="336">
        <v>55</v>
      </c>
      <c r="H90" s="336">
        <v>60</v>
      </c>
      <c r="I90" s="336">
        <v>55</v>
      </c>
      <c r="J90" s="336">
        <v>55</v>
      </c>
      <c r="K90" s="336">
        <v>55</v>
      </c>
      <c r="L90" s="336">
        <v>55</v>
      </c>
      <c r="M90" s="336">
        <v>60</v>
      </c>
      <c r="N90" s="261">
        <f t="shared" si="2"/>
        <v>55</v>
      </c>
      <c r="O90" s="261">
        <f t="shared" si="2"/>
        <v>55</v>
      </c>
      <c r="P90" s="261">
        <f t="shared" si="2"/>
        <v>55</v>
      </c>
      <c r="Q90" s="261">
        <f t="shared" si="2"/>
        <v>55</v>
      </c>
      <c r="R90" s="261">
        <f t="shared" si="2"/>
        <v>60</v>
      </c>
    </row>
    <row r="91" spans="1:18">
      <c r="A91" s="264">
        <v>77</v>
      </c>
      <c r="B91" s="335">
        <v>1911029</v>
      </c>
      <c r="C91" s="335" t="s">
        <v>99</v>
      </c>
      <c r="D91" s="336">
        <v>68</v>
      </c>
      <c r="E91" s="336">
        <v>73</v>
      </c>
      <c r="F91" s="336">
        <v>68</v>
      </c>
      <c r="G91" s="336">
        <v>63</v>
      </c>
      <c r="H91" s="336">
        <v>68</v>
      </c>
      <c r="I91" s="336">
        <v>68</v>
      </c>
      <c r="J91" s="336">
        <v>73</v>
      </c>
      <c r="K91" s="336">
        <v>68</v>
      </c>
      <c r="L91" s="336">
        <v>63</v>
      </c>
      <c r="M91" s="336">
        <v>68</v>
      </c>
      <c r="N91" s="261">
        <f t="shared" si="2"/>
        <v>68</v>
      </c>
      <c r="O91" s="261">
        <f t="shared" si="2"/>
        <v>73</v>
      </c>
      <c r="P91" s="261">
        <f t="shared" si="2"/>
        <v>68</v>
      </c>
      <c r="Q91" s="261">
        <f t="shared" si="2"/>
        <v>63</v>
      </c>
      <c r="R91" s="261">
        <f t="shared" si="2"/>
        <v>68</v>
      </c>
    </row>
    <row r="92" spans="1:18">
      <c r="A92" s="264">
        <v>78</v>
      </c>
      <c r="B92" s="335">
        <v>1911032</v>
      </c>
      <c r="C92" s="335" t="s">
        <v>445</v>
      </c>
      <c r="D92" s="336">
        <v>65</v>
      </c>
      <c r="E92" s="336">
        <v>70</v>
      </c>
      <c r="F92" s="336">
        <v>65</v>
      </c>
      <c r="G92" s="336">
        <v>60</v>
      </c>
      <c r="H92" s="336">
        <v>65</v>
      </c>
      <c r="I92" s="336">
        <v>65</v>
      </c>
      <c r="J92" s="336">
        <v>70</v>
      </c>
      <c r="K92" s="336">
        <v>65</v>
      </c>
      <c r="L92" s="336">
        <v>60</v>
      </c>
      <c r="M92" s="336">
        <v>65</v>
      </c>
      <c r="N92" s="261">
        <f t="shared" si="2"/>
        <v>65</v>
      </c>
      <c r="O92" s="261">
        <f t="shared" si="2"/>
        <v>70</v>
      </c>
      <c r="P92" s="261">
        <f t="shared" si="2"/>
        <v>65</v>
      </c>
      <c r="Q92" s="261">
        <f t="shared" si="2"/>
        <v>60</v>
      </c>
      <c r="R92" s="261">
        <f t="shared" si="2"/>
        <v>65</v>
      </c>
    </row>
    <row r="93" spans="1:18">
      <c r="A93" s="264">
        <v>79</v>
      </c>
      <c r="B93" s="335">
        <v>1911033</v>
      </c>
      <c r="C93" s="335" t="s">
        <v>61</v>
      </c>
      <c r="D93" s="336">
        <v>55</v>
      </c>
      <c r="E93" s="336">
        <v>60</v>
      </c>
      <c r="F93" s="336">
        <v>55</v>
      </c>
      <c r="G93" s="336">
        <v>55</v>
      </c>
      <c r="H93" s="336">
        <v>60</v>
      </c>
      <c r="I93" s="336">
        <v>55</v>
      </c>
      <c r="J93" s="336">
        <v>60</v>
      </c>
      <c r="K93" s="336">
        <v>55</v>
      </c>
      <c r="L93" s="336">
        <v>55</v>
      </c>
      <c r="M93" s="336">
        <v>60</v>
      </c>
      <c r="N93" s="261">
        <f t="shared" si="2"/>
        <v>55</v>
      </c>
      <c r="O93" s="261">
        <f t="shared" si="2"/>
        <v>60</v>
      </c>
      <c r="P93" s="261">
        <f t="shared" si="2"/>
        <v>55</v>
      </c>
      <c r="Q93" s="261">
        <f t="shared" si="2"/>
        <v>55</v>
      </c>
      <c r="R93" s="261">
        <f t="shared" si="2"/>
        <v>60</v>
      </c>
    </row>
    <row r="94" spans="1:18">
      <c r="A94" s="264">
        <v>80</v>
      </c>
      <c r="B94" s="335">
        <v>1911036</v>
      </c>
      <c r="C94" s="335" t="s">
        <v>62</v>
      </c>
      <c r="D94" s="336">
        <v>66</v>
      </c>
      <c r="E94" s="336">
        <v>69</v>
      </c>
      <c r="F94" s="336">
        <v>65</v>
      </c>
      <c r="G94" s="336">
        <v>60</v>
      </c>
      <c r="H94" s="336">
        <v>70</v>
      </c>
      <c r="I94" s="336">
        <v>66</v>
      </c>
      <c r="J94" s="336">
        <v>69</v>
      </c>
      <c r="K94" s="336">
        <v>65</v>
      </c>
      <c r="L94" s="336">
        <v>60</v>
      </c>
      <c r="M94" s="336">
        <v>70</v>
      </c>
      <c r="N94" s="261">
        <f t="shared" si="2"/>
        <v>66</v>
      </c>
      <c r="O94" s="261">
        <f t="shared" si="2"/>
        <v>69</v>
      </c>
      <c r="P94" s="261">
        <f t="shared" si="2"/>
        <v>65</v>
      </c>
      <c r="Q94" s="261">
        <f t="shared" si="2"/>
        <v>60</v>
      </c>
      <c r="R94" s="261">
        <f t="shared" si="2"/>
        <v>70</v>
      </c>
    </row>
    <row r="95" spans="1:18">
      <c r="A95" s="264">
        <v>81</v>
      </c>
      <c r="B95" s="335">
        <v>1911040</v>
      </c>
      <c r="C95" s="335" t="s">
        <v>106</v>
      </c>
      <c r="D95" s="336">
        <v>55</v>
      </c>
      <c r="E95" s="336">
        <v>64</v>
      </c>
      <c r="F95" s="336">
        <v>60</v>
      </c>
      <c r="G95" s="336">
        <v>55</v>
      </c>
      <c r="H95" s="336">
        <v>60</v>
      </c>
      <c r="I95" s="336">
        <v>55</v>
      </c>
      <c r="J95" s="336">
        <v>64</v>
      </c>
      <c r="K95" s="336">
        <v>60</v>
      </c>
      <c r="L95" s="336">
        <v>55</v>
      </c>
      <c r="M95" s="336">
        <v>60</v>
      </c>
      <c r="N95" s="261">
        <f t="shared" si="2"/>
        <v>55</v>
      </c>
      <c r="O95" s="261">
        <f t="shared" si="2"/>
        <v>64</v>
      </c>
      <c r="P95" s="261">
        <f t="shared" si="2"/>
        <v>60</v>
      </c>
      <c r="Q95" s="261">
        <f t="shared" si="2"/>
        <v>55</v>
      </c>
      <c r="R95" s="261">
        <f t="shared" si="2"/>
        <v>60</v>
      </c>
    </row>
    <row r="96" spans="1:18">
      <c r="A96" s="264">
        <v>82</v>
      </c>
      <c r="B96" s="335">
        <v>1911041</v>
      </c>
      <c r="C96" s="335" t="s">
        <v>63</v>
      </c>
      <c r="D96" s="336">
        <v>60</v>
      </c>
      <c r="E96" s="336">
        <v>65</v>
      </c>
      <c r="F96" s="336">
        <v>60</v>
      </c>
      <c r="G96" s="336">
        <v>55</v>
      </c>
      <c r="H96" s="336">
        <v>65</v>
      </c>
      <c r="I96" s="336">
        <v>60</v>
      </c>
      <c r="J96" s="336">
        <v>65</v>
      </c>
      <c r="K96" s="336">
        <v>60</v>
      </c>
      <c r="L96" s="336">
        <v>55</v>
      </c>
      <c r="M96" s="336">
        <v>65</v>
      </c>
      <c r="N96" s="261">
        <f t="shared" si="2"/>
        <v>60</v>
      </c>
      <c r="O96" s="261">
        <f t="shared" si="2"/>
        <v>65</v>
      </c>
      <c r="P96" s="261">
        <f t="shared" si="2"/>
        <v>60</v>
      </c>
      <c r="Q96" s="261">
        <f t="shared" si="2"/>
        <v>55</v>
      </c>
      <c r="R96" s="261">
        <f t="shared" si="2"/>
        <v>65</v>
      </c>
    </row>
    <row r="97" spans="1:18">
      <c r="A97" s="264">
        <v>83</v>
      </c>
      <c r="B97" s="335">
        <v>1911042</v>
      </c>
      <c r="C97" s="335" t="s">
        <v>107</v>
      </c>
      <c r="D97" s="336">
        <v>60</v>
      </c>
      <c r="E97" s="336">
        <v>64</v>
      </c>
      <c r="F97" s="336">
        <v>60</v>
      </c>
      <c r="G97" s="336">
        <v>55</v>
      </c>
      <c r="H97" s="336">
        <v>60</v>
      </c>
      <c r="I97" s="336">
        <v>60</v>
      </c>
      <c r="J97" s="336">
        <v>64</v>
      </c>
      <c r="K97" s="336">
        <v>60</v>
      </c>
      <c r="L97" s="336">
        <v>55</v>
      </c>
      <c r="M97" s="336">
        <v>60</v>
      </c>
      <c r="N97" s="261">
        <f t="shared" si="2"/>
        <v>60</v>
      </c>
      <c r="O97" s="261">
        <f t="shared" si="2"/>
        <v>64</v>
      </c>
      <c r="P97" s="261">
        <f t="shared" si="2"/>
        <v>60</v>
      </c>
      <c r="Q97" s="261">
        <f t="shared" si="2"/>
        <v>55</v>
      </c>
      <c r="R97" s="261">
        <f t="shared" si="2"/>
        <v>60</v>
      </c>
    </row>
    <row r="98" spans="1:18">
      <c r="A98" s="264">
        <v>84</v>
      </c>
      <c r="B98" s="335">
        <v>1911043</v>
      </c>
      <c r="C98" s="335" t="s">
        <v>108</v>
      </c>
      <c r="D98" s="336">
        <v>55</v>
      </c>
      <c r="E98" s="336">
        <v>60</v>
      </c>
      <c r="F98" s="336">
        <v>55</v>
      </c>
      <c r="G98" s="336">
        <v>50</v>
      </c>
      <c r="H98" s="336">
        <v>60</v>
      </c>
      <c r="I98" s="336">
        <v>55</v>
      </c>
      <c r="J98" s="336">
        <v>60</v>
      </c>
      <c r="K98" s="336">
        <v>55</v>
      </c>
      <c r="L98" s="336">
        <v>50</v>
      </c>
      <c r="M98" s="336">
        <v>60</v>
      </c>
      <c r="N98" s="261">
        <f t="shared" si="2"/>
        <v>55</v>
      </c>
      <c r="O98" s="261">
        <f t="shared" si="2"/>
        <v>60</v>
      </c>
      <c r="P98" s="261">
        <f t="shared" si="2"/>
        <v>55</v>
      </c>
      <c r="Q98" s="261">
        <f t="shared" si="2"/>
        <v>50</v>
      </c>
      <c r="R98" s="261">
        <f t="shared" si="2"/>
        <v>60</v>
      </c>
    </row>
    <row r="99" spans="1:18">
      <c r="A99" s="264">
        <v>85</v>
      </c>
      <c r="B99" s="335">
        <v>1911045</v>
      </c>
      <c r="C99" s="335" t="s">
        <v>109</v>
      </c>
      <c r="D99" s="336">
        <v>60</v>
      </c>
      <c r="E99" s="336">
        <v>64</v>
      </c>
      <c r="F99" s="336">
        <v>60</v>
      </c>
      <c r="G99" s="336">
        <v>55</v>
      </c>
      <c r="H99" s="336">
        <v>60</v>
      </c>
      <c r="I99" s="336">
        <v>60</v>
      </c>
      <c r="J99" s="336">
        <v>64</v>
      </c>
      <c r="K99" s="336">
        <v>60</v>
      </c>
      <c r="L99" s="336">
        <v>55</v>
      </c>
      <c r="M99" s="336">
        <v>60</v>
      </c>
      <c r="N99" s="261">
        <f t="shared" si="2"/>
        <v>60</v>
      </c>
      <c r="O99" s="261">
        <f t="shared" si="2"/>
        <v>64</v>
      </c>
      <c r="P99" s="261">
        <f t="shared" si="2"/>
        <v>60</v>
      </c>
      <c r="Q99" s="261">
        <f t="shared" si="2"/>
        <v>55</v>
      </c>
      <c r="R99" s="261">
        <f t="shared" si="2"/>
        <v>60</v>
      </c>
    </row>
    <row r="100" spans="1:18">
      <c r="A100" s="264">
        <v>86</v>
      </c>
      <c r="B100" s="335">
        <v>1911046</v>
      </c>
      <c r="C100" s="335" t="s">
        <v>110</v>
      </c>
      <c r="D100" s="336">
        <v>58</v>
      </c>
      <c r="E100" s="336">
        <v>60</v>
      </c>
      <c r="F100" s="336">
        <v>58</v>
      </c>
      <c r="G100" s="336">
        <v>50</v>
      </c>
      <c r="H100" s="336">
        <v>55</v>
      </c>
      <c r="I100" s="336">
        <v>58</v>
      </c>
      <c r="J100" s="336">
        <v>60</v>
      </c>
      <c r="K100" s="336">
        <v>58</v>
      </c>
      <c r="L100" s="336">
        <v>50</v>
      </c>
      <c r="M100" s="336">
        <v>55</v>
      </c>
      <c r="N100" s="261">
        <f t="shared" si="2"/>
        <v>58</v>
      </c>
      <c r="O100" s="261">
        <f t="shared" si="2"/>
        <v>60</v>
      </c>
      <c r="P100" s="261">
        <f t="shared" si="2"/>
        <v>58</v>
      </c>
      <c r="Q100" s="261">
        <f t="shared" si="2"/>
        <v>50</v>
      </c>
      <c r="R100" s="261">
        <f t="shared" si="2"/>
        <v>55</v>
      </c>
    </row>
    <row r="101" spans="1:18">
      <c r="A101" s="264">
        <v>87</v>
      </c>
      <c r="B101" s="335">
        <v>1911048</v>
      </c>
      <c r="C101" s="335" t="s">
        <v>64</v>
      </c>
      <c r="D101" s="336">
        <v>60</v>
      </c>
      <c r="E101" s="336">
        <v>64</v>
      </c>
      <c r="F101" s="336">
        <v>60</v>
      </c>
      <c r="G101" s="336">
        <v>55</v>
      </c>
      <c r="H101" s="336">
        <v>60</v>
      </c>
      <c r="I101" s="336">
        <v>60</v>
      </c>
      <c r="J101" s="336">
        <v>64</v>
      </c>
      <c r="K101" s="336">
        <v>60</v>
      </c>
      <c r="L101" s="336">
        <v>55</v>
      </c>
      <c r="M101" s="336">
        <v>60</v>
      </c>
      <c r="N101" s="261">
        <f t="shared" si="2"/>
        <v>60</v>
      </c>
      <c r="O101" s="261">
        <f t="shared" si="2"/>
        <v>64</v>
      </c>
      <c r="P101" s="261">
        <f t="shared" si="2"/>
        <v>60</v>
      </c>
      <c r="Q101" s="261">
        <f t="shared" si="2"/>
        <v>55</v>
      </c>
      <c r="R101" s="261">
        <f t="shared" si="2"/>
        <v>60</v>
      </c>
    </row>
    <row r="102" spans="1:18">
      <c r="A102" s="264">
        <v>88</v>
      </c>
      <c r="B102" s="335">
        <v>1911049</v>
      </c>
      <c r="C102" s="335" t="s">
        <v>112</v>
      </c>
      <c r="D102" s="336">
        <v>55</v>
      </c>
      <c r="E102" s="336">
        <v>65</v>
      </c>
      <c r="F102" s="336">
        <v>60</v>
      </c>
      <c r="G102" s="336">
        <v>55</v>
      </c>
      <c r="H102" s="336">
        <v>60</v>
      </c>
      <c r="I102" s="336">
        <v>55</v>
      </c>
      <c r="J102" s="336">
        <v>65</v>
      </c>
      <c r="K102" s="336">
        <v>60</v>
      </c>
      <c r="L102" s="336">
        <v>55</v>
      </c>
      <c r="M102" s="336">
        <v>60</v>
      </c>
      <c r="N102" s="261">
        <f t="shared" si="2"/>
        <v>55</v>
      </c>
      <c r="O102" s="261">
        <f t="shared" si="2"/>
        <v>65</v>
      </c>
      <c r="P102" s="261">
        <f t="shared" si="2"/>
        <v>60</v>
      </c>
      <c r="Q102" s="261">
        <f t="shared" si="2"/>
        <v>55</v>
      </c>
      <c r="R102" s="261">
        <f t="shared" si="2"/>
        <v>60</v>
      </c>
    </row>
    <row r="103" spans="1:18">
      <c r="A103" s="264">
        <v>89</v>
      </c>
      <c r="B103" s="335">
        <v>1911050</v>
      </c>
      <c r="C103" s="335" t="s">
        <v>113</v>
      </c>
      <c r="D103" s="336">
        <v>73</v>
      </c>
      <c r="E103" s="336">
        <v>75</v>
      </c>
      <c r="F103" s="336">
        <v>73</v>
      </c>
      <c r="G103" s="336">
        <v>65</v>
      </c>
      <c r="H103" s="336">
        <v>70</v>
      </c>
      <c r="I103" s="336">
        <v>73</v>
      </c>
      <c r="J103" s="336">
        <v>75</v>
      </c>
      <c r="K103" s="336">
        <v>73</v>
      </c>
      <c r="L103" s="336">
        <v>65</v>
      </c>
      <c r="M103" s="336">
        <v>70</v>
      </c>
      <c r="N103" s="261">
        <f t="shared" si="2"/>
        <v>73</v>
      </c>
      <c r="O103" s="261">
        <f t="shared" si="2"/>
        <v>75</v>
      </c>
      <c r="P103" s="261">
        <f t="shared" si="2"/>
        <v>73</v>
      </c>
      <c r="Q103" s="261">
        <f t="shared" si="2"/>
        <v>65</v>
      </c>
      <c r="R103" s="261">
        <f t="shared" si="2"/>
        <v>70</v>
      </c>
    </row>
    <row r="104" spans="1:18">
      <c r="A104" s="264">
        <v>90</v>
      </c>
      <c r="B104" s="335">
        <v>1911051</v>
      </c>
      <c r="C104" s="335" t="s">
        <v>114</v>
      </c>
      <c r="D104" s="336">
        <v>55</v>
      </c>
      <c r="E104" s="336">
        <v>60</v>
      </c>
      <c r="F104" s="336">
        <v>55</v>
      </c>
      <c r="G104" s="336">
        <v>50</v>
      </c>
      <c r="H104" s="336">
        <v>55</v>
      </c>
      <c r="I104" s="336">
        <v>55</v>
      </c>
      <c r="J104" s="336">
        <v>60</v>
      </c>
      <c r="K104" s="336">
        <v>55</v>
      </c>
      <c r="L104" s="336">
        <v>50</v>
      </c>
      <c r="M104" s="336">
        <v>55</v>
      </c>
      <c r="N104" s="261">
        <f t="shared" si="2"/>
        <v>55</v>
      </c>
      <c r="O104" s="261">
        <f t="shared" si="2"/>
        <v>60</v>
      </c>
      <c r="P104" s="261">
        <f t="shared" si="2"/>
        <v>55</v>
      </c>
      <c r="Q104" s="261">
        <f t="shared" si="2"/>
        <v>50</v>
      </c>
      <c r="R104" s="261">
        <f t="shared" si="2"/>
        <v>55</v>
      </c>
    </row>
    <row r="105" spans="1:18">
      <c r="A105" s="264">
        <v>91</v>
      </c>
      <c r="B105" s="335">
        <v>1911056</v>
      </c>
      <c r="C105" s="335" t="s">
        <v>118</v>
      </c>
      <c r="D105" s="336">
        <v>56</v>
      </c>
      <c r="E105" s="336">
        <v>60</v>
      </c>
      <c r="F105" s="336">
        <v>55</v>
      </c>
      <c r="G105" s="336">
        <v>50</v>
      </c>
      <c r="H105" s="336">
        <v>50</v>
      </c>
      <c r="I105" s="336">
        <v>56</v>
      </c>
      <c r="J105" s="336">
        <v>60</v>
      </c>
      <c r="K105" s="336">
        <v>55</v>
      </c>
      <c r="L105" s="336">
        <v>50</v>
      </c>
      <c r="M105" s="336">
        <v>50</v>
      </c>
      <c r="N105" s="261">
        <f t="shared" si="2"/>
        <v>56</v>
      </c>
      <c r="O105" s="261">
        <f t="shared" si="2"/>
        <v>60</v>
      </c>
      <c r="P105" s="261">
        <f t="shared" si="2"/>
        <v>55</v>
      </c>
      <c r="Q105" s="261">
        <f t="shared" si="2"/>
        <v>50</v>
      </c>
      <c r="R105" s="261">
        <f t="shared" si="2"/>
        <v>50</v>
      </c>
    </row>
    <row r="106" spans="1:18">
      <c r="A106" s="264">
        <v>92</v>
      </c>
      <c r="B106" s="335">
        <v>1911059</v>
      </c>
      <c r="C106" s="335" t="s">
        <v>65</v>
      </c>
      <c r="D106" s="336">
        <v>68</v>
      </c>
      <c r="E106" s="336">
        <v>73</v>
      </c>
      <c r="F106" s="336">
        <v>68</v>
      </c>
      <c r="G106" s="336">
        <v>63</v>
      </c>
      <c r="H106" s="336">
        <v>68</v>
      </c>
      <c r="I106" s="336">
        <v>68</v>
      </c>
      <c r="J106" s="336">
        <v>73</v>
      </c>
      <c r="K106" s="336">
        <v>68</v>
      </c>
      <c r="L106" s="336">
        <v>63</v>
      </c>
      <c r="M106" s="336">
        <v>68</v>
      </c>
      <c r="N106" s="261">
        <f t="shared" si="2"/>
        <v>68</v>
      </c>
      <c r="O106" s="261">
        <f t="shared" si="2"/>
        <v>73</v>
      </c>
      <c r="P106" s="261">
        <f t="shared" si="2"/>
        <v>68</v>
      </c>
      <c r="Q106" s="261">
        <f t="shared" si="2"/>
        <v>63</v>
      </c>
      <c r="R106" s="261">
        <f t="shared" si="2"/>
        <v>68</v>
      </c>
    </row>
    <row r="107" spans="1:18">
      <c r="A107" s="264">
        <v>93</v>
      </c>
      <c r="B107" s="335">
        <v>1911060</v>
      </c>
      <c r="C107" s="335" t="s">
        <v>121</v>
      </c>
      <c r="D107" s="336">
        <v>68</v>
      </c>
      <c r="E107" s="336">
        <v>65</v>
      </c>
      <c r="F107" s="336">
        <v>68</v>
      </c>
      <c r="G107" s="336">
        <v>55</v>
      </c>
      <c r="H107" s="336">
        <v>60</v>
      </c>
      <c r="I107" s="336">
        <v>68</v>
      </c>
      <c r="J107" s="336">
        <v>65</v>
      </c>
      <c r="K107" s="336">
        <v>68</v>
      </c>
      <c r="L107" s="336">
        <v>55</v>
      </c>
      <c r="M107" s="336">
        <v>60</v>
      </c>
      <c r="N107" s="261">
        <f t="shared" si="2"/>
        <v>68</v>
      </c>
      <c r="O107" s="261">
        <f t="shared" si="2"/>
        <v>65</v>
      </c>
      <c r="P107" s="261">
        <f t="shared" si="2"/>
        <v>68</v>
      </c>
      <c r="Q107" s="261">
        <f t="shared" si="2"/>
        <v>55</v>
      </c>
      <c r="R107" s="261">
        <f t="shared" si="2"/>
        <v>60</v>
      </c>
    </row>
    <row r="108" spans="1:18">
      <c r="A108" s="264">
        <v>94</v>
      </c>
      <c r="B108" s="335">
        <v>1911064</v>
      </c>
      <c r="C108" s="335" t="s">
        <v>124</v>
      </c>
      <c r="D108" s="336">
        <v>78</v>
      </c>
      <c r="E108" s="336">
        <v>75</v>
      </c>
      <c r="F108" s="336">
        <v>70</v>
      </c>
      <c r="G108" s="336">
        <v>65</v>
      </c>
      <c r="H108" s="336">
        <v>70</v>
      </c>
      <c r="I108" s="336">
        <v>78</v>
      </c>
      <c r="J108" s="336">
        <v>75</v>
      </c>
      <c r="K108" s="336">
        <v>70</v>
      </c>
      <c r="L108" s="336">
        <v>65</v>
      </c>
      <c r="M108" s="336">
        <v>70</v>
      </c>
      <c r="N108" s="261">
        <f t="shared" si="2"/>
        <v>78</v>
      </c>
      <c r="O108" s="261">
        <f t="shared" si="2"/>
        <v>75</v>
      </c>
      <c r="P108" s="261">
        <f t="shared" si="2"/>
        <v>70</v>
      </c>
      <c r="Q108" s="261">
        <f t="shared" si="2"/>
        <v>65</v>
      </c>
      <c r="R108" s="261">
        <f t="shared" si="2"/>
        <v>70</v>
      </c>
    </row>
    <row r="109" spans="1:18">
      <c r="A109" s="264">
        <v>95</v>
      </c>
      <c r="B109" s="335">
        <v>1911066</v>
      </c>
      <c r="C109" s="335" t="s">
        <v>66</v>
      </c>
      <c r="D109" s="336">
        <v>73</v>
      </c>
      <c r="E109" s="336">
        <v>78</v>
      </c>
      <c r="F109" s="336">
        <v>73</v>
      </c>
      <c r="G109" s="336">
        <v>68</v>
      </c>
      <c r="H109" s="336">
        <v>78</v>
      </c>
      <c r="I109" s="336">
        <v>73</v>
      </c>
      <c r="J109" s="336">
        <v>78</v>
      </c>
      <c r="K109" s="336">
        <v>73</v>
      </c>
      <c r="L109" s="336">
        <v>68</v>
      </c>
      <c r="M109" s="336">
        <v>78</v>
      </c>
      <c r="N109" s="261">
        <f t="shared" si="2"/>
        <v>73</v>
      </c>
      <c r="O109" s="261">
        <f t="shared" si="2"/>
        <v>78</v>
      </c>
      <c r="P109" s="261">
        <f t="shared" si="2"/>
        <v>73</v>
      </c>
      <c r="Q109" s="261">
        <f t="shared" si="2"/>
        <v>68</v>
      </c>
      <c r="R109" s="261">
        <f t="shared" si="2"/>
        <v>78</v>
      </c>
    </row>
    <row r="110" spans="1:18">
      <c r="A110" s="264">
        <v>96</v>
      </c>
      <c r="B110" s="335">
        <v>1911068</v>
      </c>
      <c r="C110" s="335" t="s">
        <v>126</v>
      </c>
      <c r="D110" s="336">
        <v>55</v>
      </c>
      <c r="E110" s="336">
        <v>65</v>
      </c>
      <c r="F110" s="336">
        <v>60</v>
      </c>
      <c r="G110" s="336">
        <v>55</v>
      </c>
      <c r="H110" s="336">
        <v>60</v>
      </c>
      <c r="I110" s="336">
        <v>55</v>
      </c>
      <c r="J110" s="336">
        <v>65</v>
      </c>
      <c r="K110" s="336">
        <v>60</v>
      </c>
      <c r="L110" s="336">
        <v>55</v>
      </c>
      <c r="M110" s="336">
        <v>60</v>
      </c>
      <c r="N110" s="261">
        <f t="shared" si="2"/>
        <v>55</v>
      </c>
      <c r="O110" s="261">
        <f t="shared" si="2"/>
        <v>65</v>
      </c>
      <c r="P110" s="261">
        <f t="shared" si="2"/>
        <v>60</v>
      </c>
      <c r="Q110" s="261">
        <f t="shared" si="2"/>
        <v>55</v>
      </c>
      <c r="R110" s="261">
        <f t="shared" si="2"/>
        <v>60</v>
      </c>
    </row>
    <row r="111" spans="1:18">
      <c r="A111" s="264">
        <v>97</v>
      </c>
      <c r="B111" s="335">
        <v>1911069</v>
      </c>
      <c r="C111" s="335" t="s">
        <v>67</v>
      </c>
      <c r="D111" s="336">
        <v>73</v>
      </c>
      <c r="E111" s="336">
        <v>76</v>
      </c>
      <c r="F111" s="336">
        <v>73</v>
      </c>
      <c r="G111" s="336">
        <v>68</v>
      </c>
      <c r="H111" s="336">
        <v>78</v>
      </c>
      <c r="I111" s="336">
        <v>73</v>
      </c>
      <c r="J111" s="336">
        <v>76</v>
      </c>
      <c r="K111" s="336">
        <v>73</v>
      </c>
      <c r="L111" s="336">
        <v>68</v>
      </c>
      <c r="M111" s="336">
        <v>78</v>
      </c>
      <c r="N111" s="261">
        <f t="shared" si="2"/>
        <v>73</v>
      </c>
      <c r="O111" s="261">
        <f t="shared" si="2"/>
        <v>76</v>
      </c>
      <c r="P111" s="261">
        <f t="shared" si="2"/>
        <v>73</v>
      </c>
      <c r="Q111" s="261">
        <f t="shared" si="2"/>
        <v>68</v>
      </c>
      <c r="R111" s="261">
        <f t="shared" si="2"/>
        <v>78</v>
      </c>
    </row>
    <row r="112" spans="1:18">
      <c r="A112" s="264">
        <v>98</v>
      </c>
      <c r="B112" s="335">
        <v>1911071</v>
      </c>
      <c r="C112" s="335" t="s">
        <v>128</v>
      </c>
      <c r="D112" s="336">
        <v>63</v>
      </c>
      <c r="E112" s="336">
        <v>60</v>
      </c>
      <c r="F112" s="336">
        <v>63</v>
      </c>
      <c r="G112" s="336">
        <v>50</v>
      </c>
      <c r="H112" s="336">
        <v>55</v>
      </c>
      <c r="I112" s="336">
        <v>63</v>
      </c>
      <c r="J112" s="336">
        <v>60</v>
      </c>
      <c r="K112" s="336">
        <v>63</v>
      </c>
      <c r="L112" s="336">
        <v>50</v>
      </c>
      <c r="M112" s="336">
        <v>55</v>
      </c>
      <c r="N112" s="261">
        <f t="shared" si="2"/>
        <v>63</v>
      </c>
      <c r="O112" s="261">
        <f t="shared" si="2"/>
        <v>60</v>
      </c>
      <c r="P112" s="261">
        <f t="shared" si="2"/>
        <v>63</v>
      </c>
      <c r="Q112" s="261">
        <f t="shared" si="2"/>
        <v>50</v>
      </c>
      <c r="R112" s="261">
        <f t="shared" si="2"/>
        <v>55</v>
      </c>
    </row>
    <row r="113" spans="1:18">
      <c r="A113" s="264">
        <v>99</v>
      </c>
      <c r="B113" s="335">
        <v>1911074</v>
      </c>
      <c r="C113" s="335" t="s">
        <v>68</v>
      </c>
      <c r="D113" s="336">
        <v>66</v>
      </c>
      <c r="E113" s="336">
        <v>70</v>
      </c>
      <c r="F113" s="336">
        <v>65</v>
      </c>
      <c r="G113" s="336">
        <v>65</v>
      </c>
      <c r="H113" s="336">
        <v>65</v>
      </c>
      <c r="I113" s="336">
        <v>66</v>
      </c>
      <c r="J113" s="336">
        <v>70</v>
      </c>
      <c r="K113" s="336">
        <v>65</v>
      </c>
      <c r="L113" s="336">
        <v>65</v>
      </c>
      <c r="M113" s="336">
        <v>65</v>
      </c>
      <c r="N113" s="261">
        <f t="shared" si="2"/>
        <v>66</v>
      </c>
      <c r="O113" s="261">
        <f t="shared" si="2"/>
        <v>70</v>
      </c>
      <c r="P113" s="261">
        <f t="shared" si="2"/>
        <v>65</v>
      </c>
      <c r="Q113" s="261">
        <f t="shared" si="2"/>
        <v>65</v>
      </c>
      <c r="R113" s="261">
        <f t="shared" si="2"/>
        <v>65</v>
      </c>
    </row>
    <row r="114" spans="1:18">
      <c r="A114" s="264">
        <v>100</v>
      </c>
      <c r="B114" s="335">
        <v>1911078</v>
      </c>
      <c r="C114" s="335" t="s">
        <v>69</v>
      </c>
      <c r="D114" s="336">
        <v>58</v>
      </c>
      <c r="E114" s="336">
        <v>60</v>
      </c>
      <c r="F114" s="336">
        <v>58</v>
      </c>
      <c r="G114" s="336">
        <v>50</v>
      </c>
      <c r="H114" s="336">
        <v>55</v>
      </c>
      <c r="I114" s="336">
        <v>58</v>
      </c>
      <c r="J114" s="336">
        <v>60</v>
      </c>
      <c r="K114" s="336">
        <v>58</v>
      </c>
      <c r="L114" s="336">
        <v>50</v>
      </c>
      <c r="M114" s="336">
        <v>55</v>
      </c>
      <c r="N114" s="261">
        <f t="shared" si="2"/>
        <v>58</v>
      </c>
      <c r="O114" s="261">
        <f t="shared" si="2"/>
        <v>60</v>
      </c>
      <c r="P114" s="261">
        <f t="shared" si="2"/>
        <v>58</v>
      </c>
      <c r="Q114" s="261">
        <f t="shared" si="2"/>
        <v>50</v>
      </c>
      <c r="R114" s="261">
        <f t="shared" si="2"/>
        <v>55</v>
      </c>
    </row>
    <row r="115" spans="1:18">
      <c r="A115" s="264">
        <v>101</v>
      </c>
      <c r="B115" s="335">
        <v>1911080</v>
      </c>
      <c r="C115" s="335" t="s">
        <v>131</v>
      </c>
      <c r="D115" s="336">
        <v>53</v>
      </c>
      <c r="E115" s="336">
        <v>58</v>
      </c>
      <c r="F115" s="336">
        <v>58</v>
      </c>
      <c r="G115" s="336">
        <v>53</v>
      </c>
      <c r="H115" s="336">
        <v>58</v>
      </c>
      <c r="I115" s="336">
        <v>53</v>
      </c>
      <c r="J115" s="336">
        <v>58</v>
      </c>
      <c r="K115" s="336">
        <v>58</v>
      </c>
      <c r="L115" s="336">
        <v>53</v>
      </c>
      <c r="M115" s="336">
        <v>58</v>
      </c>
      <c r="N115" s="261">
        <f t="shared" si="2"/>
        <v>53</v>
      </c>
      <c r="O115" s="261">
        <f t="shared" si="2"/>
        <v>58</v>
      </c>
      <c r="P115" s="261">
        <f t="shared" si="2"/>
        <v>58</v>
      </c>
      <c r="Q115" s="261">
        <f t="shared" si="2"/>
        <v>53</v>
      </c>
      <c r="R115" s="261">
        <f t="shared" si="2"/>
        <v>58</v>
      </c>
    </row>
    <row r="116" spans="1:18">
      <c r="A116" s="264">
        <v>102</v>
      </c>
      <c r="B116" s="335">
        <v>1911081</v>
      </c>
      <c r="C116" s="335" t="s">
        <v>70</v>
      </c>
      <c r="D116" s="336">
        <v>50</v>
      </c>
      <c r="E116" s="336">
        <v>60</v>
      </c>
      <c r="F116" s="336">
        <v>55</v>
      </c>
      <c r="G116" s="336">
        <v>50</v>
      </c>
      <c r="H116" s="336">
        <v>60</v>
      </c>
      <c r="I116" s="336">
        <v>50</v>
      </c>
      <c r="J116" s="336">
        <v>60</v>
      </c>
      <c r="K116" s="336">
        <v>55</v>
      </c>
      <c r="L116" s="336">
        <v>50</v>
      </c>
      <c r="M116" s="336">
        <v>60</v>
      </c>
      <c r="N116" s="261">
        <f t="shared" si="2"/>
        <v>50</v>
      </c>
      <c r="O116" s="261">
        <f t="shared" si="2"/>
        <v>60</v>
      </c>
      <c r="P116" s="261">
        <f t="shared" si="2"/>
        <v>55</v>
      </c>
      <c r="Q116" s="261">
        <f t="shared" si="2"/>
        <v>50</v>
      </c>
      <c r="R116" s="261">
        <f t="shared" si="2"/>
        <v>60</v>
      </c>
    </row>
    <row r="117" spans="1:18">
      <c r="A117" s="264">
        <v>103</v>
      </c>
      <c r="B117" s="335">
        <v>1911082</v>
      </c>
      <c r="C117" s="335" t="s">
        <v>71</v>
      </c>
      <c r="D117" s="336">
        <v>58</v>
      </c>
      <c r="E117" s="336">
        <v>55</v>
      </c>
      <c r="F117" s="336">
        <v>64</v>
      </c>
      <c r="G117" s="336">
        <v>45</v>
      </c>
      <c r="H117" s="336">
        <v>55</v>
      </c>
      <c r="I117" s="336">
        <v>58</v>
      </c>
      <c r="J117" s="336">
        <v>55</v>
      </c>
      <c r="K117" s="336">
        <v>64</v>
      </c>
      <c r="L117" s="336">
        <v>45</v>
      </c>
      <c r="M117" s="336">
        <v>55</v>
      </c>
      <c r="N117" s="261">
        <f t="shared" si="2"/>
        <v>58</v>
      </c>
      <c r="O117" s="261">
        <f t="shared" si="2"/>
        <v>55</v>
      </c>
      <c r="P117" s="261">
        <f t="shared" si="2"/>
        <v>64</v>
      </c>
      <c r="Q117" s="261">
        <f t="shared" si="2"/>
        <v>45</v>
      </c>
      <c r="R117" s="261">
        <f t="shared" si="2"/>
        <v>55</v>
      </c>
    </row>
    <row r="118" spans="1:18">
      <c r="A118" s="264">
        <v>104</v>
      </c>
      <c r="B118" s="335">
        <v>1911083</v>
      </c>
      <c r="C118" s="335" t="s">
        <v>132</v>
      </c>
      <c r="D118" s="336">
        <v>68</v>
      </c>
      <c r="E118" s="336">
        <v>64</v>
      </c>
      <c r="F118" s="336">
        <v>68</v>
      </c>
      <c r="G118" s="336">
        <v>55</v>
      </c>
      <c r="H118" s="336">
        <v>65</v>
      </c>
      <c r="I118" s="336">
        <v>68</v>
      </c>
      <c r="J118" s="336">
        <v>64</v>
      </c>
      <c r="K118" s="336">
        <v>68</v>
      </c>
      <c r="L118" s="336">
        <v>55</v>
      </c>
      <c r="M118" s="336">
        <v>65</v>
      </c>
      <c r="N118" s="261">
        <f t="shared" si="2"/>
        <v>68</v>
      </c>
      <c r="O118" s="261">
        <f t="shared" si="2"/>
        <v>64</v>
      </c>
      <c r="P118" s="261">
        <f t="shared" si="2"/>
        <v>68</v>
      </c>
      <c r="Q118" s="261">
        <f t="shared" si="2"/>
        <v>55</v>
      </c>
      <c r="R118" s="261">
        <f t="shared" si="2"/>
        <v>65</v>
      </c>
    </row>
    <row r="119" spans="1:18">
      <c r="A119" s="264">
        <v>105</v>
      </c>
      <c r="B119" s="335">
        <v>1911089</v>
      </c>
      <c r="C119" s="335" t="s">
        <v>446</v>
      </c>
      <c r="D119" s="336">
        <v>59</v>
      </c>
      <c r="E119" s="336">
        <v>55</v>
      </c>
      <c r="F119" s="336">
        <v>58</v>
      </c>
      <c r="G119" s="336">
        <v>45</v>
      </c>
      <c r="H119" s="336">
        <v>50</v>
      </c>
      <c r="I119" s="336">
        <v>59</v>
      </c>
      <c r="J119" s="336">
        <v>55</v>
      </c>
      <c r="K119" s="336">
        <v>58</v>
      </c>
      <c r="L119" s="336">
        <v>45</v>
      </c>
      <c r="M119" s="336">
        <v>50</v>
      </c>
      <c r="N119" s="261">
        <f t="shared" si="2"/>
        <v>59</v>
      </c>
      <c r="O119" s="261">
        <f t="shared" si="2"/>
        <v>55</v>
      </c>
      <c r="P119" s="261">
        <f t="shared" si="2"/>
        <v>58</v>
      </c>
      <c r="Q119" s="261">
        <f t="shared" si="2"/>
        <v>45</v>
      </c>
      <c r="R119" s="261">
        <f t="shared" si="2"/>
        <v>50</v>
      </c>
    </row>
    <row r="120" spans="1:18">
      <c r="A120" s="264">
        <v>106</v>
      </c>
      <c r="B120" s="335">
        <v>1911091</v>
      </c>
      <c r="C120" s="335" t="s">
        <v>139</v>
      </c>
      <c r="D120" s="336">
        <v>68</v>
      </c>
      <c r="E120" s="336">
        <v>65</v>
      </c>
      <c r="F120" s="336">
        <v>60</v>
      </c>
      <c r="G120" s="336">
        <v>55</v>
      </c>
      <c r="H120" s="336">
        <v>60</v>
      </c>
      <c r="I120" s="336">
        <v>68</v>
      </c>
      <c r="J120" s="336">
        <v>65</v>
      </c>
      <c r="K120" s="336">
        <v>60</v>
      </c>
      <c r="L120" s="336">
        <v>55</v>
      </c>
      <c r="M120" s="336">
        <v>60</v>
      </c>
      <c r="N120" s="261">
        <f t="shared" si="2"/>
        <v>68</v>
      </c>
      <c r="O120" s="261">
        <f t="shared" si="2"/>
        <v>65</v>
      </c>
      <c r="P120" s="261">
        <f t="shared" si="2"/>
        <v>60</v>
      </c>
      <c r="Q120" s="261">
        <f t="shared" si="2"/>
        <v>55</v>
      </c>
      <c r="R120" s="261">
        <f t="shared" si="2"/>
        <v>60</v>
      </c>
    </row>
    <row r="121" spans="1:18">
      <c r="A121" s="264">
        <v>107</v>
      </c>
      <c r="B121" s="335">
        <v>1911092</v>
      </c>
      <c r="C121" s="335" t="s">
        <v>140</v>
      </c>
      <c r="D121" s="336">
        <v>58</v>
      </c>
      <c r="E121" s="336">
        <v>55</v>
      </c>
      <c r="F121" s="336">
        <v>58</v>
      </c>
      <c r="G121" s="336">
        <v>45</v>
      </c>
      <c r="H121" s="336">
        <v>55</v>
      </c>
      <c r="I121" s="336">
        <v>58</v>
      </c>
      <c r="J121" s="336">
        <v>55</v>
      </c>
      <c r="K121" s="336">
        <v>58</v>
      </c>
      <c r="L121" s="336">
        <v>45</v>
      </c>
      <c r="M121" s="336">
        <v>55</v>
      </c>
      <c r="N121" s="261">
        <f t="shared" si="2"/>
        <v>58</v>
      </c>
      <c r="O121" s="261">
        <f t="shared" si="2"/>
        <v>55</v>
      </c>
      <c r="P121" s="261">
        <f t="shared" si="2"/>
        <v>58</v>
      </c>
      <c r="Q121" s="261">
        <f t="shared" si="2"/>
        <v>45</v>
      </c>
      <c r="R121" s="261">
        <f t="shared" si="2"/>
        <v>55</v>
      </c>
    </row>
    <row r="122" spans="1:18">
      <c r="A122" s="264">
        <v>108</v>
      </c>
      <c r="B122" s="335">
        <v>1911093</v>
      </c>
      <c r="C122" s="335" t="s">
        <v>141</v>
      </c>
      <c r="D122" s="336">
        <v>60</v>
      </c>
      <c r="E122" s="336">
        <v>65</v>
      </c>
      <c r="F122" s="336">
        <v>60</v>
      </c>
      <c r="G122" s="336">
        <v>55</v>
      </c>
      <c r="H122" s="336">
        <v>60</v>
      </c>
      <c r="I122" s="336">
        <v>60</v>
      </c>
      <c r="J122" s="336">
        <v>65</v>
      </c>
      <c r="K122" s="336">
        <v>60</v>
      </c>
      <c r="L122" s="336">
        <v>55</v>
      </c>
      <c r="M122" s="336">
        <v>60</v>
      </c>
      <c r="N122" s="261">
        <f t="shared" si="2"/>
        <v>60</v>
      </c>
      <c r="O122" s="261">
        <f t="shared" si="2"/>
        <v>65</v>
      </c>
      <c r="P122" s="261">
        <f t="shared" si="2"/>
        <v>60</v>
      </c>
      <c r="Q122" s="261">
        <f t="shared" si="2"/>
        <v>55</v>
      </c>
      <c r="R122" s="261">
        <f t="shared" si="2"/>
        <v>60</v>
      </c>
    </row>
    <row r="123" spans="1:18">
      <c r="A123" s="264">
        <v>109</v>
      </c>
      <c r="B123" s="335">
        <v>1911096</v>
      </c>
      <c r="C123" s="335" t="s">
        <v>447</v>
      </c>
      <c r="D123" s="336">
        <v>63</v>
      </c>
      <c r="E123" s="336">
        <v>65</v>
      </c>
      <c r="F123" s="336">
        <v>63</v>
      </c>
      <c r="G123" s="336">
        <v>55</v>
      </c>
      <c r="H123" s="336">
        <v>65</v>
      </c>
      <c r="I123" s="336">
        <v>63</v>
      </c>
      <c r="J123" s="336">
        <v>65</v>
      </c>
      <c r="K123" s="336">
        <v>63</v>
      </c>
      <c r="L123" s="336">
        <v>55</v>
      </c>
      <c r="M123" s="336">
        <v>65</v>
      </c>
      <c r="N123" s="261">
        <f t="shared" si="2"/>
        <v>63</v>
      </c>
      <c r="O123" s="261">
        <f t="shared" si="2"/>
        <v>65</v>
      </c>
      <c r="P123" s="261">
        <f t="shared" si="2"/>
        <v>63</v>
      </c>
      <c r="Q123" s="261">
        <f t="shared" si="2"/>
        <v>55</v>
      </c>
      <c r="R123" s="261">
        <f t="shared" si="2"/>
        <v>65</v>
      </c>
    </row>
    <row r="124" spans="1:18">
      <c r="A124" s="264">
        <v>110</v>
      </c>
      <c r="B124" s="335">
        <v>1911097</v>
      </c>
      <c r="C124" s="335" t="s">
        <v>347</v>
      </c>
      <c r="D124" s="336">
        <v>68</v>
      </c>
      <c r="E124" s="336">
        <v>65</v>
      </c>
      <c r="F124" s="336">
        <v>68</v>
      </c>
      <c r="G124" s="336">
        <v>55</v>
      </c>
      <c r="H124" s="336">
        <v>65</v>
      </c>
      <c r="I124" s="336">
        <v>68</v>
      </c>
      <c r="J124" s="336">
        <v>65</v>
      </c>
      <c r="K124" s="336">
        <v>68</v>
      </c>
      <c r="L124" s="336">
        <v>55</v>
      </c>
      <c r="M124" s="336">
        <v>65</v>
      </c>
      <c r="N124" s="261">
        <f t="shared" si="2"/>
        <v>68</v>
      </c>
      <c r="O124" s="261">
        <f t="shared" si="2"/>
        <v>65</v>
      </c>
      <c r="P124" s="261">
        <f t="shared" si="2"/>
        <v>68</v>
      </c>
      <c r="Q124" s="261">
        <f t="shared" si="2"/>
        <v>55</v>
      </c>
      <c r="R124" s="261">
        <f t="shared" si="2"/>
        <v>65</v>
      </c>
    </row>
    <row r="125" spans="1:18">
      <c r="A125" s="264">
        <v>111</v>
      </c>
      <c r="B125" s="335">
        <v>1911098</v>
      </c>
      <c r="C125" s="335" t="s">
        <v>145</v>
      </c>
      <c r="D125" s="336">
        <v>48</v>
      </c>
      <c r="E125" s="336">
        <v>55</v>
      </c>
      <c r="F125" s="336">
        <v>50</v>
      </c>
      <c r="G125" s="336">
        <v>45</v>
      </c>
      <c r="H125" s="336">
        <v>55</v>
      </c>
      <c r="I125" s="336">
        <v>48</v>
      </c>
      <c r="J125" s="336">
        <v>55</v>
      </c>
      <c r="K125" s="336">
        <v>50</v>
      </c>
      <c r="L125" s="336">
        <v>45</v>
      </c>
      <c r="M125" s="336">
        <v>55</v>
      </c>
      <c r="N125" s="261">
        <f t="shared" si="2"/>
        <v>48</v>
      </c>
      <c r="O125" s="261">
        <f t="shared" si="2"/>
        <v>55</v>
      </c>
      <c r="P125" s="261">
        <f t="shared" si="2"/>
        <v>50</v>
      </c>
      <c r="Q125" s="261">
        <f t="shared" si="2"/>
        <v>45</v>
      </c>
      <c r="R125" s="261">
        <f t="shared" si="2"/>
        <v>55</v>
      </c>
    </row>
    <row r="126" spans="1:18">
      <c r="A126" s="264">
        <v>112</v>
      </c>
      <c r="B126" s="335">
        <v>1911100</v>
      </c>
      <c r="C126" s="335" t="s">
        <v>147</v>
      </c>
      <c r="D126" s="336">
        <v>55</v>
      </c>
      <c r="E126" s="336">
        <v>60</v>
      </c>
      <c r="F126" s="336">
        <v>55</v>
      </c>
      <c r="G126" s="336">
        <v>55</v>
      </c>
      <c r="H126" s="336">
        <v>55</v>
      </c>
      <c r="I126" s="336">
        <v>55</v>
      </c>
      <c r="J126" s="336">
        <v>60</v>
      </c>
      <c r="K126" s="336">
        <v>55</v>
      </c>
      <c r="L126" s="336">
        <v>55</v>
      </c>
      <c r="M126" s="336">
        <v>55</v>
      </c>
      <c r="N126" s="261">
        <f t="shared" si="2"/>
        <v>55</v>
      </c>
      <c r="O126" s="261">
        <f t="shared" si="2"/>
        <v>60</v>
      </c>
      <c r="P126" s="261">
        <f t="shared" si="2"/>
        <v>55</v>
      </c>
      <c r="Q126" s="261">
        <f t="shared" si="2"/>
        <v>55</v>
      </c>
      <c r="R126" s="261">
        <f t="shared" si="2"/>
        <v>55</v>
      </c>
    </row>
    <row r="127" spans="1:18">
      <c r="A127" s="264">
        <v>113</v>
      </c>
      <c r="B127" s="335">
        <v>1911101</v>
      </c>
      <c r="C127" s="335" t="s">
        <v>148</v>
      </c>
      <c r="D127" s="336">
        <v>84</v>
      </c>
      <c r="E127" s="336">
        <v>85</v>
      </c>
      <c r="F127" s="336">
        <v>80</v>
      </c>
      <c r="G127" s="336">
        <v>75</v>
      </c>
      <c r="H127" s="336">
        <v>80</v>
      </c>
      <c r="I127" s="336">
        <v>84</v>
      </c>
      <c r="J127" s="336">
        <v>85</v>
      </c>
      <c r="K127" s="336">
        <v>80</v>
      </c>
      <c r="L127" s="336">
        <v>75</v>
      </c>
      <c r="M127" s="336">
        <v>80</v>
      </c>
      <c r="N127" s="261">
        <f t="shared" si="2"/>
        <v>84</v>
      </c>
      <c r="O127" s="261">
        <f t="shared" si="2"/>
        <v>85</v>
      </c>
      <c r="P127" s="261">
        <f t="shared" si="2"/>
        <v>80</v>
      </c>
      <c r="Q127" s="261">
        <f t="shared" si="2"/>
        <v>75</v>
      </c>
      <c r="R127" s="261">
        <f t="shared" si="2"/>
        <v>80</v>
      </c>
    </row>
    <row r="128" spans="1:18">
      <c r="A128" s="264">
        <v>114</v>
      </c>
      <c r="B128" s="335">
        <v>1911102</v>
      </c>
      <c r="C128" s="335" t="s">
        <v>349</v>
      </c>
      <c r="D128" s="336">
        <v>63</v>
      </c>
      <c r="E128" s="336">
        <v>65</v>
      </c>
      <c r="F128" s="336">
        <v>68</v>
      </c>
      <c r="G128" s="336">
        <v>55</v>
      </c>
      <c r="H128" s="336">
        <v>65</v>
      </c>
      <c r="I128" s="336">
        <v>63</v>
      </c>
      <c r="J128" s="336">
        <v>65</v>
      </c>
      <c r="K128" s="336">
        <v>68</v>
      </c>
      <c r="L128" s="336">
        <v>55</v>
      </c>
      <c r="M128" s="336">
        <v>65</v>
      </c>
      <c r="N128" s="261">
        <f t="shared" si="2"/>
        <v>63</v>
      </c>
      <c r="O128" s="261">
        <f t="shared" si="2"/>
        <v>65</v>
      </c>
      <c r="P128" s="261">
        <f t="shared" si="2"/>
        <v>68</v>
      </c>
      <c r="Q128" s="261">
        <f t="shared" si="2"/>
        <v>55</v>
      </c>
      <c r="R128" s="261">
        <f t="shared" si="2"/>
        <v>65</v>
      </c>
    </row>
    <row r="129" spans="1:18">
      <c r="A129" s="264">
        <v>115</v>
      </c>
      <c r="B129" s="335">
        <v>1911103</v>
      </c>
      <c r="C129" s="335" t="s">
        <v>72</v>
      </c>
      <c r="D129" s="336">
        <v>64</v>
      </c>
      <c r="E129" s="336">
        <v>65</v>
      </c>
      <c r="F129" s="336">
        <v>63</v>
      </c>
      <c r="G129" s="336">
        <v>55</v>
      </c>
      <c r="H129" s="336">
        <v>65</v>
      </c>
      <c r="I129" s="336">
        <v>64</v>
      </c>
      <c r="J129" s="336">
        <v>65</v>
      </c>
      <c r="K129" s="336">
        <v>63</v>
      </c>
      <c r="L129" s="336">
        <v>55</v>
      </c>
      <c r="M129" s="336">
        <v>65</v>
      </c>
      <c r="N129" s="261">
        <f t="shared" si="2"/>
        <v>64</v>
      </c>
      <c r="O129" s="261">
        <f t="shared" si="2"/>
        <v>65</v>
      </c>
      <c r="P129" s="261">
        <f t="shared" si="2"/>
        <v>63</v>
      </c>
      <c r="Q129" s="261">
        <f t="shared" si="2"/>
        <v>55</v>
      </c>
      <c r="R129" s="261">
        <f t="shared" si="2"/>
        <v>65</v>
      </c>
    </row>
    <row r="130" spans="1:18">
      <c r="A130" s="264">
        <v>116</v>
      </c>
      <c r="B130" s="335">
        <v>1911107</v>
      </c>
      <c r="C130" s="335" t="s">
        <v>448</v>
      </c>
      <c r="D130" s="336">
        <v>50</v>
      </c>
      <c r="E130" s="336">
        <v>60</v>
      </c>
      <c r="F130" s="336">
        <v>55</v>
      </c>
      <c r="G130" s="336">
        <v>50</v>
      </c>
      <c r="H130" s="336">
        <v>55</v>
      </c>
      <c r="I130" s="336">
        <v>50</v>
      </c>
      <c r="J130" s="336">
        <v>60</v>
      </c>
      <c r="K130" s="336">
        <v>55</v>
      </c>
      <c r="L130" s="336">
        <v>50</v>
      </c>
      <c r="M130" s="336">
        <v>55</v>
      </c>
      <c r="N130" s="261">
        <f t="shared" ref="N130:R143" si="3">ROUND(D130*$H$13+I130*$M$13,0)</f>
        <v>50</v>
      </c>
      <c r="O130" s="261">
        <f t="shared" si="3"/>
        <v>60</v>
      </c>
      <c r="P130" s="261">
        <f t="shared" si="3"/>
        <v>55</v>
      </c>
      <c r="Q130" s="261">
        <f t="shared" si="3"/>
        <v>50</v>
      </c>
      <c r="R130" s="261">
        <f t="shared" si="3"/>
        <v>55</v>
      </c>
    </row>
    <row r="131" spans="1:18">
      <c r="A131" s="264">
        <v>117</v>
      </c>
      <c r="B131" s="335">
        <v>1911108</v>
      </c>
      <c r="C131" s="335" t="s">
        <v>449</v>
      </c>
      <c r="D131" s="336">
        <v>60</v>
      </c>
      <c r="E131" s="336">
        <v>64</v>
      </c>
      <c r="F131" s="336">
        <v>60</v>
      </c>
      <c r="G131" s="336">
        <v>55</v>
      </c>
      <c r="H131" s="336">
        <v>60</v>
      </c>
      <c r="I131" s="336">
        <v>60</v>
      </c>
      <c r="J131" s="336">
        <v>64</v>
      </c>
      <c r="K131" s="336">
        <v>60</v>
      </c>
      <c r="L131" s="336">
        <v>55</v>
      </c>
      <c r="M131" s="336">
        <v>60</v>
      </c>
      <c r="N131" s="261">
        <f t="shared" si="3"/>
        <v>60</v>
      </c>
      <c r="O131" s="261">
        <f t="shared" si="3"/>
        <v>64</v>
      </c>
      <c r="P131" s="261">
        <f t="shared" si="3"/>
        <v>60</v>
      </c>
      <c r="Q131" s="261">
        <f t="shared" si="3"/>
        <v>55</v>
      </c>
      <c r="R131" s="261">
        <f t="shared" si="3"/>
        <v>60</v>
      </c>
    </row>
    <row r="132" spans="1:18">
      <c r="A132" s="264">
        <v>118</v>
      </c>
      <c r="B132" s="335">
        <v>1911110</v>
      </c>
      <c r="C132" s="335" t="s">
        <v>154</v>
      </c>
      <c r="D132" s="336">
        <v>60</v>
      </c>
      <c r="E132" s="336">
        <v>65</v>
      </c>
      <c r="F132" s="336">
        <v>60</v>
      </c>
      <c r="G132" s="336">
        <v>55</v>
      </c>
      <c r="H132" s="336">
        <v>60</v>
      </c>
      <c r="I132" s="336">
        <v>60</v>
      </c>
      <c r="J132" s="336">
        <v>65</v>
      </c>
      <c r="K132" s="336">
        <v>60</v>
      </c>
      <c r="L132" s="336">
        <v>55</v>
      </c>
      <c r="M132" s="336">
        <v>60</v>
      </c>
      <c r="N132" s="261">
        <f t="shared" si="3"/>
        <v>60</v>
      </c>
      <c r="O132" s="261">
        <f t="shared" si="3"/>
        <v>65</v>
      </c>
      <c r="P132" s="261">
        <f t="shared" si="3"/>
        <v>60</v>
      </c>
      <c r="Q132" s="261">
        <f t="shared" si="3"/>
        <v>55</v>
      </c>
      <c r="R132" s="261">
        <f t="shared" si="3"/>
        <v>60</v>
      </c>
    </row>
    <row r="133" spans="1:18">
      <c r="A133" s="264">
        <v>119</v>
      </c>
      <c r="B133" s="335">
        <v>1911111</v>
      </c>
      <c r="C133" s="335" t="s">
        <v>73</v>
      </c>
      <c r="D133" s="336">
        <v>51</v>
      </c>
      <c r="E133" s="336">
        <v>55</v>
      </c>
      <c r="F133" s="336">
        <v>50</v>
      </c>
      <c r="G133" s="336">
        <v>45</v>
      </c>
      <c r="H133" s="336">
        <v>50</v>
      </c>
      <c r="I133" s="336">
        <v>51</v>
      </c>
      <c r="J133" s="336">
        <v>55</v>
      </c>
      <c r="K133" s="336">
        <v>50</v>
      </c>
      <c r="L133" s="336">
        <v>45</v>
      </c>
      <c r="M133" s="336">
        <v>50</v>
      </c>
      <c r="N133" s="261">
        <f t="shared" si="3"/>
        <v>51</v>
      </c>
      <c r="O133" s="261">
        <f t="shared" si="3"/>
        <v>55</v>
      </c>
      <c r="P133" s="261">
        <f t="shared" si="3"/>
        <v>50</v>
      </c>
      <c r="Q133" s="261">
        <f t="shared" si="3"/>
        <v>45</v>
      </c>
      <c r="R133" s="261">
        <f t="shared" si="3"/>
        <v>50</v>
      </c>
    </row>
    <row r="134" spans="1:18">
      <c r="A134" s="264">
        <v>120</v>
      </c>
      <c r="B134" s="335">
        <v>1911112</v>
      </c>
      <c r="C134" s="335" t="s">
        <v>155</v>
      </c>
      <c r="D134" s="336">
        <v>63</v>
      </c>
      <c r="E134" s="336">
        <v>60</v>
      </c>
      <c r="F134" s="336">
        <v>55</v>
      </c>
      <c r="G134" s="336">
        <v>50</v>
      </c>
      <c r="H134" s="336">
        <v>55</v>
      </c>
      <c r="I134" s="336">
        <v>63</v>
      </c>
      <c r="J134" s="336">
        <v>60</v>
      </c>
      <c r="K134" s="336">
        <v>55</v>
      </c>
      <c r="L134" s="336">
        <v>50</v>
      </c>
      <c r="M134" s="336">
        <v>55</v>
      </c>
      <c r="N134" s="261">
        <f t="shared" si="3"/>
        <v>63</v>
      </c>
      <c r="O134" s="261">
        <f t="shared" si="3"/>
        <v>60</v>
      </c>
      <c r="P134" s="261">
        <f t="shared" si="3"/>
        <v>55</v>
      </c>
      <c r="Q134" s="261">
        <f t="shared" si="3"/>
        <v>50</v>
      </c>
      <c r="R134" s="261">
        <f t="shared" si="3"/>
        <v>55</v>
      </c>
    </row>
    <row r="135" spans="1:18">
      <c r="A135" s="264">
        <v>121</v>
      </c>
      <c r="B135" s="335">
        <v>1911113</v>
      </c>
      <c r="C135" s="335" t="s">
        <v>156</v>
      </c>
      <c r="D135" s="336">
        <v>55</v>
      </c>
      <c r="E135" s="336">
        <v>60</v>
      </c>
      <c r="F135" s="336">
        <v>55</v>
      </c>
      <c r="G135" s="336">
        <v>50</v>
      </c>
      <c r="H135" s="336">
        <v>55</v>
      </c>
      <c r="I135" s="336">
        <v>55</v>
      </c>
      <c r="J135" s="336">
        <v>60</v>
      </c>
      <c r="K135" s="336">
        <v>55</v>
      </c>
      <c r="L135" s="336">
        <v>50</v>
      </c>
      <c r="M135" s="336">
        <v>55</v>
      </c>
      <c r="N135" s="261">
        <f t="shared" si="3"/>
        <v>55</v>
      </c>
      <c r="O135" s="261">
        <f t="shared" si="3"/>
        <v>60</v>
      </c>
      <c r="P135" s="261">
        <f t="shared" si="3"/>
        <v>55</v>
      </c>
      <c r="Q135" s="261">
        <f t="shared" si="3"/>
        <v>50</v>
      </c>
      <c r="R135" s="261">
        <f t="shared" si="3"/>
        <v>55</v>
      </c>
    </row>
    <row r="136" spans="1:18">
      <c r="A136" s="264">
        <v>122</v>
      </c>
      <c r="B136" s="335">
        <v>1911114</v>
      </c>
      <c r="C136" s="335" t="s">
        <v>157</v>
      </c>
      <c r="D136" s="336">
        <v>50</v>
      </c>
      <c r="E136" s="336">
        <v>60</v>
      </c>
      <c r="F136" s="336">
        <v>55</v>
      </c>
      <c r="G136" s="336">
        <v>50</v>
      </c>
      <c r="H136" s="336">
        <v>55</v>
      </c>
      <c r="I136" s="336">
        <v>50</v>
      </c>
      <c r="J136" s="336">
        <v>60</v>
      </c>
      <c r="K136" s="336">
        <v>55</v>
      </c>
      <c r="L136" s="336">
        <v>50</v>
      </c>
      <c r="M136" s="336">
        <v>55</v>
      </c>
      <c r="N136" s="261">
        <f t="shared" si="3"/>
        <v>50</v>
      </c>
      <c r="O136" s="261">
        <f t="shared" si="3"/>
        <v>60</v>
      </c>
      <c r="P136" s="261">
        <f t="shared" si="3"/>
        <v>55</v>
      </c>
      <c r="Q136" s="261">
        <f t="shared" si="3"/>
        <v>50</v>
      </c>
      <c r="R136" s="261">
        <f t="shared" si="3"/>
        <v>55</v>
      </c>
    </row>
    <row r="137" spans="1:18">
      <c r="A137" s="264">
        <v>123</v>
      </c>
      <c r="B137" s="335">
        <v>1911115</v>
      </c>
      <c r="C137" s="335" t="s">
        <v>74</v>
      </c>
      <c r="D137" s="336">
        <v>68</v>
      </c>
      <c r="E137" s="336">
        <v>65</v>
      </c>
      <c r="F137" s="336">
        <v>68</v>
      </c>
      <c r="G137" s="336">
        <v>55</v>
      </c>
      <c r="H137" s="336">
        <v>60</v>
      </c>
      <c r="I137" s="336">
        <v>68</v>
      </c>
      <c r="J137" s="336">
        <v>65</v>
      </c>
      <c r="K137" s="336">
        <v>68</v>
      </c>
      <c r="L137" s="336">
        <v>55</v>
      </c>
      <c r="M137" s="336">
        <v>60</v>
      </c>
      <c r="N137" s="261">
        <f t="shared" si="3"/>
        <v>68</v>
      </c>
      <c r="O137" s="261">
        <f t="shared" si="3"/>
        <v>65</v>
      </c>
      <c r="P137" s="261">
        <f t="shared" si="3"/>
        <v>68</v>
      </c>
      <c r="Q137" s="261">
        <f t="shared" si="3"/>
        <v>55</v>
      </c>
      <c r="R137" s="261">
        <f t="shared" si="3"/>
        <v>60</v>
      </c>
    </row>
    <row r="138" spans="1:18">
      <c r="A138" s="264">
        <v>124</v>
      </c>
      <c r="B138" s="335">
        <v>1911117</v>
      </c>
      <c r="C138" s="335" t="s">
        <v>356</v>
      </c>
      <c r="D138" s="336">
        <v>68</v>
      </c>
      <c r="E138" s="336">
        <v>65</v>
      </c>
      <c r="F138" s="336">
        <v>60</v>
      </c>
      <c r="G138" s="336">
        <v>55</v>
      </c>
      <c r="H138" s="336">
        <v>60</v>
      </c>
      <c r="I138" s="336">
        <v>68</v>
      </c>
      <c r="J138" s="336">
        <v>65</v>
      </c>
      <c r="K138" s="336">
        <v>60</v>
      </c>
      <c r="L138" s="336">
        <v>55</v>
      </c>
      <c r="M138" s="336">
        <v>60</v>
      </c>
      <c r="N138" s="261">
        <f t="shared" si="3"/>
        <v>68</v>
      </c>
      <c r="O138" s="261">
        <f t="shared" si="3"/>
        <v>65</v>
      </c>
      <c r="P138" s="261">
        <f t="shared" si="3"/>
        <v>60</v>
      </c>
      <c r="Q138" s="261">
        <f t="shared" si="3"/>
        <v>55</v>
      </c>
      <c r="R138" s="261">
        <f t="shared" si="3"/>
        <v>60</v>
      </c>
    </row>
    <row r="139" spans="1:18">
      <c r="A139" s="264">
        <v>125</v>
      </c>
      <c r="B139" s="335">
        <v>1911120</v>
      </c>
      <c r="C139" s="335" t="s">
        <v>359</v>
      </c>
      <c r="D139" s="336">
        <v>63</v>
      </c>
      <c r="E139" s="336">
        <v>65</v>
      </c>
      <c r="F139" s="336">
        <v>63</v>
      </c>
      <c r="G139" s="336">
        <v>55</v>
      </c>
      <c r="H139" s="336">
        <v>60</v>
      </c>
      <c r="I139" s="336">
        <v>63</v>
      </c>
      <c r="J139" s="336">
        <v>65</v>
      </c>
      <c r="K139" s="336">
        <v>63</v>
      </c>
      <c r="L139" s="336">
        <v>55</v>
      </c>
      <c r="M139" s="336">
        <v>60</v>
      </c>
      <c r="N139" s="261">
        <f t="shared" si="3"/>
        <v>63</v>
      </c>
      <c r="O139" s="261">
        <f t="shared" si="3"/>
        <v>65</v>
      </c>
      <c r="P139" s="261">
        <f t="shared" si="3"/>
        <v>63</v>
      </c>
      <c r="Q139" s="261">
        <f t="shared" si="3"/>
        <v>55</v>
      </c>
      <c r="R139" s="261">
        <f t="shared" si="3"/>
        <v>60</v>
      </c>
    </row>
    <row r="140" spans="1:18">
      <c r="A140" s="264">
        <v>126</v>
      </c>
      <c r="B140" s="335">
        <v>1911403</v>
      </c>
      <c r="C140" s="335" t="s">
        <v>450</v>
      </c>
      <c r="D140" s="336">
        <v>53</v>
      </c>
      <c r="E140" s="336">
        <v>45</v>
      </c>
      <c r="F140" s="336">
        <v>53</v>
      </c>
      <c r="G140" s="336">
        <v>50</v>
      </c>
      <c r="H140" s="336">
        <v>50</v>
      </c>
      <c r="I140" s="336">
        <v>53</v>
      </c>
      <c r="J140" s="336">
        <v>45</v>
      </c>
      <c r="K140" s="336">
        <v>53</v>
      </c>
      <c r="L140" s="336">
        <v>50</v>
      </c>
      <c r="M140" s="336">
        <v>50</v>
      </c>
      <c r="N140" s="261">
        <f t="shared" si="3"/>
        <v>53</v>
      </c>
      <c r="O140" s="261">
        <f t="shared" si="3"/>
        <v>45</v>
      </c>
      <c r="P140" s="261">
        <f t="shared" si="3"/>
        <v>53</v>
      </c>
      <c r="Q140" s="261">
        <f t="shared" si="3"/>
        <v>50</v>
      </c>
      <c r="R140" s="261">
        <f t="shared" si="3"/>
        <v>50</v>
      </c>
    </row>
    <row r="141" spans="1:18">
      <c r="A141" s="264">
        <v>127</v>
      </c>
      <c r="B141" s="335">
        <v>1911404</v>
      </c>
      <c r="C141" s="335" t="s">
        <v>363</v>
      </c>
      <c r="D141" s="336">
        <v>55</v>
      </c>
      <c r="E141" s="336">
        <v>60</v>
      </c>
      <c r="F141" s="336">
        <v>55</v>
      </c>
      <c r="G141" s="336">
        <v>50</v>
      </c>
      <c r="H141" s="336">
        <v>50</v>
      </c>
      <c r="I141" s="336">
        <v>55</v>
      </c>
      <c r="J141" s="336">
        <v>60</v>
      </c>
      <c r="K141" s="336">
        <v>55</v>
      </c>
      <c r="L141" s="336">
        <v>50</v>
      </c>
      <c r="M141" s="336">
        <v>50</v>
      </c>
      <c r="N141" s="261">
        <f t="shared" si="3"/>
        <v>55</v>
      </c>
      <c r="O141" s="261">
        <f t="shared" si="3"/>
        <v>60</v>
      </c>
      <c r="P141" s="261">
        <f t="shared" si="3"/>
        <v>55</v>
      </c>
      <c r="Q141" s="261">
        <f t="shared" si="3"/>
        <v>50</v>
      </c>
      <c r="R141" s="261">
        <f t="shared" si="3"/>
        <v>50</v>
      </c>
    </row>
    <row r="142" spans="1:18">
      <c r="A142" s="264">
        <v>128</v>
      </c>
      <c r="B142" s="335">
        <v>1911406</v>
      </c>
      <c r="C142" s="335" t="s">
        <v>451</v>
      </c>
      <c r="D142" s="336">
        <v>75</v>
      </c>
      <c r="E142" s="336">
        <v>79</v>
      </c>
      <c r="F142" s="336">
        <v>80</v>
      </c>
      <c r="G142" s="336">
        <v>75</v>
      </c>
      <c r="H142" s="336">
        <v>80</v>
      </c>
      <c r="I142" s="336">
        <v>75</v>
      </c>
      <c r="J142" s="336">
        <v>79</v>
      </c>
      <c r="K142" s="336">
        <v>80</v>
      </c>
      <c r="L142" s="336">
        <v>75</v>
      </c>
      <c r="M142" s="336">
        <v>80</v>
      </c>
      <c r="N142" s="261">
        <f t="shared" si="3"/>
        <v>75</v>
      </c>
      <c r="O142" s="261">
        <f t="shared" si="3"/>
        <v>79</v>
      </c>
      <c r="P142" s="261">
        <f t="shared" si="3"/>
        <v>80</v>
      </c>
      <c r="Q142" s="261">
        <f t="shared" si="3"/>
        <v>75</v>
      </c>
      <c r="R142" s="261">
        <f t="shared" si="3"/>
        <v>80</v>
      </c>
    </row>
    <row r="143" spans="1:18">
      <c r="A143" s="264">
        <v>129</v>
      </c>
      <c r="B143" s="335">
        <v>1911411</v>
      </c>
      <c r="C143" s="335" t="s">
        <v>368</v>
      </c>
      <c r="D143" s="336">
        <v>53</v>
      </c>
      <c r="E143" s="336">
        <v>45</v>
      </c>
      <c r="F143" s="336">
        <v>53</v>
      </c>
      <c r="G143" s="336">
        <v>50</v>
      </c>
      <c r="H143" s="336">
        <v>50</v>
      </c>
      <c r="I143" s="336">
        <v>53</v>
      </c>
      <c r="J143" s="336">
        <v>45</v>
      </c>
      <c r="K143" s="336">
        <v>53</v>
      </c>
      <c r="L143" s="336">
        <v>50</v>
      </c>
      <c r="M143" s="336">
        <v>50</v>
      </c>
      <c r="N143" s="261">
        <f t="shared" si="3"/>
        <v>53</v>
      </c>
      <c r="O143" s="261">
        <f t="shared" si="3"/>
        <v>45</v>
      </c>
      <c r="P143" s="261">
        <f t="shared" si="3"/>
        <v>53</v>
      </c>
      <c r="Q143" s="261">
        <f t="shared" si="3"/>
        <v>50</v>
      </c>
      <c r="R143" s="261">
        <f t="shared" si="3"/>
        <v>50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65</v>
      </c>
      <c r="E146" s="2">
        <v>65</v>
      </c>
      <c r="F146" s="2">
        <v>65</v>
      </c>
      <c r="G146" s="2">
        <v>65</v>
      </c>
      <c r="H146" s="2">
        <v>65</v>
      </c>
    </row>
    <row r="147" spans="3:19">
      <c r="C147" s="261" t="s">
        <v>28</v>
      </c>
      <c r="D147" s="278">
        <v>0.8</v>
      </c>
      <c r="E147" s="278">
        <v>0.8</v>
      </c>
      <c r="F147" s="278">
        <v>0.8</v>
      </c>
      <c r="G147" s="278">
        <v>0.8</v>
      </c>
      <c r="H147" s="278">
        <v>0.8</v>
      </c>
      <c r="M147" s="279" t="s">
        <v>377</v>
      </c>
      <c r="N147" s="2">
        <v>129</v>
      </c>
    </row>
    <row r="148" spans="3:19">
      <c r="C148" s="261" t="s">
        <v>187</v>
      </c>
      <c r="D148" s="1">
        <f>COUNTIF(N15:N143,"&gt;="&amp;D130)</f>
        <v>128</v>
      </c>
      <c r="E148" s="1">
        <f t="shared" ref="E148:H148" si="4">COUNTIF(O15:O143,"&gt;="&amp;E130)</f>
        <v>117</v>
      </c>
      <c r="F148" s="1">
        <f t="shared" si="4"/>
        <v>124</v>
      </c>
      <c r="G148" s="1">
        <f t="shared" si="4"/>
        <v>123</v>
      </c>
      <c r="H148" s="1">
        <f t="shared" si="4"/>
        <v>120</v>
      </c>
    </row>
    <row r="149" spans="3:19">
      <c r="C149" s="261" t="s">
        <v>29</v>
      </c>
      <c r="D149" s="280">
        <f>D148/$N$147</f>
        <v>0.99224806201550386</v>
      </c>
      <c r="E149" s="280">
        <f>E148/$N$147</f>
        <v>0.90697674418604646</v>
      </c>
      <c r="F149" s="280">
        <f>F148/$N$147</f>
        <v>0.96124031007751942</v>
      </c>
      <c r="G149" s="280">
        <f>G148/$N$147</f>
        <v>0.95348837209302328</v>
      </c>
      <c r="H149" s="280">
        <f>H148/$N$147</f>
        <v>0.93023255813953487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11">
        <v>2</v>
      </c>
      <c r="E158" s="12">
        <v>2</v>
      </c>
      <c r="F158" s="12">
        <v>2</v>
      </c>
      <c r="G158" s="12"/>
      <c r="H158" s="12">
        <v>2</v>
      </c>
      <c r="I158" s="12"/>
      <c r="J158" s="12"/>
      <c r="K158" s="12"/>
      <c r="L158" s="12"/>
      <c r="M158" s="12"/>
      <c r="N158" s="12"/>
      <c r="O158" s="12"/>
      <c r="P158" s="12"/>
      <c r="Q158" s="316">
        <v>3</v>
      </c>
      <c r="R158" s="2"/>
      <c r="S158" s="9">
        <f>D149</f>
        <v>0.99224806201550386</v>
      </c>
    </row>
    <row r="159" spans="3:19" ht="25.5" thickBot="1">
      <c r="C159" s="261" t="s">
        <v>6</v>
      </c>
      <c r="D159" s="13">
        <v>2</v>
      </c>
      <c r="E159" s="14">
        <v>2</v>
      </c>
      <c r="F159" s="14"/>
      <c r="G159" s="14">
        <v>2</v>
      </c>
      <c r="H159" s="14">
        <v>1</v>
      </c>
      <c r="I159" s="14" t="s">
        <v>452</v>
      </c>
      <c r="J159" s="14"/>
      <c r="K159" s="14"/>
      <c r="L159" s="14"/>
      <c r="M159" s="14"/>
      <c r="N159" s="14"/>
      <c r="O159" s="14"/>
      <c r="P159" s="14"/>
      <c r="Q159" s="316">
        <v>3</v>
      </c>
      <c r="R159" s="2"/>
      <c r="S159" s="9">
        <f>E149</f>
        <v>0.90697674418604646</v>
      </c>
    </row>
    <row r="160" spans="3:19" ht="15" thickBot="1">
      <c r="C160" s="261" t="s">
        <v>7</v>
      </c>
      <c r="D160" s="13">
        <v>2</v>
      </c>
      <c r="E160" s="14">
        <v>2</v>
      </c>
      <c r="F160" s="14">
        <v>1</v>
      </c>
      <c r="G160" s="14"/>
      <c r="H160" s="14"/>
      <c r="I160" s="14">
        <v>2</v>
      </c>
      <c r="J160" s="14"/>
      <c r="K160" s="14"/>
      <c r="L160" s="14"/>
      <c r="M160" s="14"/>
      <c r="N160" s="14"/>
      <c r="O160" s="14">
        <v>2</v>
      </c>
      <c r="P160" s="14"/>
      <c r="Q160" s="316">
        <v>3</v>
      </c>
      <c r="R160" s="2"/>
      <c r="S160" s="9">
        <f>F149</f>
        <v>0.96124031007751942</v>
      </c>
    </row>
    <row r="161" spans="3:19" ht="15" thickBot="1">
      <c r="C161" s="261" t="s">
        <v>8</v>
      </c>
      <c r="D161" s="13">
        <v>2</v>
      </c>
      <c r="E161" s="14">
        <v>2</v>
      </c>
      <c r="F161" s="14"/>
      <c r="G161" s="14"/>
      <c r="H161" s="14">
        <v>1</v>
      </c>
      <c r="I161" s="14"/>
      <c r="J161" s="14"/>
      <c r="K161" s="14"/>
      <c r="L161" s="14"/>
      <c r="M161" s="14"/>
      <c r="N161" s="14"/>
      <c r="O161" s="14"/>
      <c r="P161" s="14"/>
      <c r="Q161" s="316">
        <v>3</v>
      </c>
      <c r="R161" s="2"/>
      <c r="S161" s="9">
        <f>G149</f>
        <v>0.95348837209302328</v>
      </c>
    </row>
    <row r="162" spans="3:19" ht="15" thickBot="1">
      <c r="C162" s="261" t="s">
        <v>9</v>
      </c>
      <c r="D162" s="13">
        <v>2</v>
      </c>
      <c r="E162" s="14">
        <v>2</v>
      </c>
      <c r="F162" s="14">
        <v>2</v>
      </c>
      <c r="G162" s="14"/>
      <c r="H162" s="14">
        <v>2</v>
      </c>
      <c r="I162" s="14"/>
      <c r="J162" s="14"/>
      <c r="K162" s="14"/>
      <c r="L162" s="14"/>
      <c r="M162" s="14"/>
      <c r="N162" s="14"/>
      <c r="O162" s="14">
        <v>2</v>
      </c>
      <c r="P162" s="14"/>
      <c r="Q162" s="316">
        <v>3</v>
      </c>
      <c r="R162" s="2"/>
      <c r="S162" s="9">
        <f>H149</f>
        <v>0.93023255813953487</v>
      </c>
    </row>
    <row r="163" spans="3:19">
      <c r="C163" s="261" t="s">
        <v>30</v>
      </c>
      <c r="D163" s="1">
        <f t="shared" ref="D163:R163" si="5">COUNTIF(D158:D162,"=3")</f>
        <v>0</v>
      </c>
      <c r="E163" s="1">
        <f t="shared" si="5"/>
        <v>0</v>
      </c>
      <c r="F163" s="1">
        <f t="shared" si="5"/>
        <v>0</v>
      </c>
      <c r="G163" s="1">
        <f t="shared" si="5"/>
        <v>0</v>
      </c>
      <c r="H163" s="1">
        <f t="shared" si="5"/>
        <v>0</v>
      </c>
      <c r="I163" s="1">
        <f t="shared" si="5"/>
        <v>0</v>
      </c>
      <c r="J163" s="1">
        <f t="shared" si="5"/>
        <v>0</v>
      </c>
      <c r="K163" s="1">
        <f t="shared" si="5"/>
        <v>0</v>
      </c>
      <c r="L163" s="1">
        <f t="shared" si="5"/>
        <v>0</v>
      </c>
      <c r="M163" s="1">
        <f t="shared" si="5"/>
        <v>0</v>
      </c>
      <c r="N163" s="1">
        <f t="shared" si="5"/>
        <v>0</v>
      </c>
      <c r="O163" s="1">
        <f t="shared" si="5"/>
        <v>0</v>
      </c>
      <c r="P163" s="1">
        <f t="shared" si="5"/>
        <v>0</v>
      </c>
      <c r="Q163" s="1">
        <f t="shared" si="5"/>
        <v>5</v>
      </c>
      <c r="R163" s="1">
        <f t="shared" si="5"/>
        <v>0</v>
      </c>
    </row>
    <row r="164" spans="3:19">
      <c r="C164" s="261" t="s">
        <v>31</v>
      </c>
      <c r="D164" s="1">
        <f t="shared" ref="D164:R164" si="6">COUNTIF(D158:D162,"=2")</f>
        <v>5</v>
      </c>
      <c r="E164" s="1">
        <f t="shared" si="6"/>
        <v>5</v>
      </c>
      <c r="F164" s="1">
        <f t="shared" si="6"/>
        <v>2</v>
      </c>
      <c r="G164" s="1">
        <f t="shared" si="6"/>
        <v>1</v>
      </c>
      <c r="H164" s="1">
        <f t="shared" si="6"/>
        <v>2</v>
      </c>
      <c r="I164" s="1">
        <f t="shared" si="6"/>
        <v>1</v>
      </c>
      <c r="J164" s="1">
        <f t="shared" si="6"/>
        <v>0</v>
      </c>
      <c r="K164" s="1">
        <f t="shared" si="6"/>
        <v>0</v>
      </c>
      <c r="L164" s="1">
        <f t="shared" si="6"/>
        <v>0</v>
      </c>
      <c r="M164" s="1">
        <f t="shared" si="6"/>
        <v>0</v>
      </c>
      <c r="N164" s="1">
        <f t="shared" si="6"/>
        <v>0</v>
      </c>
      <c r="O164" s="1">
        <f t="shared" si="6"/>
        <v>2</v>
      </c>
      <c r="P164" s="1">
        <f t="shared" si="6"/>
        <v>0</v>
      </c>
      <c r="Q164" s="1">
        <f t="shared" si="6"/>
        <v>0</v>
      </c>
      <c r="R164" s="1">
        <f t="shared" si="6"/>
        <v>0</v>
      </c>
    </row>
    <row r="165" spans="3:19">
      <c r="C165" s="261" t="s">
        <v>32</v>
      </c>
      <c r="D165" s="1">
        <f t="shared" ref="D165:R165" si="7">COUNTIF(D158:D162,"=1")</f>
        <v>0</v>
      </c>
      <c r="E165" s="1">
        <f t="shared" si="7"/>
        <v>0</v>
      </c>
      <c r="F165" s="1">
        <f t="shared" si="7"/>
        <v>1</v>
      </c>
      <c r="G165" s="1">
        <f t="shared" si="7"/>
        <v>0</v>
      </c>
      <c r="H165" s="1">
        <f t="shared" si="7"/>
        <v>2</v>
      </c>
      <c r="I165" s="1">
        <f t="shared" si="7"/>
        <v>0</v>
      </c>
      <c r="J165" s="1">
        <f t="shared" si="7"/>
        <v>0</v>
      </c>
      <c r="K165" s="1">
        <f t="shared" si="7"/>
        <v>0</v>
      </c>
      <c r="L165" s="1">
        <f t="shared" si="7"/>
        <v>0</v>
      </c>
      <c r="M165" s="1">
        <f t="shared" si="7"/>
        <v>0</v>
      </c>
      <c r="N165" s="1">
        <f t="shared" si="7"/>
        <v>0</v>
      </c>
      <c r="O165" s="1">
        <f t="shared" si="7"/>
        <v>0</v>
      </c>
      <c r="P165" s="1">
        <f t="shared" si="7"/>
        <v>0</v>
      </c>
      <c r="Q165" s="1">
        <f t="shared" si="7"/>
        <v>0</v>
      </c>
      <c r="R165" s="1">
        <f t="shared" si="7"/>
        <v>0</v>
      </c>
    </row>
    <row r="166" spans="3:19">
      <c r="C166" s="261" t="s">
        <v>34</v>
      </c>
      <c r="D166" s="6">
        <f t="shared" ref="D166:R166" si="8">3*IF(D163=0,0,(ROUND(SUMIF(D158:D162,"=3",$S$158:$S$162),2)))</f>
        <v>0</v>
      </c>
      <c r="E166" s="6">
        <f t="shared" si="8"/>
        <v>0</v>
      </c>
      <c r="F166" s="6">
        <f t="shared" si="8"/>
        <v>0</v>
      </c>
      <c r="G166" s="6">
        <f t="shared" si="8"/>
        <v>0</v>
      </c>
      <c r="H166" s="6">
        <f t="shared" si="8"/>
        <v>0</v>
      </c>
      <c r="I166" s="6">
        <f t="shared" si="8"/>
        <v>0</v>
      </c>
      <c r="J166" s="6">
        <f t="shared" si="8"/>
        <v>0</v>
      </c>
      <c r="K166" s="6">
        <f t="shared" si="8"/>
        <v>0</v>
      </c>
      <c r="L166" s="6">
        <f t="shared" si="8"/>
        <v>0</v>
      </c>
      <c r="M166" s="6">
        <f t="shared" si="8"/>
        <v>0</v>
      </c>
      <c r="N166" s="6">
        <f t="shared" si="8"/>
        <v>0</v>
      </c>
      <c r="O166" s="6">
        <f t="shared" si="8"/>
        <v>0</v>
      </c>
      <c r="P166" s="6">
        <f t="shared" si="8"/>
        <v>0</v>
      </c>
      <c r="Q166" s="6">
        <f t="shared" si="8"/>
        <v>14.22</v>
      </c>
      <c r="R166" s="6">
        <f t="shared" si="8"/>
        <v>0</v>
      </c>
    </row>
    <row r="167" spans="3:19">
      <c r="C167" s="261" t="s">
        <v>35</v>
      </c>
      <c r="D167" s="6">
        <f t="shared" ref="D167:R167" si="9">2*IF(D164=0,0,(ROUND(SUMIF(D158:D162,"=2",$S$158:$S$162),2)))</f>
        <v>9.48</v>
      </c>
      <c r="E167" s="6">
        <f t="shared" si="9"/>
        <v>9.48</v>
      </c>
      <c r="F167" s="6">
        <f t="shared" si="9"/>
        <v>3.84</v>
      </c>
      <c r="G167" s="6">
        <f t="shared" si="9"/>
        <v>1.82</v>
      </c>
      <c r="H167" s="6">
        <f t="shared" si="9"/>
        <v>3.84</v>
      </c>
      <c r="I167" s="6">
        <f t="shared" si="9"/>
        <v>1.92</v>
      </c>
      <c r="J167" s="6">
        <f t="shared" si="9"/>
        <v>0</v>
      </c>
      <c r="K167" s="6">
        <f t="shared" si="9"/>
        <v>0</v>
      </c>
      <c r="L167" s="6">
        <f t="shared" si="9"/>
        <v>0</v>
      </c>
      <c r="M167" s="6">
        <f t="shared" si="9"/>
        <v>0</v>
      </c>
      <c r="N167" s="6">
        <f t="shared" si="9"/>
        <v>0</v>
      </c>
      <c r="O167" s="6">
        <f t="shared" si="9"/>
        <v>3.78</v>
      </c>
      <c r="P167" s="6">
        <f t="shared" si="9"/>
        <v>0</v>
      </c>
      <c r="Q167" s="6">
        <f t="shared" si="9"/>
        <v>0</v>
      </c>
      <c r="R167" s="6">
        <f t="shared" si="9"/>
        <v>0</v>
      </c>
    </row>
    <row r="168" spans="3:19">
      <c r="C168" s="261" t="s">
        <v>36</v>
      </c>
      <c r="D168" s="6">
        <f t="shared" ref="D168:R168" si="10">1*IF(D165=0,0,(ROUND(SUMIF(D158:D162,"=1",$S$158:$S$162),2)))</f>
        <v>0</v>
      </c>
      <c r="E168" s="6">
        <f t="shared" si="10"/>
        <v>0</v>
      </c>
      <c r="F168" s="6">
        <f t="shared" si="10"/>
        <v>0.96</v>
      </c>
      <c r="G168" s="6">
        <f t="shared" si="10"/>
        <v>0</v>
      </c>
      <c r="H168" s="6">
        <f t="shared" si="10"/>
        <v>1.86</v>
      </c>
      <c r="I168" s="6">
        <f t="shared" si="10"/>
        <v>0</v>
      </c>
      <c r="J168" s="6">
        <f t="shared" si="10"/>
        <v>0</v>
      </c>
      <c r="K168" s="6">
        <f t="shared" si="10"/>
        <v>0</v>
      </c>
      <c r="L168" s="6">
        <f t="shared" si="10"/>
        <v>0</v>
      </c>
      <c r="M168" s="6">
        <f t="shared" si="10"/>
        <v>0</v>
      </c>
      <c r="N168" s="6">
        <f t="shared" si="10"/>
        <v>0</v>
      </c>
      <c r="O168" s="6">
        <f t="shared" si="10"/>
        <v>0</v>
      </c>
      <c r="P168" s="6">
        <f t="shared" si="10"/>
        <v>0</v>
      </c>
      <c r="Q168" s="6">
        <f t="shared" si="10"/>
        <v>0</v>
      </c>
      <c r="R168" s="6">
        <f t="shared" si="10"/>
        <v>0</v>
      </c>
    </row>
    <row r="171" spans="3:19" ht="17.5">
      <c r="C171" s="7" t="s">
        <v>37</v>
      </c>
      <c r="D171" s="8">
        <f t="shared" ref="D171:R171" si="11">3*IF(SUM(D163:D165)=0,"0",(SUM(D166:D168))/(SUM(D158:D162)))</f>
        <v>2.8440000000000003</v>
      </c>
      <c r="E171" s="8">
        <f t="shared" si="11"/>
        <v>2.8440000000000003</v>
      </c>
      <c r="F171" s="8">
        <f t="shared" si="11"/>
        <v>2.88</v>
      </c>
      <c r="G171" s="8">
        <f t="shared" si="11"/>
        <v>2.73</v>
      </c>
      <c r="H171" s="8">
        <f t="shared" si="11"/>
        <v>2.85</v>
      </c>
      <c r="I171" s="8">
        <f t="shared" si="11"/>
        <v>2.88</v>
      </c>
      <c r="J171" s="8">
        <f t="shared" si="11"/>
        <v>0</v>
      </c>
      <c r="K171" s="8">
        <f t="shared" si="11"/>
        <v>0</v>
      </c>
      <c r="L171" s="8">
        <f t="shared" si="11"/>
        <v>0</v>
      </c>
      <c r="M171" s="8">
        <f t="shared" si="11"/>
        <v>0</v>
      </c>
      <c r="N171" s="8">
        <f t="shared" si="11"/>
        <v>0</v>
      </c>
      <c r="O171" s="8">
        <f t="shared" si="11"/>
        <v>2.835</v>
      </c>
      <c r="P171" s="8">
        <f t="shared" si="11"/>
        <v>0</v>
      </c>
      <c r="Q171" s="8">
        <f t="shared" si="11"/>
        <v>2.8440000000000003</v>
      </c>
      <c r="R171" s="8">
        <f t="shared" si="11"/>
        <v>0</v>
      </c>
    </row>
  </sheetData>
  <mergeCells count="9">
    <mergeCell ref="N13:R13"/>
    <mergeCell ref="A1:M1"/>
    <mergeCell ref="A2:M2"/>
    <mergeCell ref="A3:M3"/>
    <mergeCell ref="A4:M4"/>
    <mergeCell ref="B13:B14"/>
    <mergeCell ref="C13:C14"/>
    <mergeCell ref="D13:G13"/>
    <mergeCell ref="I13:L1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workbookViewId="0">
      <selection activeCell="A8" sqref="A8:M8"/>
    </sheetView>
  </sheetViews>
  <sheetFormatPr defaultColWidth="9.1796875" defaultRowHeight="14"/>
  <cols>
    <col min="1" max="1" width="5.81640625" style="366" customWidth="1"/>
    <col min="2" max="2" width="8.81640625" style="366" bestFit="1" customWidth="1"/>
    <col min="3" max="3" width="45.54296875" style="366" bestFit="1" customWidth="1"/>
    <col min="4" max="4" width="10.81640625" style="366" bestFit="1" customWidth="1"/>
    <col min="5" max="5" width="7.54296875" style="366" customWidth="1"/>
    <col min="6" max="7" width="7.1796875" style="366" customWidth="1"/>
    <col min="8" max="8" width="8" style="366" customWidth="1"/>
    <col min="9" max="9" width="6.54296875" style="366" customWidth="1"/>
    <col min="10" max="10" width="6.453125" style="366" bestFit="1" customWidth="1"/>
    <col min="11" max="11" width="6.54296875" style="366" customWidth="1"/>
    <col min="12" max="12" width="6.453125" style="366" customWidth="1"/>
    <col min="13" max="13" width="6.54296875" style="366" customWidth="1"/>
    <col min="14" max="17" width="6.453125" style="366" bestFit="1" customWidth="1"/>
    <col min="18" max="18" width="6.453125" style="366" customWidth="1"/>
    <col min="19" max="19" width="27" style="366" bestFit="1" customWidth="1"/>
    <col min="20" max="16384" width="9.1796875" style="366"/>
  </cols>
  <sheetData>
    <row r="1" spans="1:19">
      <c r="A1" s="571" t="s">
        <v>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1:19">
      <c r="A2" s="571" t="s">
        <v>77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</row>
    <row r="3" spans="1:19" ht="15">
      <c r="A3" s="573" t="s">
        <v>165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</row>
    <row r="4" spans="1:19">
      <c r="A4" s="575" t="s">
        <v>774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</row>
    <row r="5" spans="1:19">
      <c r="A5" s="488" t="s">
        <v>775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</row>
    <row r="6" spans="1:19">
      <c r="A6" s="488" t="s">
        <v>776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</row>
    <row r="7" spans="1:19">
      <c r="A7" s="563" t="s">
        <v>777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5"/>
    </row>
    <row r="8" spans="1:19">
      <c r="A8" s="563" t="s">
        <v>778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5"/>
    </row>
    <row r="9" spans="1:19">
      <c r="A9" s="563" t="s">
        <v>779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</row>
    <row r="10" spans="1:19">
      <c r="A10" s="567" t="s">
        <v>1</v>
      </c>
      <c r="B10" s="567" t="s">
        <v>2</v>
      </c>
      <c r="C10" s="567" t="s">
        <v>3</v>
      </c>
      <c r="D10" s="569" t="s">
        <v>11</v>
      </c>
      <c r="E10" s="569"/>
      <c r="F10" s="569"/>
      <c r="G10" s="569"/>
      <c r="H10" s="460">
        <v>0.5</v>
      </c>
      <c r="I10" s="570" t="s">
        <v>10</v>
      </c>
      <c r="J10" s="570"/>
      <c r="K10" s="570"/>
      <c r="L10" s="570"/>
      <c r="M10" s="460">
        <v>0.5</v>
      </c>
      <c r="N10" s="560" t="s">
        <v>27</v>
      </c>
      <c r="O10" s="561"/>
      <c r="P10" s="561"/>
      <c r="Q10" s="561"/>
      <c r="R10" s="562"/>
    </row>
    <row r="11" spans="1:19">
      <c r="A11" s="568"/>
      <c r="B11" s="568"/>
      <c r="C11" s="568"/>
      <c r="D11" s="461" t="s">
        <v>5</v>
      </c>
      <c r="E11" s="461" t="s">
        <v>6</v>
      </c>
      <c r="F11" s="461" t="s">
        <v>7</v>
      </c>
      <c r="G11" s="461" t="s">
        <v>8</v>
      </c>
      <c r="H11" s="461" t="s">
        <v>9</v>
      </c>
      <c r="I11" s="461" t="s">
        <v>5</v>
      </c>
      <c r="J11" s="461" t="s">
        <v>6</v>
      </c>
      <c r="K11" s="461" t="s">
        <v>7</v>
      </c>
      <c r="L11" s="461" t="s">
        <v>8</v>
      </c>
      <c r="M11" s="461" t="s">
        <v>9</v>
      </c>
      <c r="N11" s="461" t="s">
        <v>5</v>
      </c>
      <c r="O11" s="461" t="s">
        <v>6</v>
      </c>
      <c r="P11" s="461" t="s">
        <v>7</v>
      </c>
      <c r="Q11" s="461" t="s">
        <v>8</v>
      </c>
      <c r="R11" s="461" t="s">
        <v>9</v>
      </c>
    </row>
    <row r="12" spans="1:19">
      <c r="A12" s="457">
        <v>1</v>
      </c>
      <c r="B12" s="426">
        <v>1911001</v>
      </c>
      <c r="C12" s="465" t="s">
        <v>301</v>
      </c>
      <c r="D12" s="609">
        <v>77.875</v>
      </c>
      <c r="E12" s="609">
        <v>72.875</v>
      </c>
      <c r="F12" s="609">
        <v>64.875</v>
      </c>
      <c r="G12" s="464"/>
      <c r="H12" s="464"/>
      <c r="I12" s="476">
        <v>60</v>
      </c>
      <c r="J12" s="476">
        <v>62</v>
      </c>
      <c r="K12" s="476">
        <v>62</v>
      </c>
      <c r="L12" s="468"/>
      <c r="M12" s="468"/>
      <c r="N12" s="464">
        <f>ROUND(D12*$H$10+I12*$M$10,0)</f>
        <v>69</v>
      </c>
      <c r="O12" s="464">
        <f t="shared" ref="O12:R75" si="0">ROUND(E12*$H$10+J12*$M$10,0)</f>
        <v>67</v>
      </c>
      <c r="P12" s="464">
        <f t="shared" si="0"/>
        <v>63</v>
      </c>
      <c r="Q12" s="464">
        <f t="shared" si="0"/>
        <v>0</v>
      </c>
      <c r="R12" s="464">
        <f t="shared" si="0"/>
        <v>0</v>
      </c>
    </row>
    <row r="13" spans="1:19">
      <c r="A13" s="457">
        <v>2</v>
      </c>
      <c r="B13" s="610">
        <v>1911002</v>
      </c>
      <c r="C13" s="466" t="s">
        <v>80</v>
      </c>
      <c r="D13" s="609">
        <v>91.625</v>
      </c>
      <c r="E13" s="609">
        <v>86.625</v>
      </c>
      <c r="F13" s="609">
        <v>78.625</v>
      </c>
      <c r="G13" s="464"/>
      <c r="H13" s="464"/>
      <c r="I13" s="476">
        <v>97</v>
      </c>
      <c r="J13" s="476">
        <v>96</v>
      </c>
      <c r="K13" s="476">
        <v>95</v>
      </c>
      <c r="L13" s="468"/>
      <c r="M13" s="468"/>
      <c r="N13" s="464">
        <f t="shared" ref="N13:Q76" si="1">ROUND(D13*$H$10+I13*$M$10,0)</f>
        <v>94</v>
      </c>
      <c r="O13" s="464">
        <f t="shared" si="0"/>
        <v>91</v>
      </c>
      <c r="P13" s="464">
        <f t="shared" si="0"/>
        <v>87</v>
      </c>
      <c r="Q13" s="464">
        <f t="shared" si="0"/>
        <v>0</v>
      </c>
      <c r="R13" s="464">
        <f t="shared" si="0"/>
        <v>0</v>
      </c>
      <c r="S13" s="611"/>
    </row>
    <row r="14" spans="1:19">
      <c r="A14" s="457">
        <v>3</v>
      </c>
      <c r="B14" s="610">
        <v>1911003</v>
      </c>
      <c r="C14" s="466" t="s">
        <v>81</v>
      </c>
      <c r="D14" s="609">
        <v>91.625</v>
      </c>
      <c r="E14" s="609">
        <v>86.625</v>
      </c>
      <c r="F14" s="609">
        <v>78.625</v>
      </c>
      <c r="G14" s="464"/>
      <c r="H14" s="464"/>
      <c r="I14" s="476">
        <v>92</v>
      </c>
      <c r="J14" s="476">
        <v>95</v>
      </c>
      <c r="K14" s="476">
        <v>91</v>
      </c>
      <c r="L14" s="468"/>
      <c r="M14" s="468"/>
      <c r="N14" s="464">
        <f t="shared" si="1"/>
        <v>92</v>
      </c>
      <c r="O14" s="464">
        <f t="shared" si="0"/>
        <v>91</v>
      </c>
      <c r="P14" s="464">
        <f t="shared" si="0"/>
        <v>85</v>
      </c>
      <c r="Q14" s="464">
        <f t="shared" si="0"/>
        <v>0</v>
      </c>
      <c r="R14" s="464">
        <f t="shared" si="0"/>
        <v>0</v>
      </c>
    </row>
    <row r="15" spans="1:19">
      <c r="A15" s="457">
        <v>4</v>
      </c>
      <c r="B15" s="426">
        <v>1911004</v>
      </c>
      <c r="C15" s="465" t="s">
        <v>39</v>
      </c>
      <c r="D15" s="609">
        <v>93.5</v>
      </c>
      <c r="E15" s="609">
        <v>88.5</v>
      </c>
      <c r="F15" s="609">
        <v>80.5</v>
      </c>
      <c r="G15" s="464"/>
      <c r="H15" s="464"/>
      <c r="I15" s="476">
        <v>91</v>
      </c>
      <c r="J15" s="476">
        <v>88</v>
      </c>
      <c r="K15" s="476">
        <v>92</v>
      </c>
      <c r="L15" s="468"/>
      <c r="M15" s="468"/>
      <c r="N15" s="464">
        <f t="shared" si="1"/>
        <v>92</v>
      </c>
      <c r="O15" s="464">
        <f t="shared" si="0"/>
        <v>88</v>
      </c>
      <c r="P15" s="464">
        <f t="shared" si="0"/>
        <v>86</v>
      </c>
      <c r="Q15" s="464">
        <f t="shared" si="0"/>
        <v>0</v>
      </c>
      <c r="R15" s="464">
        <f t="shared" si="0"/>
        <v>0</v>
      </c>
    </row>
    <row r="16" spans="1:19">
      <c r="A16" s="457">
        <v>5</v>
      </c>
      <c r="B16" s="426">
        <v>1911005</v>
      </c>
      <c r="C16" s="465" t="s">
        <v>302</v>
      </c>
      <c r="D16" s="609">
        <v>88.5</v>
      </c>
      <c r="E16" s="609">
        <v>83.5</v>
      </c>
      <c r="F16" s="609">
        <v>75.5</v>
      </c>
      <c r="G16" s="464"/>
      <c r="H16" s="464"/>
      <c r="I16" s="476">
        <v>95</v>
      </c>
      <c r="J16" s="476">
        <v>96</v>
      </c>
      <c r="K16" s="476">
        <v>96</v>
      </c>
      <c r="L16" s="468"/>
      <c r="M16" s="468"/>
      <c r="N16" s="464">
        <f t="shared" si="1"/>
        <v>92</v>
      </c>
      <c r="O16" s="464">
        <f t="shared" si="0"/>
        <v>90</v>
      </c>
      <c r="P16" s="464">
        <f t="shared" si="0"/>
        <v>86</v>
      </c>
      <c r="Q16" s="464">
        <f t="shared" si="0"/>
        <v>0</v>
      </c>
      <c r="R16" s="464">
        <f t="shared" si="0"/>
        <v>0</v>
      </c>
    </row>
    <row r="17" spans="1:18">
      <c r="A17" s="457">
        <v>6</v>
      </c>
      <c r="B17" s="426">
        <v>1911006</v>
      </c>
      <c r="C17" s="465" t="s">
        <v>303</v>
      </c>
      <c r="D17" s="609">
        <v>97.875</v>
      </c>
      <c r="E17" s="609">
        <v>92.875</v>
      </c>
      <c r="F17" s="609">
        <v>84.875</v>
      </c>
      <c r="G17" s="464"/>
      <c r="H17" s="464"/>
      <c r="I17" s="476">
        <v>96</v>
      </c>
      <c r="J17" s="476">
        <v>96</v>
      </c>
      <c r="K17" s="476">
        <v>96</v>
      </c>
      <c r="L17" s="468"/>
      <c r="M17" s="468"/>
      <c r="N17" s="464">
        <f t="shared" si="1"/>
        <v>97</v>
      </c>
      <c r="O17" s="464">
        <f t="shared" si="0"/>
        <v>94</v>
      </c>
      <c r="P17" s="464">
        <f t="shared" si="0"/>
        <v>90</v>
      </c>
      <c r="Q17" s="464">
        <f t="shared" si="0"/>
        <v>0</v>
      </c>
      <c r="R17" s="464">
        <f t="shared" si="0"/>
        <v>0</v>
      </c>
    </row>
    <row r="18" spans="1:18">
      <c r="A18" s="457">
        <v>7</v>
      </c>
      <c r="B18" s="610">
        <v>1911007</v>
      </c>
      <c r="C18" s="466" t="s">
        <v>83</v>
      </c>
      <c r="D18" s="609">
        <v>94.75</v>
      </c>
      <c r="E18" s="609">
        <v>89.75</v>
      </c>
      <c r="F18" s="609">
        <v>81.75</v>
      </c>
      <c r="G18" s="464"/>
      <c r="H18" s="464"/>
      <c r="I18" s="476">
        <v>98</v>
      </c>
      <c r="J18" s="476">
        <v>98</v>
      </c>
      <c r="K18" s="476">
        <v>98</v>
      </c>
      <c r="L18" s="468"/>
      <c r="M18" s="468"/>
      <c r="N18" s="464">
        <f t="shared" si="1"/>
        <v>96</v>
      </c>
      <c r="O18" s="464">
        <f t="shared" si="0"/>
        <v>94</v>
      </c>
      <c r="P18" s="464">
        <f t="shared" si="0"/>
        <v>90</v>
      </c>
      <c r="Q18" s="464">
        <f t="shared" si="0"/>
        <v>0</v>
      </c>
      <c r="R18" s="464">
        <f t="shared" si="0"/>
        <v>0</v>
      </c>
    </row>
    <row r="19" spans="1:18">
      <c r="A19" s="457">
        <v>8</v>
      </c>
      <c r="B19" s="612">
        <v>1911008</v>
      </c>
      <c r="C19" s="463" t="s">
        <v>304</v>
      </c>
      <c r="D19" s="609">
        <v>92.875</v>
      </c>
      <c r="E19" s="609">
        <v>87.875</v>
      </c>
      <c r="F19" s="609">
        <v>79.875</v>
      </c>
      <c r="G19" s="464"/>
      <c r="H19" s="464"/>
      <c r="I19" s="476">
        <v>86</v>
      </c>
      <c r="J19" s="476">
        <v>87</v>
      </c>
      <c r="K19" s="476">
        <v>84</v>
      </c>
      <c r="L19" s="468"/>
      <c r="M19" s="468"/>
      <c r="N19" s="464">
        <f t="shared" si="1"/>
        <v>89</v>
      </c>
      <c r="O19" s="464">
        <f t="shared" si="0"/>
        <v>87</v>
      </c>
      <c r="P19" s="464">
        <f t="shared" si="0"/>
        <v>82</v>
      </c>
      <c r="Q19" s="464">
        <f t="shared" si="0"/>
        <v>0</v>
      </c>
      <c r="R19" s="464">
        <f t="shared" si="0"/>
        <v>0</v>
      </c>
    </row>
    <row r="20" spans="1:18">
      <c r="A20" s="457">
        <v>9</v>
      </c>
      <c r="B20" s="612">
        <v>1911009</v>
      </c>
      <c r="C20" s="463" t="s">
        <v>85</v>
      </c>
      <c r="D20" s="609">
        <v>91.625</v>
      </c>
      <c r="E20" s="609">
        <v>86.625</v>
      </c>
      <c r="F20" s="609">
        <v>78.625</v>
      </c>
      <c r="G20" s="464"/>
      <c r="H20" s="464"/>
      <c r="I20" s="476">
        <v>91</v>
      </c>
      <c r="J20" s="476">
        <v>93</v>
      </c>
      <c r="K20" s="476">
        <v>89</v>
      </c>
      <c r="L20" s="468"/>
      <c r="M20" s="468"/>
      <c r="N20" s="464">
        <f t="shared" si="1"/>
        <v>91</v>
      </c>
      <c r="O20" s="464">
        <f t="shared" si="0"/>
        <v>90</v>
      </c>
      <c r="P20" s="464">
        <f t="shared" si="0"/>
        <v>84</v>
      </c>
      <c r="Q20" s="464">
        <f t="shared" si="0"/>
        <v>0</v>
      </c>
      <c r="R20" s="464">
        <f t="shared" si="0"/>
        <v>0</v>
      </c>
    </row>
    <row r="21" spans="1:18">
      <c r="A21" s="457">
        <v>10</v>
      </c>
      <c r="B21" s="612">
        <v>1911010</v>
      </c>
      <c r="C21" s="463" t="s">
        <v>305</v>
      </c>
      <c r="D21" s="609">
        <v>82.25</v>
      </c>
      <c r="E21" s="609">
        <v>77.25</v>
      </c>
      <c r="F21" s="609">
        <v>69.25</v>
      </c>
      <c r="G21" s="464"/>
      <c r="H21" s="464"/>
      <c r="I21" s="476">
        <v>90</v>
      </c>
      <c r="J21" s="476">
        <v>93</v>
      </c>
      <c r="K21" s="476">
        <v>93</v>
      </c>
      <c r="L21" s="468"/>
      <c r="M21" s="468"/>
      <c r="N21" s="464">
        <f t="shared" si="1"/>
        <v>86</v>
      </c>
      <c r="O21" s="464">
        <f t="shared" si="0"/>
        <v>85</v>
      </c>
      <c r="P21" s="464">
        <f t="shared" si="0"/>
        <v>81</v>
      </c>
      <c r="Q21" s="464">
        <f t="shared" si="0"/>
        <v>0</v>
      </c>
      <c r="R21" s="464">
        <f t="shared" si="0"/>
        <v>0</v>
      </c>
    </row>
    <row r="22" spans="1:18">
      <c r="A22" s="457">
        <v>11</v>
      </c>
      <c r="B22" s="612">
        <v>1911011</v>
      </c>
      <c r="C22" s="463" t="s">
        <v>87</v>
      </c>
      <c r="D22" s="609">
        <v>83.5</v>
      </c>
      <c r="E22" s="609">
        <v>78.5</v>
      </c>
      <c r="F22" s="609">
        <v>70.5</v>
      </c>
      <c r="G22" s="464"/>
      <c r="H22" s="464"/>
      <c r="I22" s="476">
        <v>90</v>
      </c>
      <c r="J22" s="476">
        <v>84</v>
      </c>
      <c r="K22" s="476">
        <v>87</v>
      </c>
      <c r="L22" s="468"/>
      <c r="M22" s="468"/>
      <c r="N22" s="464">
        <f t="shared" si="1"/>
        <v>87</v>
      </c>
      <c r="O22" s="464">
        <f t="shared" si="0"/>
        <v>81</v>
      </c>
      <c r="P22" s="464">
        <f t="shared" si="0"/>
        <v>79</v>
      </c>
      <c r="Q22" s="464">
        <f t="shared" si="0"/>
        <v>0</v>
      </c>
      <c r="R22" s="464">
        <f t="shared" si="0"/>
        <v>0</v>
      </c>
    </row>
    <row r="23" spans="1:18">
      <c r="A23" s="457">
        <v>12</v>
      </c>
      <c r="B23" s="426">
        <v>1911012</v>
      </c>
      <c r="C23" s="465" t="s">
        <v>306</v>
      </c>
      <c r="D23" s="609">
        <v>91.625</v>
      </c>
      <c r="E23" s="609">
        <v>86.625</v>
      </c>
      <c r="F23" s="609">
        <v>78.625</v>
      </c>
      <c r="G23" s="464"/>
      <c r="H23" s="464"/>
      <c r="I23" s="476">
        <v>98</v>
      </c>
      <c r="J23" s="476">
        <v>96</v>
      </c>
      <c r="K23" s="476">
        <v>93</v>
      </c>
      <c r="L23" s="468"/>
      <c r="M23" s="468"/>
      <c r="N23" s="464">
        <f t="shared" si="1"/>
        <v>95</v>
      </c>
      <c r="O23" s="464">
        <f t="shared" si="0"/>
        <v>91</v>
      </c>
      <c r="P23" s="464">
        <f t="shared" si="0"/>
        <v>86</v>
      </c>
      <c r="Q23" s="464">
        <f t="shared" si="0"/>
        <v>0</v>
      </c>
      <c r="R23" s="464">
        <f t="shared" si="0"/>
        <v>0</v>
      </c>
    </row>
    <row r="24" spans="1:18">
      <c r="A24" s="457">
        <v>13</v>
      </c>
      <c r="B24" s="426">
        <v>1911013</v>
      </c>
      <c r="C24" s="465" t="s">
        <v>89</v>
      </c>
      <c r="D24" s="609">
        <v>88.5</v>
      </c>
      <c r="E24" s="609">
        <v>83.5</v>
      </c>
      <c r="F24" s="609">
        <v>75.5</v>
      </c>
      <c r="G24" s="464"/>
      <c r="H24" s="464"/>
      <c r="I24" s="476">
        <v>91</v>
      </c>
      <c r="J24" s="476">
        <v>96</v>
      </c>
      <c r="K24" s="476">
        <v>96</v>
      </c>
      <c r="L24" s="468"/>
      <c r="M24" s="468"/>
      <c r="N24" s="464">
        <f t="shared" si="1"/>
        <v>90</v>
      </c>
      <c r="O24" s="464">
        <f t="shared" si="0"/>
        <v>90</v>
      </c>
      <c r="P24" s="464">
        <f t="shared" si="0"/>
        <v>86</v>
      </c>
      <c r="Q24" s="464">
        <f t="shared" si="0"/>
        <v>0</v>
      </c>
      <c r="R24" s="464">
        <f t="shared" si="0"/>
        <v>0</v>
      </c>
    </row>
    <row r="25" spans="1:18">
      <c r="A25" s="457">
        <v>14</v>
      </c>
      <c r="B25" s="612">
        <v>1911014</v>
      </c>
      <c r="C25" s="463" t="s">
        <v>90</v>
      </c>
      <c r="D25" s="609">
        <v>89.75</v>
      </c>
      <c r="E25" s="609">
        <v>84.75</v>
      </c>
      <c r="F25" s="609">
        <v>76.75</v>
      </c>
      <c r="G25" s="464"/>
      <c r="H25" s="464"/>
      <c r="I25" s="476">
        <v>98</v>
      </c>
      <c r="J25" s="476">
        <v>98</v>
      </c>
      <c r="K25" s="476">
        <v>98</v>
      </c>
      <c r="L25" s="468"/>
      <c r="M25" s="468"/>
      <c r="N25" s="464">
        <f t="shared" si="1"/>
        <v>94</v>
      </c>
      <c r="O25" s="464">
        <f t="shared" si="0"/>
        <v>91</v>
      </c>
      <c r="P25" s="464">
        <f t="shared" si="0"/>
        <v>87</v>
      </c>
      <c r="Q25" s="464">
        <f t="shared" si="0"/>
        <v>0</v>
      </c>
      <c r="R25" s="464">
        <f t="shared" si="0"/>
        <v>0</v>
      </c>
    </row>
    <row r="26" spans="1:18">
      <c r="A26" s="457">
        <v>15</v>
      </c>
      <c r="B26" s="612">
        <v>1911015</v>
      </c>
      <c r="C26" s="463" t="s">
        <v>307</v>
      </c>
      <c r="D26" s="609">
        <v>88.5</v>
      </c>
      <c r="E26" s="609">
        <v>83.5</v>
      </c>
      <c r="F26" s="609">
        <v>75.5</v>
      </c>
      <c r="G26" s="464"/>
      <c r="H26" s="464"/>
      <c r="I26" s="476">
        <v>52</v>
      </c>
      <c r="J26" s="476">
        <v>72</v>
      </c>
      <c r="K26" s="476">
        <v>86</v>
      </c>
      <c r="L26" s="468"/>
      <c r="M26" s="468"/>
      <c r="N26" s="464">
        <f t="shared" si="1"/>
        <v>70</v>
      </c>
      <c r="O26" s="464">
        <f t="shared" si="0"/>
        <v>78</v>
      </c>
      <c r="P26" s="464">
        <f t="shared" si="0"/>
        <v>81</v>
      </c>
      <c r="Q26" s="464">
        <f t="shared" si="0"/>
        <v>0</v>
      </c>
      <c r="R26" s="464">
        <f t="shared" si="0"/>
        <v>0</v>
      </c>
    </row>
    <row r="27" spans="1:18">
      <c r="A27" s="457">
        <v>16</v>
      </c>
      <c r="B27" s="610">
        <v>1911016</v>
      </c>
      <c r="C27" s="466" t="s">
        <v>308</v>
      </c>
      <c r="D27" s="609">
        <v>74.75</v>
      </c>
      <c r="E27" s="609">
        <v>69.75</v>
      </c>
      <c r="F27" s="609">
        <v>61.75</v>
      </c>
      <c r="G27" s="464"/>
      <c r="H27" s="464"/>
      <c r="I27" s="476">
        <v>94</v>
      </c>
      <c r="J27" s="476">
        <v>94</v>
      </c>
      <c r="K27" s="476">
        <v>94</v>
      </c>
      <c r="L27" s="468"/>
      <c r="M27" s="468"/>
      <c r="N27" s="464">
        <f t="shared" si="1"/>
        <v>84</v>
      </c>
      <c r="O27" s="464">
        <f t="shared" si="0"/>
        <v>82</v>
      </c>
      <c r="P27" s="464">
        <f t="shared" si="0"/>
        <v>78</v>
      </c>
      <c r="Q27" s="464">
        <f t="shared" si="0"/>
        <v>0</v>
      </c>
      <c r="R27" s="464">
        <f t="shared" si="0"/>
        <v>0</v>
      </c>
    </row>
    <row r="28" spans="1:18">
      <c r="A28" s="457">
        <v>17</v>
      </c>
      <c r="B28" s="426">
        <v>1911017</v>
      </c>
      <c r="C28" s="465" t="s">
        <v>92</v>
      </c>
      <c r="D28" s="609">
        <v>91.625</v>
      </c>
      <c r="E28" s="609">
        <v>86.625</v>
      </c>
      <c r="F28" s="609">
        <v>78.625</v>
      </c>
      <c r="G28" s="464"/>
      <c r="H28" s="464"/>
      <c r="I28" s="476">
        <v>94</v>
      </c>
      <c r="J28" s="476">
        <v>95</v>
      </c>
      <c r="K28" s="476">
        <v>93</v>
      </c>
      <c r="L28" s="468"/>
      <c r="M28" s="468"/>
      <c r="N28" s="464">
        <f t="shared" si="1"/>
        <v>93</v>
      </c>
      <c r="O28" s="464">
        <f t="shared" si="0"/>
        <v>91</v>
      </c>
      <c r="P28" s="464">
        <f t="shared" si="0"/>
        <v>86</v>
      </c>
      <c r="Q28" s="464">
        <f t="shared" si="0"/>
        <v>0</v>
      </c>
      <c r="R28" s="464">
        <f t="shared" si="0"/>
        <v>0</v>
      </c>
    </row>
    <row r="29" spans="1:18">
      <c r="A29" s="457">
        <v>18</v>
      </c>
      <c r="B29" s="426">
        <v>1911018</v>
      </c>
      <c r="C29" s="465" t="s">
        <v>42</v>
      </c>
      <c r="D29" s="609">
        <v>74.75</v>
      </c>
      <c r="E29" s="609">
        <v>69.75</v>
      </c>
      <c r="F29" s="609">
        <v>61.75</v>
      </c>
      <c r="G29" s="464"/>
      <c r="H29" s="464"/>
      <c r="I29" s="476">
        <v>81</v>
      </c>
      <c r="J29" s="476">
        <v>88</v>
      </c>
      <c r="K29" s="476">
        <v>83</v>
      </c>
      <c r="L29" s="468"/>
      <c r="M29" s="468"/>
      <c r="N29" s="464">
        <f t="shared" si="1"/>
        <v>78</v>
      </c>
      <c r="O29" s="464">
        <f t="shared" si="0"/>
        <v>79</v>
      </c>
      <c r="P29" s="464">
        <f t="shared" si="0"/>
        <v>72</v>
      </c>
      <c r="Q29" s="464">
        <f t="shared" si="0"/>
        <v>0</v>
      </c>
      <c r="R29" s="464">
        <f t="shared" si="0"/>
        <v>0</v>
      </c>
    </row>
    <row r="30" spans="1:18">
      <c r="A30" s="457">
        <v>19</v>
      </c>
      <c r="B30" s="426">
        <v>1911019</v>
      </c>
      <c r="C30" s="465" t="s">
        <v>309</v>
      </c>
      <c r="D30" s="609">
        <v>85.375</v>
      </c>
      <c r="E30" s="609">
        <v>80.375</v>
      </c>
      <c r="F30" s="609">
        <v>72.375</v>
      </c>
      <c r="G30" s="464"/>
      <c r="H30" s="464"/>
      <c r="I30" s="476">
        <v>80</v>
      </c>
      <c r="J30" s="476">
        <v>90</v>
      </c>
      <c r="K30" s="476">
        <v>74</v>
      </c>
      <c r="L30" s="468"/>
      <c r="M30" s="468"/>
      <c r="N30" s="464">
        <f t="shared" si="1"/>
        <v>83</v>
      </c>
      <c r="O30" s="464">
        <f t="shared" si="0"/>
        <v>85</v>
      </c>
      <c r="P30" s="464">
        <f t="shared" si="0"/>
        <v>73</v>
      </c>
      <c r="Q30" s="464">
        <f t="shared" si="0"/>
        <v>0</v>
      </c>
      <c r="R30" s="464">
        <f t="shared" si="0"/>
        <v>0</v>
      </c>
    </row>
    <row r="31" spans="1:18">
      <c r="A31" s="457">
        <v>20</v>
      </c>
      <c r="B31" s="612">
        <v>1911020</v>
      </c>
      <c r="C31" s="463" t="s">
        <v>310</v>
      </c>
      <c r="D31" s="609">
        <v>88.5</v>
      </c>
      <c r="E31" s="609">
        <v>83.5</v>
      </c>
      <c r="F31" s="609">
        <v>75.5</v>
      </c>
      <c r="G31" s="464"/>
      <c r="H31" s="464"/>
      <c r="I31" s="476">
        <v>95</v>
      </c>
      <c r="J31" s="476">
        <v>96</v>
      </c>
      <c r="K31" s="476">
        <v>96</v>
      </c>
      <c r="L31" s="468"/>
      <c r="M31" s="468"/>
      <c r="N31" s="464">
        <f t="shared" si="1"/>
        <v>92</v>
      </c>
      <c r="O31" s="464">
        <f t="shared" si="0"/>
        <v>90</v>
      </c>
      <c r="P31" s="464">
        <f t="shared" si="0"/>
        <v>86</v>
      </c>
      <c r="Q31" s="464">
        <f t="shared" si="0"/>
        <v>0</v>
      </c>
      <c r="R31" s="464">
        <f t="shared" si="0"/>
        <v>0</v>
      </c>
    </row>
    <row r="32" spans="1:18">
      <c r="A32" s="457">
        <v>21</v>
      </c>
      <c r="B32" s="426">
        <v>1911021</v>
      </c>
      <c r="C32" s="465" t="s">
        <v>311</v>
      </c>
      <c r="D32" s="609">
        <v>87.875</v>
      </c>
      <c r="E32" s="609">
        <v>82.875</v>
      </c>
      <c r="F32" s="609">
        <v>74.875</v>
      </c>
      <c r="G32" s="464"/>
      <c r="H32" s="464"/>
      <c r="I32" s="476">
        <v>78</v>
      </c>
      <c r="J32" s="476">
        <v>92</v>
      </c>
      <c r="K32" s="476">
        <v>85</v>
      </c>
      <c r="L32" s="468"/>
      <c r="M32" s="468"/>
      <c r="N32" s="464">
        <f t="shared" si="1"/>
        <v>83</v>
      </c>
      <c r="O32" s="464">
        <f t="shared" si="0"/>
        <v>87</v>
      </c>
      <c r="P32" s="464">
        <f t="shared" si="0"/>
        <v>80</v>
      </c>
      <c r="Q32" s="464">
        <f t="shared" si="0"/>
        <v>0</v>
      </c>
      <c r="R32" s="464">
        <f t="shared" si="0"/>
        <v>0</v>
      </c>
    </row>
    <row r="33" spans="1:18">
      <c r="A33" s="457">
        <v>22</v>
      </c>
      <c r="B33" s="612">
        <v>1911022</v>
      </c>
      <c r="C33" s="463" t="s">
        <v>95</v>
      </c>
      <c r="D33" s="609">
        <v>81</v>
      </c>
      <c r="E33" s="609">
        <v>76</v>
      </c>
      <c r="F33" s="609">
        <v>68</v>
      </c>
      <c r="G33" s="464"/>
      <c r="H33" s="464"/>
      <c r="I33" s="476">
        <v>86</v>
      </c>
      <c r="J33" s="476">
        <v>88</v>
      </c>
      <c r="K33" s="476">
        <v>92</v>
      </c>
      <c r="L33" s="468"/>
      <c r="M33" s="468"/>
      <c r="N33" s="464">
        <f t="shared" si="1"/>
        <v>84</v>
      </c>
      <c r="O33" s="464">
        <f t="shared" si="0"/>
        <v>82</v>
      </c>
      <c r="P33" s="464">
        <f t="shared" si="0"/>
        <v>80</v>
      </c>
      <c r="Q33" s="464">
        <f t="shared" si="0"/>
        <v>0</v>
      </c>
      <c r="R33" s="464">
        <f t="shared" si="0"/>
        <v>0</v>
      </c>
    </row>
    <row r="34" spans="1:18">
      <c r="A34" s="457">
        <v>23</v>
      </c>
      <c r="B34" s="426">
        <v>1911023</v>
      </c>
      <c r="C34" s="465" t="s">
        <v>312</v>
      </c>
      <c r="D34" s="609">
        <v>87.875</v>
      </c>
      <c r="E34" s="609">
        <v>82.875</v>
      </c>
      <c r="F34" s="609">
        <v>74.875</v>
      </c>
      <c r="G34" s="464"/>
      <c r="H34" s="464"/>
      <c r="I34" s="476">
        <v>52</v>
      </c>
      <c r="J34" s="476">
        <v>85</v>
      </c>
      <c r="K34" s="476">
        <v>60</v>
      </c>
      <c r="L34" s="468"/>
      <c r="M34" s="468"/>
      <c r="N34" s="464">
        <f t="shared" si="1"/>
        <v>70</v>
      </c>
      <c r="O34" s="464">
        <f t="shared" si="0"/>
        <v>84</v>
      </c>
      <c r="P34" s="464">
        <f t="shared" si="0"/>
        <v>67</v>
      </c>
      <c r="Q34" s="464">
        <f t="shared" si="0"/>
        <v>0</v>
      </c>
      <c r="R34" s="464">
        <f t="shared" si="0"/>
        <v>0</v>
      </c>
    </row>
    <row r="35" spans="1:18">
      <c r="A35" s="457">
        <v>24</v>
      </c>
      <c r="B35" s="426">
        <v>1911024</v>
      </c>
      <c r="C35" s="465" t="s">
        <v>45</v>
      </c>
      <c r="D35" s="609">
        <v>94.75</v>
      </c>
      <c r="E35" s="609">
        <v>89.75</v>
      </c>
      <c r="F35" s="609">
        <v>81.75</v>
      </c>
      <c r="G35" s="464"/>
      <c r="H35" s="464"/>
      <c r="I35" s="476">
        <v>72</v>
      </c>
      <c r="J35" s="476">
        <v>74</v>
      </c>
      <c r="K35" s="476">
        <v>86</v>
      </c>
      <c r="L35" s="468"/>
      <c r="M35" s="468"/>
      <c r="N35" s="464">
        <f t="shared" si="1"/>
        <v>83</v>
      </c>
      <c r="O35" s="464">
        <f t="shared" si="0"/>
        <v>82</v>
      </c>
      <c r="P35" s="464">
        <f t="shared" si="0"/>
        <v>84</v>
      </c>
      <c r="Q35" s="464">
        <f t="shared" si="0"/>
        <v>0</v>
      </c>
      <c r="R35" s="464">
        <f t="shared" si="0"/>
        <v>0</v>
      </c>
    </row>
    <row r="36" spans="1:18">
      <c r="A36" s="457">
        <v>25</v>
      </c>
      <c r="B36" s="612">
        <v>1911025</v>
      </c>
      <c r="C36" s="463" t="s">
        <v>96</v>
      </c>
      <c r="D36" s="609">
        <v>84.125</v>
      </c>
      <c r="E36" s="609">
        <v>79.125</v>
      </c>
      <c r="F36" s="609">
        <v>71.125</v>
      </c>
      <c r="G36" s="464"/>
      <c r="H36" s="464"/>
      <c r="I36" s="476">
        <v>93</v>
      </c>
      <c r="J36" s="476">
        <v>93</v>
      </c>
      <c r="K36" s="476">
        <v>93</v>
      </c>
      <c r="L36" s="468"/>
      <c r="M36" s="468"/>
      <c r="N36" s="464">
        <f t="shared" si="1"/>
        <v>89</v>
      </c>
      <c r="O36" s="464">
        <f t="shared" si="0"/>
        <v>86</v>
      </c>
      <c r="P36" s="464">
        <f t="shared" si="0"/>
        <v>82</v>
      </c>
      <c r="Q36" s="464">
        <f t="shared" si="0"/>
        <v>0</v>
      </c>
      <c r="R36" s="464">
        <f t="shared" si="0"/>
        <v>0</v>
      </c>
    </row>
    <row r="37" spans="1:18">
      <c r="A37" s="457">
        <v>26</v>
      </c>
      <c r="B37" s="612">
        <v>1911026</v>
      </c>
      <c r="C37" s="463" t="s">
        <v>313</v>
      </c>
      <c r="D37" s="609">
        <v>87.25</v>
      </c>
      <c r="E37" s="609">
        <v>82.25</v>
      </c>
      <c r="F37" s="609">
        <v>74.25</v>
      </c>
      <c r="G37" s="464"/>
      <c r="H37" s="464"/>
      <c r="I37" s="476">
        <v>92</v>
      </c>
      <c r="J37" s="476">
        <v>97</v>
      </c>
      <c r="K37" s="476">
        <v>97</v>
      </c>
      <c r="L37" s="468"/>
      <c r="M37" s="468"/>
      <c r="N37" s="464">
        <f t="shared" si="1"/>
        <v>90</v>
      </c>
      <c r="O37" s="464">
        <f t="shared" si="0"/>
        <v>90</v>
      </c>
      <c r="P37" s="464">
        <f t="shared" si="0"/>
        <v>86</v>
      </c>
      <c r="Q37" s="464">
        <f t="shared" si="0"/>
        <v>0</v>
      </c>
      <c r="R37" s="464">
        <f t="shared" si="0"/>
        <v>0</v>
      </c>
    </row>
    <row r="38" spans="1:18">
      <c r="A38" s="457">
        <v>27</v>
      </c>
      <c r="B38" s="612">
        <v>1911027</v>
      </c>
      <c r="C38" s="463" t="s">
        <v>314</v>
      </c>
      <c r="D38" s="609">
        <v>77.875</v>
      </c>
      <c r="E38" s="609">
        <v>72.875</v>
      </c>
      <c r="F38" s="609">
        <v>64.875</v>
      </c>
      <c r="G38" s="464"/>
      <c r="H38" s="464"/>
      <c r="I38" s="476">
        <v>91</v>
      </c>
      <c r="J38" s="476">
        <v>91</v>
      </c>
      <c r="K38" s="476">
        <v>89</v>
      </c>
      <c r="L38" s="468"/>
      <c r="M38" s="468"/>
      <c r="N38" s="464">
        <f t="shared" si="1"/>
        <v>84</v>
      </c>
      <c r="O38" s="464">
        <f t="shared" si="0"/>
        <v>82</v>
      </c>
      <c r="P38" s="464">
        <f t="shared" si="0"/>
        <v>77</v>
      </c>
      <c r="Q38" s="464">
        <f t="shared" si="0"/>
        <v>0</v>
      </c>
      <c r="R38" s="464">
        <f t="shared" si="0"/>
        <v>0</v>
      </c>
    </row>
    <row r="39" spans="1:18">
      <c r="A39" s="457">
        <v>28</v>
      </c>
      <c r="B39" s="610">
        <v>1911028</v>
      </c>
      <c r="C39" s="466" t="s">
        <v>315</v>
      </c>
      <c r="D39" s="609">
        <v>97.875</v>
      </c>
      <c r="E39" s="609">
        <v>92.875</v>
      </c>
      <c r="F39" s="609">
        <v>84.875</v>
      </c>
      <c r="G39" s="464"/>
      <c r="H39" s="464"/>
      <c r="I39" s="476">
        <v>92</v>
      </c>
      <c r="J39" s="476">
        <v>93</v>
      </c>
      <c r="K39" s="476">
        <v>89</v>
      </c>
      <c r="L39" s="468"/>
      <c r="M39" s="468"/>
      <c r="N39" s="464">
        <f t="shared" si="1"/>
        <v>95</v>
      </c>
      <c r="O39" s="464">
        <f t="shared" si="0"/>
        <v>93</v>
      </c>
      <c r="P39" s="464">
        <f t="shared" si="0"/>
        <v>87</v>
      </c>
      <c r="Q39" s="464">
        <f t="shared" si="0"/>
        <v>0</v>
      </c>
      <c r="R39" s="464">
        <f t="shared" si="0"/>
        <v>0</v>
      </c>
    </row>
    <row r="40" spans="1:18">
      <c r="A40" s="457">
        <v>29</v>
      </c>
      <c r="B40" s="612">
        <v>1911029</v>
      </c>
      <c r="C40" s="463" t="s">
        <v>316</v>
      </c>
      <c r="D40" s="609">
        <v>85.375</v>
      </c>
      <c r="E40" s="609">
        <v>80.375</v>
      </c>
      <c r="F40" s="609">
        <v>72.375</v>
      </c>
      <c r="G40" s="464"/>
      <c r="H40" s="464"/>
      <c r="I40" s="476">
        <v>87</v>
      </c>
      <c r="J40" s="476">
        <v>74</v>
      </c>
      <c r="K40" s="476">
        <v>89</v>
      </c>
      <c r="L40" s="468"/>
      <c r="M40" s="468"/>
      <c r="N40" s="464">
        <f t="shared" si="1"/>
        <v>86</v>
      </c>
      <c r="O40" s="464">
        <f t="shared" si="0"/>
        <v>77</v>
      </c>
      <c r="P40" s="464">
        <f t="shared" si="0"/>
        <v>81</v>
      </c>
      <c r="Q40" s="464">
        <f t="shared" si="0"/>
        <v>0</v>
      </c>
      <c r="R40" s="464">
        <f t="shared" si="0"/>
        <v>0</v>
      </c>
    </row>
    <row r="41" spans="1:18">
      <c r="A41" s="457">
        <v>30</v>
      </c>
      <c r="B41" s="610">
        <v>1911030</v>
      </c>
      <c r="C41" s="466" t="s">
        <v>100</v>
      </c>
      <c r="D41" s="609">
        <v>82.25</v>
      </c>
      <c r="E41" s="609">
        <v>77.25</v>
      </c>
      <c r="F41" s="609">
        <v>69.25</v>
      </c>
      <c r="G41" s="464"/>
      <c r="H41" s="464"/>
      <c r="I41" s="476">
        <v>65</v>
      </c>
      <c r="J41" s="476">
        <v>91</v>
      </c>
      <c r="K41" s="476">
        <v>91</v>
      </c>
      <c r="L41" s="468"/>
      <c r="M41" s="468"/>
      <c r="N41" s="464">
        <f t="shared" si="1"/>
        <v>74</v>
      </c>
      <c r="O41" s="464">
        <f t="shared" si="0"/>
        <v>84</v>
      </c>
      <c r="P41" s="464">
        <f t="shared" si="0"/>
        <v>80</v>
      </c>
      <c r="Q41" s="464">
        <f t="shared" si="0"/>
        <v>0</v>
      </c>
      <c r="R41" s="464">
        <f t="shared" si="0"/>
        <v>0</v>
      </c>
    </row>
    <row r="42" spans="1:18">
      <c r="A42" s="457">
        <v>31</v>
      </c>
      <c r="B42" s="426">
        <v>1911031</v>
      </c>
      <c r="C42" s="465" t="s">
        <v>317</v>
      </c>
      <c r="D42" s="609">
        <v>83.5</v>
      </c>
      <c r="E42" s="609">
        <v>78.5</v>
      </c>
      <c r="F42" s="609">
        <v>70.5</v>
      </c>
      <c r="G42" s="464"/>
      <c r="H42" s="464"/>
      <c r="I42" s="476">
        <v>89</v>
      </c>
      <c r="J42" s="476">
        <v>92</v>
      </c>
      <c r="K42" s="476">
        <v>92</v>
      </c>
      <c r="L42" s="468"/>
      <c r="M42" s="468"/>
      <c r="N42" s="464">
        <f t="shared" si="1"/>
        <v>86</v>
      </c>
      <c r="O42" s="464">
        <f t="shared" si="0"/>
        <v>85</v>
      </c>
      <c r="P42" s="464">
        <f t="shared" si="0"/>
        <v>81</v>
      </c>
      <c r="Q42" s="464">
        <f t="shared" si="0"/>
        <v>0</v>
      </c>
      <c r="R42" s="464">
        <f t="shared" si="0"/>
        <v>0</v>
      </c>
    </row>
    <row r="43" spans="1:18">
      <c r="A43" s="457">
        <v>32</v>
      </c>
      <c r="B43" s="612">
        <v>1911032</v>
      </c>
      <c r="C43" s="463" t="s">
        <v>102</v>
      </c>
      <c r="D43" s="609">
        <v>88.5</v>
      </c>
      <c r="E43" s="609">
        <v>83.5</v>
      </c>
      <c r="F43" s="609">
        <v>75.5</v>
      </c>
      <c r="G43" s="464"/>
      <c r="H43" s="464"/>
      <c r="I43" s="476">
        <v>93</v>
      </c>
      <c r="J43" s="476">
        <v>95</v>
      </c>
      <c r="K43" s="476">
        <v>96</v>
      </c>
      <c r="L43" s="468"/>
      <c r="M43" s="468"/>
      <c r="N43" s="464">
        <f t="shared" si="1"/>
        <v>91</v>
      </c>
      <c r="O43" s="464">
        <f t="shared" si="0"/>
        <v>89</v>
      </c>
      <c r="P43" s="464">
        <f t="shared" si="0"/>
        <v>86</v>
      </c>
      <c r="Q43" s="464">
        <f t="shared" si="0"/>
        <v>0</v>
      </c>
      <c r="R43" s="464">
        <f t="shared" si="0"/>
        <v>0</v>
      </c>
    </row>
    <row r="44" spans="1:18">
      <c r="A44" s="457">
        <v>33</v>
      </c>
      <c r="B44" s="612">
        <v>1911033</v>
      </c>
      <c r="C44" s="463" t="s">
        <v>61</v>
      </c>
      <c r="D44" s="609">
        <v>81.625</v>
      </c>
      <c r="E44" s="609">
        <v>76.625</v>
      </c>
      <c r="F44" s="609">
        <v>68.625</v>
      </c>
      <c r="G44" s="464"/>
      <c r="H44" s="464"/>
      <c r="I44" s="476">
        <v>75</v>
      </c>
      <c r="J44" s="476">
        <v>91</v>
      </c>
      <c r="K44" s="476">
        <v>76</v>
      </c>
      <c r="L44" s="468"/>
      <c r="M44" s="468"/>
      <c r="N44" s="464">
        <f t="shared" si="1"/>
        <v>78</v>
      </c>
      <c r="O44" s="464">
        <f t="shared" si="0"/>
        <v>84</v>
      </c>
      <c r="P44" s="464">
        <f t="shared" si="0"/>
        <v>72</v>
      </c>
      <c r="Q44" s="464">
        <f t="shared" si="0"/>
        <v>0</v>
      </c>
      <c r="R44" s="464">
        <f t="shared" si="0"/>
        <v>0</v>
      </c>
    </row>
    <row r="45" spans="1:18">
      <c r="A45" s="457">
        <v>34</v>
      </c>
      <c r="B45" s="610">
        <v>1911034</v>
      </c>
      <c r="C45" s="466" t="s">
        <v>318</v>
      </c>
      <c r="D45" s="609">
        <v>94.75</v>
      </c>
      <c r="E45" s="609">
        <v>89.75</v>
      </c>
      <c r="F45" s="609">
        <v>81.75</v>
      </c>
      <c r="G45" s="464"/>
      <c r="H45" s="464"/>
      <c r="I45" s="476">
        <v>93</v>
      </c>
      <c r="J45" s="476">
        <v>93</v>
      </c>
      <c r="K45" s="476">
        <v>93</v>
      </c>
      <c r="L45" s="468"/>
      <c r="M45" s="468"/>
      <c r="N45" s="464">
        <f t="shared" si="1"/>
        <v>94</v>
      </c>
      <c r="O45" s="464">
        <f t="shared" si="0"/>
        <v>91</v>
      </c>
      <c r="P45" s="464">
        <f t="shared" si="0"/>
        <v>87</v>
      </c>
      <c r="Q45" s="464">
        <f t="shared" si="0"/>
        <v>0</v>
      </c>
      <c r="R45" s="464">
        <f t="shared" si="0"/>
        <v>0</v>
      </c>
    </row>
    <row r="46" spans="1:18">
      <c r="A46" s="457">
        <v>35</v>
      </c>
      <c r="B46" s="426">
        <v>1911035</v>
      </c>
      <c r="C46" s="465" t="s">
        <v>47</v>
      </c>
      <c r="D46" s="609">
        <v>92.75</v>
      </c>
      <c r="E46" s="609">
        <v>87.75</v>
      </c>
      <c r="F46" s="609">
        <v>79.75</v>
      </c>
      <c r="G46" s="464"/>
      <c r="H46" s="464"/>
      <c r="I46" s="476">
        <v>93</v>
      </c>
      <c r="J46" s="476">
        <v>95</v>
      </c>
      <c r="K46" s="476">
        <v>93</v>
      </c>
      <c r="L46" s="468"/>
      <c r="M46" s="468"/>
      <c r="N46" s="464">
        <f t="shared" si="1"/>
        <v>93</v>
      </c>
      <c r="O46" s="464">
        <f t="shared" si="0"/>
        <v>91</v>
      </c>
      <c r="P46" s="464">
        <f t="shared" si="0"/>
        <v>86</v>
      </c>
      <c r="Q46" s="464">
        <f t="shared" si="0"/>
        <v>0</v>
      </c>
      <c r="R46" s="464">
        <f t="shared" si="0"/>
        <v>0</v>
      </c>
    </row>
    <row r="47" spans="1:18">
      <c r="A47" s="457">
        <v>36</v>
      </c>
      <c r="B47" s="612">
        <v>1911036</v>
      </c>
      <c r="C47" s="463" t="s">
        <v>319</v>
      </c>
      <c r="D47" s="609">
        <v>90.25</v>
      </c>
      <c r="E47" s="609">
        <v>85.25</v>
      </c>
      <c r="F47" s="609">
        <v>77.25</v>
      </c>
      <c r="G47" s="464"/>
      <c r="H47" s="464"/>
      <c r="I47" s="476">
        <v>86</v>
      </c>
      <c r="J47" s="476">
        <v>87</v>
      </c>
      <c r="K47" s="476">
        <v>83</v>
      </c>
      <c r="L47" s="468"/>
      <c r="M47" s="468"/>
      <c r="N47" s="464">
        <f t="shared" si="1"/>
        <v>88</v>
      </c>
      <c r="O47" s="464">
        <f t="shared" si="0"/>
        <v>86</v>
      </c>
      <c r="P47" s="464">
        <f t="shared" si="0"/>
        <v>80</v>
      </c>
      <c r="Q47" s="464">
        <f t="shared" si="0"/>
        <v>0</v>
      </c>
      <c r="R47" s="464">
        <f t="shared" si="0"/>
        <v>0</v>
      </c>
    </row>
    <row r="48" spans="1:18">
      <c r="A48" s="457">
        <v>37</v>
      </c>
      <c r="B48" s="610">
        <v>1911037</v>
      </c>
      <c r="C48" s="466" t="s">
        <v>320</v>
      </c>
      <c r="D48" s="609">
        <v>94.75</v>
      </c>
      <c r="E48" s="609">
        <v>89.75</v>
      </c>
      <c r="F48" s="609">
        <v>81.75</v>
      </c>
      <c r="G48" s="464"/>
      <c r="H48" s="464"/>
      <c r="I48" s="476">
        <v>97</v>
      </c>
      <c r="J48" s="476">
        <v>97</v>
      </c>
      <c r="K48" s="476">
        <v>97</v>
      </c>
      <c r="L48" s="468"/>
      <c r="M48" s="468"/>
      <c r="N48" s="464">
        <f t="shared" si="1"/>
        <v>96</v>
      </c>
      <c r="O48" s="464">
        <f t="shared" si="0"/>
        <v>93</v>
      </c>
      <c r="P48" s="464">
        <f t="shared" si="0"/>
        <v>89</v>
      </c>
      <c r="Q48" s="464">
        <f t="shared" si="0"/>
        <v>0</v>
      </c>
      <c r="R48" s="464">
        <f t="shared" si="0"/>
        <v>0</v>
      </c>
    </row>
    <row r="49" spans="1:18">
      <c r="A49" s="457">
        <v>38</v>
      </c>
      <c r="B49" s="610">
        <v>1911038</v>
      </c>
      <c r="C49" s="466" t="s">
        <v>48</v>
      </c>
      <c r="D49" s="609">
        <v>85.375</v>
      </c>
      <c r="E49" s="609">
        <v>80.375</v>
      </c>
      <c r="F49" s="609">
        <v>72.375</v>
      </c>
      <c r="G49" s="464"/>
      <c r="H49" s="464"/>
      <c r="I49" s="476">
        <v>87</v>
      </c>
      <c r="J49" s="476">
        <v>94</v>
      </c>
      <c r="K49" s="476">
        <v>91</v>
      </c>
      <c r="L49" s="468"/>
      <c r="M49" s="468"/>
      <c r="N49" s="464">
        <f t="shared" si="1"/>
        <v>86</v>
      </c>
      <c r="O49" s="464">
        <f t="shared" si="0"/>
        <v>87</v>
      </c>
      <c r="P49" s="464">
        <f t="shared" si="0"/>
        <v>82</v>
      </c>
      <c r="Q49" s="464">
        <f t="shared" si="0"/>
        <v>0</v>
      </c>
      <c r="R49" s="464">
        <f t="shared" si="0"/>
        <v>0</v>
      </c>
    </row>
    <row r="50" spans="1:18">
      <c r="A50" s="457">
        <v>39</v>
      </c>
      <c r="B50" s="426">
        <v>1911039</v>
      </c>
      <c r="C50" s="465" t="s">
        <v>321</v>
      </c>
      <c r="D50" s="609">
        <v>87.25</v>
      </c>
      <c r="E50" s="609">
        <v>82.25</v>
      </c>
      <c r="F50" s="609">
        <v>74.25</v>
      </c>
      <c r="G50" s="464"/>
      <c r="H50" s="464"/>
      <c r="I50" s="476">
        <v>87</v>
      </c>
      <c r="J50" s="476">
        <v>89</v>
      </c>
      <c r="K50" s="476">
        <v>86</v>
      </c>
      <c r="L50" s="468"/>
      <c r="M50" s="468"/>
      <c r="N50" s="464">
        <f t="shared" si="1"/>
        <v>87</v>
      </c>
      <c r="O50" s="464">
        <f t="shared" si="0"/>
        <v>86</v>
      </c>
      <c r="P50" s="464">
        <f t="shared" si="0"/>
        <v>80</v>
      </c>
      <c r="Q50" s="464">
        <f t="shared" si="0"/>
        <v>0</v>
      </c>
      <c r="R50" s="464">
        <f t="shared" si="0"/>
        <v>0</v>
      </c>
    </row>
    <row r="51" spans="1:18">
      <c r="A51" s="457">
        <v>40</v>
      </c>
      <c r="B51" s="612">
        <v>1911040</v>
      </c>
      <c r="C51" s="463" t="s">
        <v>106</v>
      </c>
      <c r="D51" s="609">
        <v>97.25</v>
      </c>
      <c r="E51" s="609">
        <v>92.25</v>
      </c>
      <c r="F51" s="609">
        <v>84.25</v>
      </c>
      <c r="G51" s="464"/>
      <c r="H51" s="464"/>
      <c r="I51" s="476">
        <v>98</v>
      </c>
      <c r="J51" s="476">
        <v>99</v>
      </c>
      <c r="K51" s="476">
        <v>98</v>
      </c>
      <c r="L51" s="468"/>
      <c r="M51" s="468"/>
      <c r="N51" s="464">
        <f t="shared" si="1"/>
        <v>98</v>
      </c>
      <c r="O51" s="464">
        <f t="shared" si="0"/>
        <v>96</v>
      </c>
      <c r="P51" s="464">
        <f t="shared" si="0"/>
        <v>91</v>
      </c>
      <c r="Q51" s="464">
        <f t="shared" si="0"/>
        <v>0</v>
      </c>
      <c r="R51" s="464">
        <f t="shared" si="0"/>
        <v>0</v>
      </c>
    </row>
    <row r="52" spans="1:18">
      <c r="A52" s="457">
        <v>41</v>
      </c>
      <c r="B52" s="612">
        <v>1911041</v>
      </c>
      <c r="C52" s="463" t="s">
        <v>63</v>
      </c>
      <c r="D52" s="609">
        <v>82.25</v>
      </c>
      <c r="E52" s="609">
        <v>77.25</v>
      </c>
      <c r="F52" s="609">
        <v>69.25</v>
      </c>
      <c r="G52" s="464"/>
      <c r="H52" s="464"/>
      <c r="I52" s="476">
        <v>91</v>
      </c>
      <c r="J52" s="476">
        <v>93</v>
      </c>
      <c r="K52" s="476">
        <v>93</v>
      </c>
      <c r="L52" s="468"/>
      <c r="M52" s="468"/>
      <c r="N52" s="464">
        <f t="shared" si="1"/>
        <v>87</v>
      </c>
      <c r="O52" s="464">
        <f t="shared" si="0"/>
        <v>85</v>
      </c>
      <c r="P52" s="464">
        <f t="shared" si="0"/>
        <v>81</v>
      </c>
      <c r="Q52" s="464">
        <f t="shared" si="0"/>
        <v>0</v>
      </c>
      <c r="R52" s="464">
        <f t="shared" si="0"/>
        <v>0</v>
      </c>
    </row>
    <row r="53" spans="1:18">
      <c r="A53" s="457">
        <v>42</v>
      </c>
      <c r="B53" s="612">
        <v>1911042</v>
      </c>
      <c r="C53" s="463" t="s">
        <v>322</v>
      </c>
      <c r="D53" s="609">
        <v>88.5</v>
      </c>
      <c r="E53" s="609">
        <v>83.5</v>
      </c>
      <c r="F53" s="609">
        <v>75.5</v>
      </c>
      <c r="G53" s="464"/>
      <c r="H53" s="464"/>
      <c r="I53" s="476">
        <v>87</v>
      </c>
      <c r="J53" s="476">
        <v>93</v>
      </c>
      <c r="K53" s="476">
        <v>94</v>
      </c>
      <c r="L53" s="468"/>
      <c r="M53" s="468"/>
      <c r="N53" s="464">
        <f t="shared" si="1"/>
        <v>88</v>
      </c>
      <c r="O53" s="464">
        <f t="shared" si="0"/>
        <v>88</v>
      </c>
      <c r="P53" s="464">
        <f t="shared" si="0"/>
        <v>85</v>
      </c>
      <c r="Q53" s="464">
        <f t="shared" si="0"/>
        <v>0</v>
      </c>
      <c r="R53" s="464">
        <f t="shared" si="0"/>
        <v>0</v>
      </c>
    </row>
    <row r="54" spans="1:18">
      <c r="A54" s="457">
        <v>43</v>
      </c>
      <c r="B54" s="612">
        <v>1911043</v>
      </c>
      <c r="C54" s="463" t="s">
        <v>323</v>
      </c>
      <c r="D54" s="609">
        <v>91.625</v>
      </c>
      <c r="E54" s="609">
        <v>86.625</v>
      </c>
      <c r="F54" s="609">
        <v>78.625</v>
      </c>
      <c r="G54" s="464"/>
      <c r="H54" s="464"/>
      <c r="I54" s="476">
        <v>96</v>
      </c>
      <c r="J54" s="476">
        <v>98</v>
      </c>
      <c r="K54" s="476">
        <v>97</v>
      </c>
      <c r="L54" s="468"/>
      <c r="M54" s="468"/>
      <c r="N54" s="464">
        <f t="shared" si="1"/>
        <v>94</v>
      </c>
      <c r="O54" s="464">
        <f t="shared" si="0"/>
        <v>92</v>
      </c>
      <c r="P54" s="464">
        <f t="shared" si="0"/>
        <v>88</v>
      </c>
      <c r="Q54" s="464">
        <f t="shared" si="0"/>
        <v>0</v>
      </c>
      <c r="R54" s="464">
        <f t="shared" si="0"/>
        <v>0</v>
      </c>
    </row>
    <row r="55" spans="1:18">
      <c r="A55" s="457">
        <v>44</v>
      </c>
      <c r="B55" s="610">
        <v>1911044</v>
      </c>
      <c r="C55" s="466" t="s">
        <v>324</v>
      </c>
      <c r="D55" s="609">
        <v>88.5</v>
      </c>
      <c r="E55" s="609">
        <v>83.5</v>
      </c>
      <c r="F55" s="609">
        <v>75.5</v>
      </c>
      <c r="G55" s="464"/>
      <c r="H55" s="464"/>
      <c r="I55" s="476">
        <v>91</v>
      </c>
      <c r="J55" s="476">
        <v>95</v>
      </c>
      <c r="K55" s="476">
        <v>92</v>
      </c>
      <c r="L55" s="468"/>
      <c r="M55" s="468"/>
      <c r="N55" s="464">
        <f t="shared" si="1"/>
        <v>90</v>
      </c>
      <c r="O55" s="464">
        <f t="shared" si="0"/>
        <v>89</v>
      </c>
      <c r="P55" s="464">
        <f t="shared" si="0"/>
        <v>84</v>
      </c>
      <c r="Q55" s="464">
        <f t="shared" si="0"/>
        <v>0</v>
      </c>
      <c r="R55" s="464">
        <f t="shared" si="0"/>
        <v>0</v>
      </c>
    </row>
    <row r="56" spans="1:18">
      <c r="A56" s="457">
        <v>45</v>
      </c>
      <c r="B56" s="612">
        <v>1911045</v>
      </c>
      <c r="C56" s="463" t="s">
        <v>109</v>
      </c>
      <c r="D56" s="609">
        <v>85.375</v>
      </c>
      <c r="E56" s="609">
        <v>80.375</v>
      </c>
      <c r="F56" s="609">
        <v>72.375</v>
      </c>
      <c r="G56" s="464"/>
      <c r="H56" s="464"/>
      <c r="I56" s="476">
        <v>93</v>
      </c>
      <c r="J56" s="476">
        <v>96</v>
      </c>
      <c r="K56" s="476">
        <v>96</v>
      </c>
      <c r="L56" s="468"/>
      <c r="M56" s="468"/>
      <c r="N56" s="464">
        <f t="shared" si="1"/>
        <v>89</v>
      </c>
      <c r="O56" s="464">
        <f t="shared" si="0"/>
        <v>88</v>
      </c>
      <c r="P56" s="464">
        <f t="shared" si="0"/>
        <v>84</v>
      </c>
      <c r="Q56" s="464">
        <f t="shared" si="0"/>
        <v>0</v>
      </c>
      <c r="R56" s="464">
        <f t="shared" si="0"/>
        <v>0</v>
      </c>
    </row>
    <row r="57" spans="1:18">
      <c r="A57" s="457">
        <v>46</v>
      </c>
      <c r="B57" s="612">
        <v>1911046</v>
      </c>
      <c r="C57" s="463" t="s">
        <v>325</v>
      </c>
      <c r="D57" s="609">
        <v>76</v>
      </c>
      <c r="E57" s="609">
        <v>71</v>
      </c>
      <c r="F57" s="609">
        <v>63</v>
      </c>
      <c r="G57" s="464"/>
      <c r="H57" s="464"/>
      <c r="I57" s="476">
        <v>81</v>
      </c>
      <c r="J57" s="476">
        <v>76</v>
      </c>
      <c r="K57" s="476">
        <v>78</v>
      </c>
      <c r="L57" s="468"/>
      <c r="M57" s="468"/>
      <c r="N57" s="464">
        <f t="shared" si="1"/>
        <v>79</v>
      </c>
      <c r="O57" s="464">
        <f t="shared" si="0"/>
        <v>74</v>
      </c>
      <c r="P57" s="464">
        <f t="shared" si="0"/>
        <v>71</v>
      </c>
      <c r="Q57" s="464">
        <f t="shared" si="0"/>
        <v>0</v>
      </c>
      <c r="R57" s="464">
        <f t="shared" si="0"/>
        <v>0</v>
      </c>
    </row>
    <row r="58" spans="1:18">
      <c r="A58" s="457">
        <v>47</v>
      </c>
      <c r="B58" s="426">
        <v>1911047</v>
      </c>
      <c r="C58" s="465" t="s">
        <v>111</v>
      </c>
      <c r="D58" s="609">
        <v>74.75</v>
      </c>
      <c r="E58" s="609">
        <v>69.75</v>
      </c>
      <c r="F58" s="609">
        <v>61.75</v>
      </c>
      <c r="G58" s="464"/>
      <c r="H58" s="464"/>
      <c r="I58" s="476">
        <v>61</v>
      </c>
      <c r="J58" s="476">
        <v>62</v>
      </c>
      <c r="K58" s="476">
        <v>61</v>
      </c>
      <c r="L58" s="468"/>
      <c r="M58" s="468"/>
      <c r="N58" s="464">
        <f t="shared" si="1"/>
        <v>68</v>
      </c>
      <c r="O58" s="464">
        <f t="shared" si="0"/>
        <v>66</v>
      </c>
      <c r="P58" s="464">
        <f t="shared" si="0"/>
        <v>61</v>
      </c>
      <c r="Q58" s="464">
        <f t="shared" si="0"/>
        <v>0</v>
      </c>
      <c r="R58" s="464">
        <f t="shared" si="0"/>
        <v>0</v>
      </c>
    </row>
    <row r="59" spans="1:18">
      <c r="A59" s="457">
        <v>48</v>
      </c>
      <c r="B59" s="612">
        <v>1911048</v>
      </c>
      <c r="C59" s="463" t="s">
        <v>64</v>
      </c>
      <c r="D59" s="609">
        <v>91.625</v>
      </c>
      <c r="E59" s="609">
        <v>86.625</v>
      </c>
      <c r="F59" s="609">
        <v>78.625</v>
      </c>
      <c r="G59" s="464"/>
      <c r="H59" s="464"/>
      <c r="I59" s="476">
        <v>98</v>
      </c>
      <c r="J59" s="476">
        <v>98</v>
      </c>
      <c r="K59" s="476">
        <v>98</v>
      </c>
      <c r="L59" s="468"/>
      <c r="M59" s="468"/>
      <c r="N59" s="464">
        <f t="shared" si="1"/>
        <v>95</v>
      </c>
      <c r="O59" s="464">
        <f t="shared" si="0"/>
        <v>92</v>
      </c>
      <c r="P59" s="464">
        <f t="shared" si="0"/>
        <v>88</v>
      </c>
      <c r="Q59" s="464">
        <f t="shared" si="0"/>
        <v>0</v>
      </c>
      <c r="R59" s="464">
        <f t="shared" si="0"/>
        <v>0</v>
      </c>
    </row>
    <row r="60" spans="1:18">
      <c r="A60" s="457">
        <v>49</v>
      </c>
      <c r="B60" s="612">
        <v>1911049</v>
      </c>
      <c r="C60" s="463" t="s">
        <v>326</v>
      </c>
      <c r="D60" s="609">
        <v>91.625</v>
      </c>
      <c r="E60" s="609">
        <v>86.625</v>
      </c>
      <c r="F60" s="609">
        <v>78.625</v>
      </c>
      <c r="G60" s="464"/>
      <c r="H60" s="464"/>
      <c r="I60" s="476">
        <v>88</v>
      </c>
      <c r="J60" s="476">
        <v>93</v>
      </c>
      <c r="K60" s="476">
        <v>93</v>
      </c>
      <c r="L60" s="468"/>
      <c r="M60" s="468"/>
      <c r="N60" s="464">
        <f t="shared" si="1"/>
        <v>90</v>
      </c>
      <c r="O60" s="464">
        <f t="shared" si="0"/>
        <v>90</v>
      </c>
      <c r="P60" s="464">
        <f t="shared" si="0"/>
        <v>86</v>
      </c>
      <c r="Q60" s="464">
        <f t="shared" si="0"/>
        <v>0</v>
      </c>
      <c r="R60" s="464">
        <f t="shared" si="0"/>
        <v>0</v>
      </c>
    </row>
    <row r="61" spans="1:18">
      <c r="A61" s="457">
        <v>50</v>
      </c>
      <c r="B61" s="612">
        <v>1911050</v>
      </c>
      <c r="C61" s="463" t="s">
        <v>327</v>
      </c>
      <c r="D61" s="609">
        <v>91.625</v>
      </c>
      <c r="E61" s="609">
        <v>86.625</v>
      </c>
      <c r="F61" s="609">
        <v>78.625</v>
      </c>
      <c r="G61" s="464"/>
      <c r="H61" s="464"/>
      <c r="I61" s="476">
        <v>95</v>
      </c>
      <c r="J61" s="476">
        <v>95</v>
      </c>
      <c r="K61" s="476">
        <v>95</v>
      </c>
      <c r="L61" s="468"/>
      <c r="M61" s="468"/>
      <c r="N61" s="464">
        <f t="shared" si="1"/>
        <v>93</v>
      </c>
      <c r="O61" s="464">
        <f t="shared" si="0"/>
        <v>91</v>
      </c>
      <c r="P61" s="464">
        <f t="shared" si="0"/>
        <v>87</v>
      </c>
      <c r="Q61" s="464">
        <f t="shared" si="0"/>
        <v>0</v>
      </c>
      <c r="R61" s="464">
        <f t="shared" si="0"/>
        <v>0</v>
      </c>
    </row>
    <row r="62" spans="1:18">
      <c r="A62" s="457">
        <v>51</v>
      </c>
      <c r="B62" s="612">
        <v>1911051</v>
      </c>
      <c r="C62" s="463" t="s">
        <v>328</v>
      </c>
      <c r="D62" s="609">
        <v>97.875</v>
      </c>
      <c r="E62" s="609">
        <v>92.875</v>
      </c>
      <c r="F62" s="609">
        <v>84.875</v>
      </c>
      <c r="G62" s="464"/>
      <c r="H62" s="464"/>
      <c r="I62" s="476">
        <v>94</v>
      </c>
      <c r="J62" s="476">
        <v>95</v>
      </c>
      <c r="K62" s="476">
        <v>95</v>
      </c>
      <c r="L62" s="468"/>
      <c r="M62" s="468"/>
      <c r="N62" s="464">
        <f t="shared" si="1"/>
        <v>96</v>
      </c>
      <c r="O62" s="464">
        <f t="shared" si="0"/>
        <v>94</v>
      </c>
      <c r="P62" s="464">
        <f t="shared" si="0"/>
        <v>90</v>
      </c>
      <c r="Q62" s="464">
        <f t="shared" si="0"/>
        <v>0</v>
      </c>
      <c r="R62" s="464">
        <f t="shared" si="0"/>
        <v>0</v>
      </c>
    </row>
    <row r="63" spans="1:18">
      <c r="A63" s="457">
        <v>52</v>
      </c>
      <c r="B63" s="426">
        <v>1911052</v>
      </c>
      <c r="C63" s="465" t="s">
        <v>115</v>
      </c>
      <c r="D63" s="609">
        <v>76</v>
      </c>
      <c r="E63" s="609">
        <v>71</v>
      </c>
      <c r="F63" s="609">
        <v>63</v>
      </c>
      <c r="G63" s="464"/>
      <c r="H63" s="464"/>
      <c r="I63" s="476">
        <v>60</v>
      </c>
      <c r="J63" s="476">
        <v>65</v>
      </c>
      <c r="K63" s="476">
        <v>59</v>
      </c>
      <c r="L63" s="468"/>
      <c r="M63" s="468"/>
      <c r="N63" s="464">
        <f t="shared" si="1"/>
        <v>68</v>
      </c>
      <c r="O63" s="464">
        <f t="shared" si="0"/>
        <v>68</v>
      </c>
      <c r="P63" s="464">
        <f t="shared" si="0"/>
        <v>61</v>
      </c>
      <c r="Q63" s="464">
        <f t="shared" si="0"/>
        <v>0</v>
      </c>
      <c r="R63" s="464">
        <f t="shared" si="0"/>
        <v>0</v>
      </c>
    </row>
    <row r="64" spans="1:18">
      <c r="A64" s="457">
        <v>53</v>
      </c>
      <c r="B64" s="426">
        <v>1911053</v>
      </c>
      <c r="C64" s="465" t="s">
        <v>50</v>
      </c>
      <c r="D64" s="609">
        <v>74.75</v>
      </c>
      <c r="E64" s="609">
        <v>69.75</v>
      </c>
      <c r="F64" s="609">
        <v>61.75</v>
      </c>
      <c r="G64" s="464"/>
      <c r="H64" s="464"/>
      <c r="I64" s="476">
        <v>59</v>
      </c>
      <c r="J64" s="476">
        <v>64</v>
      </c>
      <c r="K64" s="476">
        <v>61</v>
      </c>
      <c r="L64" s="468"/>
      <c r="M64" s="468"/>
      <c r="N64" s="464">
        <f t="shared" si="1"/>
        <v>67</v>
      </c>
      <c r="O64" s="464">
        <f t="shared" si="0"/>
        <v>67</v>
      </c>
      <c r="P64" s="464">
        <f t="shared" si="0"/>
        <v>61</v>
      </c>
      <c r="Q64" s="464">
        <f t="shared" si="0"/>
        <v>0</v>
      </c>
      <c r="R64" s="464">
        <f t="shared" si="0"/>
        <v>0</v>
      </c>
    </row>
    <row r="65" spans="1:18">
      <c r="A65" s="457">
        <v>54</v>
      </c>
      <c r="B65" s="610">
        <v>1911054</v>
      </c>
      <c r="C65" s="466" t="s">
        <v>329</v>
      </c>
      <c r="D65" s="609">
        <v>97.25</v>
      </c>
      <c r="E65" s="609">
        <v>92.25</v>
      </c>
      <c r="F65" s="609">
        <v>84.25</v>
      </c>
      <c r="G65" s="464"/>
      <c r="H65" s="464"/>
      <c r="I65" s="476">
        <v>94</v>
      </c>
      <c r="J65" s="476">
        <v>95</v>
      </c>
      <c r="K65" s="476">
        <v>95</v>
      </c>
      <c r="L65" s="468"/>
      <c r="M65" s="468"/>
      <c r="N65" s="464">
        <f t="shared" si="1"/>
        <v>96</v>
      </c>
      <c r="O65" s="464">
        <f t="shared" si="0"/>
        <v>94</v>
      </c>
      <c r="P65" s="464">
        <f t="shared" si="0"/>
        <v>90</v>
      </c>
      <c r="Q65" s="464">
        <f t="shared" si="0"/>
        <v>0</v>
      </c>
      <c r="R65" s="464">
        <f t="shared" si="0"/>
        <v>0</v>
      </c>
    </row>
    <row r="66" spans="1:18">
      <c r="A66" s="457">
        <v>55</v>
      </c>
      <c r="B66" s="610">
        <v>1911055</v>
      </c>
      <c r="C66" s="466" t="s">
        <v>117</v>
      </c>
      <c r="D66" s="609">
        <v>87.875</v>
      </c>
      <c r="E66" s="609">
        <v>82.875</v>
      </c>
      <c r="F66" s="609">
        <v>74.875</v>
      </c>
      <c r="G66" s="464"/>
      <c r="H66" s="464"/>
      <c r="I66" s="476">
        <v>92</v>
      </c>
      <c r="J66" s="476">
        <v>93</v>
      </c>
      <c r="K66" s="476">
        <v>93</v>
      </c>
      <c r="L66" s="468"/>
      <c r="M66" s="468"/>
      <c r="N66" s="464">
        <f t="shared" si="1"/>
        <v>90</v>
      </c>
      <c r="O66" s="464">
        <f t="shared" si="0"/>
        <v>88</v>
      </c>
      <c r="P66" s="464">
        <f t="shared" si="0"/>
        <v>84</v>
      </c>
      <c r="Q66" s="464">
        <f t="shared" si="0"/>
        <v>0</v>
      </c>
      <c r="R66" s="464">
        <f t="shared" si="0"/>
        <v>0</v>
      </c>
    </row>
    <row r="67" spans="1:18">
      <c r="A67" s="457">
        <v>56</v>
      </c>
      <c r="B67" s="612">
        <v>1911056</v>
      </c>
      <c r="C67" s="463" t="s">
        <v>330</v>
      </c>
      <c r="D67" s="609">
        <v>94.125</v>
      </c>
      <c r="E67" s="609">
        <v>89.125</v>
      </c>
      <c r="F67" s="609">
        <v>81.125</v>
      </c>
      <c r="G67" s="464"/>
      <c r="H67" s="464"/>
      <c r="I67" s="476">
        <v>93</v>
      </c>
      <c r="J67" s="476">
        <v>93</v>
      </c>
      <c r="K67" s="476">
        <v>99</v>
      </c>
      <c r="L67" s="468"/>
      <c r="M67" s="468"/>
      <c r="N67" s="464">
        <f t="shared" si="1"/>
        <v>94</v>
      </c>
      <c r="O67" s="464">
        <f t="shared" si="0"/>
        <v>91</v>
      </c>
      <c r="P67" s="464">
        <f t="shared" si="0"/>
        <v>90</v>
      </c>
      <c r="Q67" s="464">
        <f t="shared" si="0"/>
        <v>0</v>
      </c>
      <c r="R67" s="464">
        <f t="shared" si="0"/>
        <v>0</v>
      </c>
    </row>
    <row r="68" spans="1:18">
      <c r="A68" s="457">
        <v>57</v>
      </c>
      <c r="B68" s="426">
        <v>1911057</v>
      </c>
      <c r="C68" s="465" t="s">
        <v>331</v>
      </c>
      <c r="D68" s="609">
        <v>91.625</v>
      </c>
      <c r="E68" s="609">
        <v>86.625</v>
      </c>
      <c r="F68" s="609">
        <v>78.625</v>
      </c>
      <c r="G68" s="464"/>
      <c r="H68" s="464"/>
      <c r="I68" s="476">
        <v>94</v>
      </c>
      <c r="J68" s="476">
        <v>95</v>
      </c>
      <c r="K68" s="476">
        <v>93</v>
      </c>
      <c r="L68" s="468"/>
      <c r="M68" s="468"/>
      <c r="N68" s="464">
        <f t="shared" si="1"/>
        <v>93</v>
      </c>
      <c r="O68" s="464">
        <f t="shared" si="0"/>
        <v>91</v>
      </c>
      <c r="P68" s="464">
        <f t="shared" si="0"/>
        <v>86</v>
      </c>
      <c r="Q68" s="464">
        <f t="shared" si="0"/>
        <v>0</v>
      </c>
      <c r="R68" s="464">
        <f t="shared" si="0"/>
        <v>0</v>
      </c>
    </row>
    <row r="69" spans="1:18">
      <c r="A69" s="457">
        <v>58</v>
      </c>
      <c r="B69" s="426">
        <v>1911058</v>
      </c>
      <c r="C69" s="465" t="s">
        <v>332</v>
      </c>
      <c r="D69" s="609">
        <v>76</v>
      </c>
      <c r="E69" s="609">
        <v>71</v>
      </c>
      <c r="F69" s="609">
        <v>63</v>
      </c>
      <c r="G69" s="464"/>
      <c r="H69" s="464"/>
      <c r="I69" s="476">
        <v>66</v>
      </c>
      <c r="J69" s="476">
        <v>66</v>
      </c>
      <c r="K69" s="476">
        <v>67</v>
      </c>
      <c r="L69" s="468"/>
      <c r="M69" s="468"/>
      <c r="N69" s="464">
        <f t="shared" si="1"/>
        <v>71</v>
      </c>
      <c r="O69" s="464">
        <f t="shared" si="0"/>
        <v>69</v>
      </c>
      <c r="P69" s="464">
        <f t="shared" si="0"/>
        <v>65</v>
      </c>
      <c r="Q69" s="464">
        <f t="shared" si="0"/>
        <v>0</v>
      </c>
      <c r="R69" s="464">
        <f t="shared" si="0"/>
        <v>0</v>
      </c>
    </row>
    <row r="70" spans="1:18">
      <c r="A70" s="457">
        <v>59</v>
      </c>
      <c r="B70" s="612">
        <v>1911059</v>
      </c>
      <c r="C70" s="463" t="s">
        <v>65</v>
      </c>
      <c r="D70" s="609">
        <v>84.125</v>
      </c>
      <c r="E70" s="609">
        <v>79.125</v>
      </c>
      <c r="F70" s="609">
        <v>71.125</v>
      </c>
      <c r="G70" s="464"/>
      <c r="H70" s="464"/>
      <c r="I70" s="476">
        <v>84</v>
      </c>
      <c r="J70" s="476">
        <v>73</v>
      </c>
      <c r="K70" s="476">
        <v>86</v>
      </c>
      <c r="L70" s="468"/>
      <c r="M70" s="468"/>
      <c r="N70" s="464">
        <f t="shared" si="1"/>
        <v>84</v>
      </c>
      <c r="O70" s="464">
        <f t="shared" si="0"/>
        <v>76</v>
      </c>
      <c r="P70" s="464">
        <f t="shared" si="0"/>
        <v>79</v>
      </c>
      <c r="Q70" s="464">
        <f t="shared" si="0"/>
        <v>0</v>
      </c>
      <c r="R70" s="464">
        <f t="shared" si="0"/>
        <v>0</v>
      </c>
    </row>
    <row r="71" spans="1:18">
      <c r="A71" s="457">
        <v>60</v>
      </c>
      <c r="B71" s="612">
        <v>1911060</v>
      </c>
      <c r="C71" s="463" t="s">
        <v>121</v>
      </c>
      <c r="D71" s="609">
        <v>81</v>
      </c>
      <c r="E71" s="609">
        <v>76</v>
      </c>
      <c r="F71" s="609">
        <v>68</v>
      </c>
      <c r="G71" s="464"/>
      <c r="H71" s="464"/>
      <c r="I71" s="476">
        <v>95</v>
      </c>
      <c r="J71" s="476">
        <v>94</v>
      </c>
      <c r="K71" s="476">
        <v>96</v>
      </c>
      <c r="L71" s="468"/>
      <c r="M71" s="468"/>
      <c r="N71" s="464">
        <f t="shared" si="1"/>
        <v>88</v>
      </c>
      <c r="O71" s="464">
        <f t="shared" si="0"/>
        <v>85</v>
      </c>
      <c r="P71" s="464">
        <f t="shared" si="0"/>
        <v>82</v>
      </c>
      <c r="Q71" s="464">
        <f t="shared" si="0"/>
        <v>0</v>
      </c>
      <c r="R71" s="464">
        <f t="shared" si="0"/>
        <v>0</v>
      </c>
    </row>
    <row r="72" spans="1:18">
      <c r="A72" s="457">
        <v>61</v>
      </c>
      <c r="B72" s="613">
        <v>1911061</v>
      </c>
      <c r="C72" s="466" t="s">
        <v>122</v>
      </c>
      <c r="D72" s="609">
        <v>87.75</v>
      </c>
      <c r="E72" s="609">
        <v>82.75</v>
      </c>
      <c r="F72" s="609">
        <v>74.75</v>
      </c>
      <c r="G72" s="464"/>
      <c r="H72" s="464"/>
      <c r="I72" s="476">
        <v>84</v>
      </c>
      <c r="J72" s="476">
        <v>85</v>
      </c>
      <c r="K72" s="476">
        <v>87</v>
      </c>
      <c r="L72" s="468"/>
      <c r="M72" s="468"/>
      <c r="N72" s="464">
        <f t="shared" si="1"/>
        <v>86</v>
      </c>
      <c r="O72" s="464">
        <f t="shared" si="0"/>
        <v>84</v>
      </c>
      <c r="P72" s="464">
        <f t="shared" si="0"/>
        <v>81</v>
      </c>
      <c r="Q72" s="464">
        <f t="shared" si="0"/>
        <v>0</v>
      </c>
      <c r="R72" s="464">
        <f t="shared" si="0"/>
        <v>0</v>
      </c>
    </row>
    <row r="73" spans="1:18">
      <c r="A73" s="457">
        <v>62</v>
      </c>
      <c r="B73" s="613">
        <v>1911062</v>
      </c>
      <c r="C73" s="466" t="s">
        <v>333</v>
      </c>
      <c r="D73" s="609">
        <v>82.25</v>
      </c>
      <c r="E73" s="609">
        <v>77.25</v>
      </c>
      <c r="F73" s="609">
        <v>69.25</v>
      </c>
      <c r="G73" s="464"/>
      <c r="H73" s="464"/>
      <c r="I73" s="476">
        <v>61</v>
      </c>
      <c r="J73" s="476">
        <v>61</v>
      </c>
      <c r="K73" s="476">
        <v>61</v>
      </c>
      <c r="L73" s="468"/>
      <c r="M73" s="468"/>
      <c r="N73" s="464">
        <f t="shared" si="1"/>
        <v>72</v>
      </c>
      <c r="O73" s="464">
        <f t="shared" si="0"/>
        <v>69</v>
      </c>
      <c r="P73" s="464">
        <f t="shared" si="0"/>
        <v>65</v>
      </c>
      <c r="Q73" s="464">
        <f t="shared" si="0"/>
        <v>0</v>
      </c>
      <c r="R73" s="464">
        <f t="shared" si="0"/>
        <v>0</v>
      </c>
    </row>
    <row r="74" spans="1:18">
      <c r="A74" s="457">
        <v>63</v>
      </c>
      <c r="B74" s="613">
        <v>1911063</v>
      </c>
      <c r="C74" s="466" t="s">
        <v>51</v>
      </c>
      <c r="D74" s="609">
        <v>89.75</v>
      </c>
      <c r="E74" s="609">
        <v>84.75</v>
      </c>
      <c r="F74" s="609">
        <v>76.75</v>
      </c>
      <c r="G74" s="464"/>
      <c r="H74" s="464"/>
      <c r="I74" s="476">
        <v>67</v>
      </c>
      <c r="J74" s="476">
        <v>67</v>
      </c>
      <c r="K74" s="476">
        <v>66</v>
      </c>
      <c r="L74" s="468"/>
      <c r="M74" s="468"/>
      <c r="N74" s="464">
        <f t="shared" si="1"/>
        <v>78</v>
      </c>
      <c r="O74" s="464">
        <f t="shared" si="0"/>
        <v>76</v>
      </c>
      <c r="P74" s="464">
        <f t="shared" si="0"/>
        <v>71</v>
      </c>
      <c r="Q74" s="464">
        <f t="shared" si="0"/>
        <v>0</v>
      </c>
      <c r="R74" s="464">
        <f t="shared" si="0"/>
        <v>0</v>
      </c>
    </row>
    <row r="75" spans="1:18">
      <c r="A75" s="457">
        <v>64</v>
      </c>
      <c r="B75" s="614">
        <v>1911064</v>
      </c>
      <c r="C75" s="463" t="s">
        <v>124</v>
      </c>
      <c r="D75" s="609">
        <v>96</v>
      </c>
      <c r="E75" s="609">
        <v>91</v>
      </c>
      <c r="F75" s="609">
        <v>83</v>
      </c>
      <c r="G75" s="464"/>
      <c r="H75" s="464"/>
      <c r="I75" s="476">
        <v>66</v>
      </c>
      <c r="J75" s="476">
        <v>67</v>
      </c>
      <c r="K75" s="476">
        <v>67</v>
      </c>
      <c r="L75" s="468"/>
      <c r="M75" s="468"/>
      <c r="N75" s="464">
        <f t="shared" si="1"/>
        <v>81</v>
      </c>
      <c r="O75" s="464">
        <f t="shared" si="0"/>
        <v>79</v>
      </c>
      <c r="P75" s="464">
        <f t="shared" si="0"/>
        <v>75</v>
      </c>
      <c r="Q75" s="464">
        <f t="shared" si="0"/>
        <v>0</v>
      </c>
      <c r="R75" s="464">
        <f t="shared" ref="R75:R138" si="2">ROUND(H75*$H$10+M75*$M$10,0)</f>
        <v>0</v>
      </c>
    </row>
    <row r="76" spans="1:18">
      <c r="A76" s="457">
        <v>65</v>
      </c>
      <c r="B76" s="613">
        <v>1911065</v>
      </c>
      <c r="C76" s="466" t="s">
        <v>334</v>
      </c>
      <c r="D76" s="609">
        <v>71.625</v>
      </c>
      <c r="E76" s="609">
        <v>66.625</v>
      </c>
      <c r="F76" s="609">
        <v>58.625</v>
      </c>
      <c r="G76" s="464"/>
      <c r="H76" s="464"/>
      <c r="I76" s="476">
        <v>64</v>
      </c>
      <c r="J76" s="476">
        <v>63</v>
      </c>
      <c r="K76" s="476">
        <v>64</v>
      </c>
      <c r="L76" s="468"/>
      <c r="M76" s="468"/>
      <c r="N76" s="464">
        <f t="shared" si="1"/>
        <v>68</v>
      </c>
      <c r="O76" s="464">
        <f t="shared" si="1"/>
        <v>65</v>
      </c>
      <c r="P76" s="464">
        <f t="shared" si="1"/>
        <v>61</v>
      </c>
      <c r="Q76" s="464">
        <f t="shared" si="1"/>
        <v>0</v>
      </c>
      <c r="R76" s="464">
        <f t="shared" si="2"/>
        <v>0</v>
      </c>
    </row>
    <row r="77" spans="1:18">
      <c r="A77" s="457">
        <v>66</v>
      </c>
      <c r="B77" s="612">
        <v>1911066</v>
      </c>
      <c r="C77" s="463" t="s">
        <v>66</v>
      </c>
      <c r="D77" s="609">
        <v>83.125</v>
      </c>
      <c r="E77" s="609">
        <v>88.125</v>
      </c>
      <c r="F77" s="609">
        <v>76.125</v>
      </c>
      <c r="G77" s="464"/>
      <c r="H77" s="464"/>
      <c r="I77" s="476">
        <v>64</v>
      </c>
      <c r="J77" s="476">
        <v>63</v>
      </c>
      <c r="K77" s="476">
        <v>64</v>
      </c>
      <c r="L77" s="468"/>
      <c r="M77" s="468"/>
      <c r="N77" s="464">
        <f t="shared" ref="N77:Q120" si="3">ROUND(D77*$H$10+I77*$M$10,0)</f>
        <v>74</v>
      </c>
      <c r="O77" s="464">
        <f t="shared" si="3"/>
        <v>76</v>
      </c>
      <c r="P77" s="464">
        <f t="shared" si="3"/>
        <v>70</v>
      </c>
      <c r="Q77" s="464">
        <f t="shared" si="3"/>
        <v>0</v>
      </c>
      <c r="R77" s="464">
        <f t="shared" si="2"/>
        <v>0</v>
      </c>
    </row>
    <row r="78" spans="1:18">
      <c r="A78" s="457">
        <v>67</v>
      </c>
      <c r="B78" s="610">
        <v>1911067</v>
      </c>
      <c r="C78" s="466" t="s">
        <v>335</v>
      </c>
      <c r="D78" s="609">
        <v>76.875</v>
      </c>
      <c r="E78" s="609">
        <v>81.875</v>
      </c>
      <c r="F78" s="609">
        <v>69.875</v>
      </c>
      <c r="G78" s="464"/>
      <c r="H78" s="464"/>
      <c r="I78" s="476">
        <v>92</v>
      </c>
      <c r="J78" s="476">
        <v>80</v>
      </c>
      <c r="K78" s="476">
        <v>73</v>
      </c>
      <c r="L78" s="468"/>
      <c r="M78" s="468"/>
      <c r="N78" s="464">
        <f t="shared" si="3"/>
        <v>84</v>
      </c>
      <c r="O78" s="464">
        <f t="shared" si="3"/>
        <v>81</v>
      </c>
      <c r="P78" s="464">
        <f t="shared" si="3"/>
        <v>71</v>
      </c>
      <c r="Q78" s="464">
        <f t="shared" si="3"/>
        <v>0</v>
      </c>
      <c r="R78" s="464">
        <f t="shared" si="2"/>
        <v>0</v>
      </c>
    </row>
    <row r="79" spans="1:18">
      <c r="A79" s="457">
        <v>68</v>
      </c>
      <c r="B79" s="612">
        <v>1911068</v>
      </c>
      <c r="C79" s="463" t="s">
        <v>336</v>
      </c>
      <c r="D79" s="609">
        <v>78.125</v>
      </c>
      <c r="E79" s="609">
        <v>83.125</v>
      </c>
      <c r="F79" s="609">
        <v>71.125</v>
      </c>
      <c r="G79" s="464"/>
      <c r="H79" s="464"/>
      <c r="I79" s="476">
        <v>64</v>
      </c>
      <c r="J79" s="476">
        <v>66</v>
      </c>
      <c r="K79" s="476">
        <v>64</v>
      </c>
      <c r="L79" s="468"/>
      <c r="M79" s="468"/>
      <c r="N79" s="464">
        <f t="shared" si="3"/>
        <v>71</v>
      </c>
      <c r="O79" s="464">
        <f t="shared" si="3"/>
        <v>75</v>
      </c>
      <c r="P79" s="464">
        <f t="shared" si="3"/>
        <v>68</v>
      </c>
      <c r="Q79" s="464">
        <f t="shared" si="3"/>
        <v>0</v>
      </c>
      <c r="R79" s="464">
        <f t="shared" si="2"/>
        <v>0</v>
      </c>
    </row>
    <row r="80" spans="1:18">
      <c r="A80" s="457">
        <v>69</v>
      </c>
      <c r="B80" s="612">
        <v>1911069</v>
      </c>
      <c r="C80" s="463" t="s">
        <v>337</v>
      </c>
      <c r="D80" s="609">
        <v>85.625</v>
      </c>
      <c r="E80" s="609">
        <v>90.625</v>
      </c>
      <c r="F80" s="609">
        <v>78.625</v>
      </c>
      <c r="G80" s="464"/>
      <c r="H80" s="464"/>
      <c r="I80" s="476">
        <v>88</v>
      </c>
      <c r="J80" s="476">
        <v>85</v>
      </c>
      <c r="K80" s="476">
        <v>73</v>
      </c>
      <c r="L80" s="468"/>
      <c r="M80" s="468"/>
      <c r="N80" s="464">
        <f t="shared" si="3"/>
        <v>87</v>
      </c>
      <c r="O80" s="464">
        <f t="shared" si="3"/>
        <v>88</v>
      </c>
      <c r="P80" s="464">
        <f t="shared" si="3"/>
        <v>76</v>
      </c>
      <c r="Q80" s="464">
        <f t="shared" si="3"/>
        <v>0</v>
      </c>
      <c r="R80" s="464">
        <f t="shared" si="2"/>
        <v>0</v>
      </c>
    </row>
    <row r="81" spans="1:18">
      <c r="A81" s="457">
        <v>70</v>
      </c>
      <c r="B81" s="426">
        <v>1911070</v>
      </c>
      <c r="C81" s="465" t="s">
        <v>127</v>
      </c>
      <c r="D81" s="609">
        <v>76.875</v>
      </c>
      <c r="E81" s="609">
        <v>81.875</v>
      </c>
      <c r="F81" s="609">
        <v>69.875</v>
      </c>
      <c r="G81" s="464"/>
      <c r="H81" s="464"/>
      <c r="I81" s="476">
        <v>70</v>
      </c>
      <c r="J81" s="476">
        <v>67</v>
      </c>
      <c r="K81" s="476">
        <v>67</v>
      </c>
      <c r="L81" s="468"/>
      <c r="M81" s="468"/>
      <c r="N81" s="464">
        <f t="shared" si="3"/>
        <v>73</v>
      </c>
      <c r="O81" s="464">
        <f t="shared" si="3"/>
        <v>74</v>
      </c>
      <c r="P81" s="464">
        <f t="shared" si="3"/>
        <v>68</v>
      </c>
      <c r="Q81" s="464">
        <f t="shared" si="3"/>
        <v>0</v>
      </c>
      <c r="R81" s="464">
        <f t="shared" si="2"/>
        <v>0</v>
      </c>
    </row>
    <row r="82" spans="1:18">
      <c r="A82" s="457">
        <v>71</v>
      </c>
      <c r="B82" s="612">
        <v>1911071</v>
      </c>
      <c r="C82" s="463" t="s">
        <v>128</v>
      </c>
      <c r="D82" s="609">
        <v>88.75</v>
      </c>
      <c r="E82" s="609">
        <v>93.75</v>
      </c>
      <c r="F82" s="609">
        <v>81.75</v>
      </c>
      <c r="G82" s="464"/>
      <c r="H82" s="464"/>
      <c r="I82" s="476">
        <v>89</v>
      </c>
      <c r="J82" s="476">
        <v>90</v>
      </c>
      <c r="K82" s="476">
        <v>83</v>
      </c>
      <c r="L82" s="468"/>
      <c r="M82" s="468"/>
      <c r="N82" s="464">
        <f t="shared" si="3"/>
        <v>89</v>
      </c>
      <c r="O82" s="464">
        <f t="shared" si="3"/>
        <v>92</v>
      </c>
      <c r="P82" s="464">
        <f t="shared" si="3"/>
        <v>82</v>
      </c>
      <c r="Q82" s="464">
        <f t="shared" si="3"/>
        <v>0</v>
      </c>
      <c r="R82" s="464">
        <f t="shared" si="2"/>
        <v>0</v>
      </c>
    </row>
    <row r="83" spans="1:18">
      <c r="A83" s="457">
        <v>72</v>
      </c>
      <c r="B83" s="610">
        <v>1911072</v>
      </c>
      <c r="C83" s="466" t="s">
        <v>338</v>
      </c>
      <c r="D83" s="609">
        <v>91.875</v>
      </c>
      <c r="E83" s="609">
        <v>96.875</v>
      </c>
      <c r="F83" s="609">
        <v>84.875</v>
      </c>
      <c r="G83" s="464"/>
      <c r="H83" s="464"/>
      <c r="I83" s="476">
        <v>98</v>
      </c>
      <c r="J83" s="476">
        <v>97</v>
      </c>
      <c r="K83" s="476">
        <v>99</v>
      </c>
      <c r="L83" s="468"/>
      <c r="M83" s="468"/>
      <c r="N83" s="464">
        <f t="shared" si="3"/>
        <v>95</v>
      </c>
      <c r="O83" s="464">
        <f t="shared" si="3"/>
        <v>97</v>
      </c>
      <c r="P83" s="464">
        <f t="shared" si="3"/>
        <v>92</v>
      </c>
      <c r="Q83" s="464">
        <f t="shared" si="3"/>
        <v>0</v>
      </c>
      <c r="R83" s="464">
        <f t="shared" si="2"/>
        <v>0</v>
      </c>
    </row>
    <row r="84" spans="1:18">
      <c r="A84" s="457">
        <v>73</v>
      </c>
      <c r="B84" s="426">
        <v>1911073</v>
      </c>
      <c r="C84" s="465" t="s">
        <v>339</v>
      </c>
      <c r="D84" s="609">
        <v>85.625</v>
      </c>
      <c r="E84" s="609">
        <v>90.625</v>
      </c>
      <c r="F84" s="609">
        <v>78.625</v>
      </c>
      <c r="G84" s="464"/>
      <c r="H84" s="464"/>
      <c r="I84" s="476">
        <v>85</v>
      </c>
      <c r="J84" s="476">
        <v>83</v>
      </c>
      <c r="K84" s="476">
        <v>78</v>
      </c>
      <c r="L84" s="468"/>
      <c r="M84" s="468"/>
      <c r="N84" s="464">
        <f t="shared" si="3"/>
        <v>85</v>
      </c>
      <c r="O84" s="464">
        <f t="shared" si="3"/>
        <v>87</v>
      </c>
      <c r="P84" s="464">
        <f t="shared" si="3"/>
        <v>78</v>
      </c>
      <c r="Q84" s="464">
        <f t="shared" si="3"/>
        <v>0</v>
      </c>
      <c r="R84" s="464">
        <f t="shared" si="2"/>
        <v>0</v>
      </c>
    </row>
    <row r="85" spans="1:18">
      <c r="A85" s="457">
        <v>74</v>
      </c>
      <c r="B85" s="612">
        <v>1911074</v>
      </c>
      <c r="C85" s="463" t="s">
        <v>68</v>
      </c>
      <c r="D85" s="609">
        <v>72.625</v>
      </c>
      <c r="E85" s="609">
        <v>77.625</v>
      </c>
      <c r="F85" s="609">
        <v>65.625</v>
      </c>
      <c r="G85" s="464"/>
      <c r="H85" s="464"/>
      <c r="I85" s="476">
        <v>96</v>
      </c>
      <c r="J85" s="476">
        <v>95</v>
      </c>
      <c r="K85" s="476">
        <v>86</v>
      </c>
      <c r="L85" s="468"/>
      <c r="M85" s="468"/>
      <c r="N85" s="464">
        <f t="shared" si="3"/>
        <v>84</v>
      </c>
      <c r="O85" s="464">
        <f t="shared" si="3"/>
        <v>86</v>
      </c>
      <c r="P85" s="464">
        <f t="shared" si="3"/>
        <v>76</v>
      </c>
      <c r="Q85" s="464">
        <f t="shared" si="3"/>
        <v>0</v>
      </c>
      <c r="R85" s="464">
        <f t="shared" si="2"/>
        <v>0</v>
      </c>
    </row>
    <row r="86" spans="1:18">
      <c r="A86" s="457">
        <v>75</v>
      </c>
      <c r="B86" s="610">
        <v>1911075</v>
      </c>
      <c r="C86" s="466" t="s">
        <v>340</v>
      </c>
      <c r="D86" s="609">
        <v>77.625</v>
      </c>
      <c r="E86" s="609">
        <v>82.625</v>
      </c>
      <c r="F86" s="609">
        <v>70.625</v>
      </c>
      <c r="G86" s="464"/>
      <c r="H86" s="464"/>
      <c r="I86" s="476">
        <v>73</v>
      </c>
      <c r="J86" s="476">
        <v>69</v>
      </c>
      <c r="K86" s="476">
        <v>69</v>
      </c>
      <c r="L86" s="468"/>
      <c r="M86" s="468"/>
      <c r="N86" s="464">
        <f t="shared" si="3"/>
        <v>75</v>
      </c>
      <c r="O86" s="464">
        <f t="shared" si="3"/>
        <v>76</v>
      </c>
      <c r="P86" s="464">
        <f t="shared" si="3"/>
        <v>70</v>
      </c>
      <c r="Q86" s="464">
        <f t="shared" si="3"/>
        <v>0</v>
      </c>
      <c r="R86" s="464">
        <f t="shared" si="2"/>
        <v>0</v>
      </c>
    </row>
    <row r="87" spans="1:18">
      <c r="A87" s="457">
        <v>76</v>
      </c>
      <c r="B87" s="426">
        <v>1911076</v>
      </c>
      <c r="C87" s="465" t="s">
        <v>341</v>
      </c>
      <c r="D87" s="609">
        <v>75</v>
      </c>
      <c r="E87" s="609">
        <v>80</v>
      </c>
      <c r="F87" s="609">
        <v>68</v>
      </c>
      <c r="G87" s="464"/>
      <c r="H87" s="464"/>
      <c r="I87" s="476">
        <v>79</v>
      </c>
      <c r="J87" s="476">
        <v>77</v>
      </c>
      <c r="K87" s="476">
        <v>75</v>
      </c>
      <c r="L87" s="468"/>
      <c r="M87" s="468"/>
      <c r="N87" s="464">
        <f t="shared" si="3"/>
        <v>77</v>
      </c>
      <c r="O87" s="464">
        <f t="shared" si="3"/>
        <v>79</v>
      </c>
      <c r="P87" s="464">
        <f t="shared" si="3"/>
        <v>72</v>
      </c>
      <c r="Q87" s="464">
        <f t="shared" si="3"/>
        <v>0</v>
      </c>
      <c r="R87" s="464">
        <f t="shared" si="2"/>
        <v>0</v>
      </c>
    </row>
    <row r="88" spans="1:18">
      <c r="A88" s="457">
        <v>77</v>
      </c>
      <c r="B88" s="426">
        <v>1911077</v>
      </c>
      <c r="C88" s="465" t="s">
        <v>56</v>
      </c>
      <c r="D88" s="609">
        <v>85.625</v>
      </c>
      <c r="E88" s="609">
        <v>90.625</v>
      </c>
      <c r="F88" s="609">
        <v>78.625</v>
      </c>
      <c r="G88" s="464"/>
      <c r="H88" s="464"/>
      <c r="I88" s="476">
        <v>66</v>
      </c>
      <c r="J88" s="476">
        <v>67</v>
      </c>
      <c r="K88" s="476">
        <v>66</v>
      </c>
      <c r="L88" s="468"/>
      <c r="M88" s="468"/>
      <c r="N88" s="464">
        <f t="shared" si="3"/>
        <v>76</v>
      </c>
      <c r="O88" s="464">
        <f t="shared" si="3"/>
        <v>79</v>
      </c>
      <c r="P88" s="464">
        <f t="shared" si="3"/>
        <v>72</v>
      </c>
      <c r="Q88" s="464">
        <f t="shared" si="3"/>
        <v>0</v>
      </c>
      <c r="R88" s="464">
        <f t="shared" si="2"/>
        <v>0</v>
      </c>
    </row>
    <row r="89" spans="1:18">
      <c r="A89" s="457">
        <v>78</v>
      </c>
      <c r="B89" s="612">
        <v>1911078</v>
      </c>
      <c r="C89" s="463" t="s">
        <v>69</v>
      </c>
      <c r="D89" s="609">
        <v>82.5</v>
      </c>
      <c r="E89" s="609">
        <v>87.5</v>
      </c>
      <c r="F89" s="609">
        <v>75.5</v>
      </c>
      <c r="G89" s="464"/>
      <c r="H89" s="464"/>
      <c r="I89" s="476">
        <v>90</v>
      </c>
      <c r="J89" s="476">
        <v>86</v>
      </c>
      <c r="K89" s="476">
        <v>73</v>
      </c>
      <c r="L89" s="468"/>
      <c r="M89" s="468"/>
      <c r="N89" s="464">
        <f t="shared" si="3"/>
        <v>86</v>
      </c>
      <c r="O89" s="464">
        <f t="shared" si="3"/>
        <v>87</v>
      </c>
      <c r="P89" s="464">
        <f t="shared" si="3"/>
        <v>74</v>
      </c>
      <c r="Q89" s="464">
        <f t="shared" si="3"/>
        <v>0</v>
      </c>
      <c r="R89" s="464">
        <f t="shared" si="2"/>
        <v>0</v>
      </c>
    </row>
    <row r="90" spans="1:18">
      <c r="A90" s="457">
        <v>79</v>
      </c>
      <c r="B90" s="426">
        <v>1911079</v>
      </c>
      <c r="C90" s="465" t="s">
        <v>130</v>
      </c>
      <c r="D90" s="609">
        <v>79.375</v>
      </c>
      <c r="E90" s="609">
        <v>84.375</v>
      </c>
      <c r="F90" s="609">
        <v>72.375</v>
      </c>
      <c r="G90" s="464"/>
      <c r="H90" s="464"/>
      <c r="I90" s="476">
        <v>86</v>
      </c>
      <c r="J90" s="476">
        <v>82</v>
      </c>
      <c r="K90" s="476">
        <v>68</v>
      </c>
      <c r="L90" s="468"/>
      <c r="M90" s="468"/>
      <c r="N90" s="464">
        <f t="shared" si="3"/>
        <v>83</v>
      </c>
      <c r="O90" s="464">
        <f t="shared" si="3"/>
        <v>83</v>
      </c>
      <c r="P90" s="464">
        <f t="shared" si="3"/>
        <v>70</v>
      </c>
      <c r="Q90" s="464">
        <f t="shared" si="3"/>
        <v>0</v>
      </c>
      <c r="R90" s="464">
        <f t="shared" si="2"/>
        <v>0</v>
      </c>
    </row>
    <row r="91" spans="1:18">
      <c r="A91" s="457">
        <v>80</v>
      </c>
      <c r="B91" s="612">
        <v>1911080</v>
      </c>
      <c r="C91" s="463" t="s">
        <v>342</v>
      </c>
      <c r="D91" s="609">
        <v>79.375</v>
      </c>
      <c r="E91" s="609">
        <v>84.375</v>
      </c>
      <c r="F91" s="609">
        <v>72.375</v>
      </c>
      <c r="G91" s="464"/>
      <c r="H91" s="464"/>
      <c r="I91" s="476">
        <v>64</v>
      </c>
      <c r="J91" s="476">
        <v>63</v>
      </c>
      <c r="K91" s="476">
        <v>65</v>
      </c>
      <c r="L91" s="468"/>
      <c r="M91" s="468"/>
      <c r="N91" s="464">
        <f t="shared" si="3"/>
        <v>72</v>
      </c>
      <c r="O91" s="464">
        <f t="shared" si="3"/>
        <v>74</v>
      </c>
      <c r="P91" s="464">
        <f t="shared" si="3"/>
        <v>69</v>
      </c>
      <c r="Q91" s="464">
        <f t="shared" si="3"/>
        <v>0</v>
      </c>
      <c r="R91" s="464">
        <f t="shared" si="2"/>
        <v>0</v>
      </c>
    </row>
    <row r="92" spans="1:18">
      <c r="A92" s="457">
        <v>81</v>
      </c>
      <c r="B92" s="612">
        <v>1911081</v>
      </c>
      <c r="C92" s="463" t="s">
        <v>70</v>
      </c>
      <c r="D92" s="609">
        <v>83.75</v>
      </c>
      <c r="E92" s="609">
        <v>88.75</v>
      </c>
      <c r="F92" s="609">
        <v>76.75</v>
      </c>
      <c r="G92" s="464"/>
      <c r="H92" s="464"/>
      <c r="I92" s="476">
        <v>89</v>
      </c>
      <c r="J92" s="476">
        <v>89</v>
      </c>
      <c r="K92" s="476">
        <v>84</v>
      </c>
      <c r="L92" s="468"/>
      <c r="M92" s="468"/>
      <c r="N92" s="464">
        <f t="shared" si="3"/>
        <v>86</v>
      </c>
      <c r="O92" s="464">
        <f t="shared" si="3"/>
        <v>89</v>
      </c>
      <c r="P92" s="464">
        <f t="shared" si="3"/>
        <v>80</v>
      </c>
      <c r="Q92" s="464">
        <f t="shared" si="3"/>
        <v>0</v>
      </c>
      <c r="R92" s="464">
        <f t="shared" si="2"/>
        <v>0</v>
      </c>
    </row>
    <row r="93" spans="1:18">
      <c r="A93" s="457">
        <v>82</v>
      </c>
      <c r="B93" s="612">
        <v>1911082</v>
      </c>
      <c r="C93" s="463" t="s">
        <v>71</v>
      </c>
      <c r="D93" s="609">
        <v>85.625</v>
      </c>
      <c r="E93" s="609">
        <v>90.625</v>
      </c>
      <c r="F93" s="609">
        <v>78.625</v>
      </c>
      <c r="G93" s="464"/>
      <c r="H93" s="464"/>
      <c r="I93" s="476">
        <v>86</v>
      </c>
      <c r="J93" s="476">
        <v>82</v>
      </c>
      <c r="K93" s="476">
        <v>77</v>
      </c>
      <c r="L93" s="468"/>
      <c r="M93" s="468"/>
      <c r="N93" s="464">
        <f t="shared" si="3"/>
        <v>86</v>
      </c>
      <c r="O93" s="464">
        <f t="shared" si="3"/>
        <v>86</v>
      </c>
      <c r="P93" s="464">
        <f t="shared" si="3"/>
        <v>78</v>
      </c>
      <c r="Q93" s="464">
        <f t="shared" si="3"/>
        <v>0</v>
      </c>
      <c r="R93" s="464">
        <f t="shared" si="2"/>
        <v>0</v>
      </c>
    </row>
    <row r="94" spans="1:18">
      <c r="A94" s="457">
        <v>83</v>
      </c>
      <c r="B94" s="612">
        <v>1911083</v>
      </c>
      <c r="C94" s="463" t="s">
        <v>132</v>
      </c>
      <c r="D94" s="609">
        <v>82.5</v>
      </c>
      <c r="E94" s="609">
        <v>87.5</v>
      </c>
      <c r="F94" s="609">
        <v>75.5</v>
      </c>
      <c r="G94" s="464"/>
      <c r="H94" s="464"/>
      <c r="I94" s="476">
        <v>93</v>
      </c>
      <c r="J94" s="476">
        <v>89</v>
      </c>
      <c r="K94" s="476">
        <v>87</v>
      </c>
      <c r="L94" s="468"/>
      <c r="M94" s="468"/>
      <c r="N94" s="464">
        <f t="shared" si="3"/>
        <v>88</v>
      </c>
      <c r="O94" s="464">
        <f t="shared" si="3"/>
        <v>88</v>
      </c>
      <c r="P94" s="464">
        <f t="shared" si="3"/>
        <v>81</v>
      </c>
      <c r="Q94" s="464">
        <f t="shared" si="3"/>
        <v>0</v>
      </c>
      <c r="R94" s="464">
        <f t="shared" si="2"/>
        <v>0</v>
      </c>
    </row>
    <row r="95" spans="1:18">
      <c r="A95" s="457">
        <v>84</v>
      </c>
      <c r="B95" s="610">
        <v>1911084</v>
      </c>
      <c r="C95" s="466" t="s">
        <v>343</v>
      </c>
      <c r="D95" s="609">
        <v>86.25</v>
      </c>
      <c r="E95" s="609">
        <v>91.25</v>
      </c>
      <c r="F95" s="609">
        <v>79.25</v>
      </c>
      <c r="G95" s="464"/>
      <c r="H95" s="464"/>
      <c r="I95" s="476">
        <v>88</v>
      </c>
      <c r="J95" s="476">
        <v>85</v>
      </c>
      <c r="K95" s="476">
        <v>75</v>
      </c>
      <c r="L95" s="468"/>
      <c r="M95" s="468"/>
      <c r="N95" s="464">
        <f t="shared" si="3"/>
        <v>87</v>
      </c>
      <c r="O95" s="464">
        <f t="shared" si="3"/>
        <v>88</v>
      </c>
      <c r="P95" s="464">
        <f t="shared" si="3"/>
        <v>77</v>
      </c>
      <c r="Q95" s="464">
        <f t="shared" si="3"/>
        <v>0</v>
      </c>
      <c r="R95" s="464">
        <f t="shared" si="2"/>
        <v>0</v>
      </c>
    </row>
    <row r="96" spans="1:18">
      <c r="A96" s="457">
        <v>85</v>
      </c>
      <c r="B96" s="426">
        <v>1911085</v>
      </c>
      <c r="C96" s="465" t="s">
        <v>344</v>
      </c>
      <c r="D96" s="609">
        <v>82.5</v>
      </c>
      <c r="E96" s="609">
        <v>87.5</v>
      </c>
      <c r="F96" s="609">
        <v>75.5</v>
      </c>
      <c r="G96" s="464"/>
      <c r="H96" s="464"/>
      <c r="I96" s="476">
        <v>90</v>
      </c>
      <c r="J96" s="476">
        <v>89</v>
      </c>
      <c r="K96" s="476">
        <v>73</v>
      </c>
      <c r="L96" s="468"/>
      <c r="M96" s="468"/>
      <c r="N96" s="464">
        <f t="shared" si="3"/>
        <v>86</v>
      </c>
      <c r="O96" s="464">
        <f t="shared" si="3"/>
        <v>88</v>
      </c>
      <c r="P96" s="464">
        <f t="shared" si="3"/>
        <v>74</v>
      </c>
      <c r="Q96" s="464">
        <f t="shared" si="3"/>
        <v>0</v>
      </c>
      <c r="R96" s="464">
        <f t="shared" si="2"/>
        <v>0</v>
      </c>
    </row>
    <row r="97" spans="1:18">
      <c r="A97" s="457">
        <v>86</v>
      </c>
      <c r="B97" s="610">
        <v>1911086</v>
      </c>
      <c r="C97" s="457" t="s">
        <v>345</v>
      </c>
      <c r="D97" s="609">
        <v>83.75</v>
      </c>
      <c r="E97" s="609">
        <v>88.75</v>
      </c>
      <c r="F97" s="609">
        <v>76.75</v>
      </c>
      <c r="G97" s="464"/>
      <c r="H97" s="464"/>
      <c r="I97" s="476">
        <v>79</v>
      </c>
      <c r="J97" s="476">
        <v>74</v>
      </c>
      <c r="K97" s="476">
        <v>65</v>
      </c>
      <c r="L97" s="468"/>
      <c r="M97" s="468"/>
      <c r="N97" s="464">
        <f t="shared" si="3"/>
        <v>81</v>
      </c>
      <c r="O97" s="464">
        <f t="shared" si="3"/>
        <v>81</v>
      </c>
      <c r="P97" s="464">
        <f t="shared" si="3"/>
        <v>71</v>
      </c>
      <c r="Q97" s="464">
        <f t="shared" si="3"/>
        <v>0</v>
      </c>
      <c r="R97" s="464">
        <f t="shared" si="2"/>
        <v>0</v>
      </c>
    </row>
    <row r="98" spans="1:18">
      <c r="A98" s="457">
        <v>87</v>
      </c>
      <c r="B98" s="610">
        <v>1911087</v>
      </c>
      <c r="C98" s="466" t="s">
        <v>136</v>
      </c>
      <c r="D98" s="609">
        <v>85</v>
      </c>
      <c r="E98" s="609">
        <v>90</v>
      </c>
      <c r="F98" s="609">
        <v>78</v>
      </c>
      <c r="G98" s="464"/>
      <c r="H98" s="464"/>
      <c r="I98" s="476">
        <v>95</v>
      </c>
      <c r="J98" s="476">
        <v>93</v>
      </c>
      <c r="K98" s="476">
        <v>86</v>
      </c>
      <c r="L98" s="468"/>
      <c r="M98" s="468"/>
      <c r="N98" s="464">
        <f t="shared" si="3"/>
        <v>90</v>
      </c>
      <c r="O98" s="464">
        <f t="shared" si="3"/>
        <v>92</v>
      </c>
      <c r="P98" s="464">
        <f t="shared" si="3"/>
        <v>82</v>
      </c>
      <c r="Q98" s="464">
        <f t="shared" si="3"/>
        <v>0</v>
      </c>
      <c r="R98" s="464">
        <f t="shared" si="2"/>
        <v>0</v>
      </c>
    </row>
    <row r="99" spans="1:18">
      <c r="A99" s="457">
        <v>88</v>
      </c>
      <c r="B99" s="416">
        <v>1911088</v>
      </c>
      <c r="C99" s="466" t="s">
        <v>346</v>
      </c>
      <c r="D99" s="609">
        <v>78.125</v>
      </c>
      <c r="E99" s="609">
        <v>83.125</v>
      </c>
      <c r="F99" s="609">
        <v>71.125</v>
      </c>
      <c r="G99" s="464"/>
      <c r="H99" s="464"/>
      <c r="I99" s="476">
        <v>85</v>
      </c>
      <c r="J99" s="476">
        <v>81</v>
      </c>
      <c r="K99" s="476">
        <v>68</v>
      </c>
      <c r="L99" s="468"/>
      <c r="M99" s="468"/>
      <c r="N99" s="464">
        <f t="shared" si="3"/>
        <v>82</v>
      </c>
      <c r="O99" s="464">
        <f t="shared" si="3"/>
        <v>82</v>
      </c>
      <c r="P99" s="464">
        <f t="shared" si="3"/>
        <v>70</v>
      </c>
      <c r="Q99" s="464">
        <f t="shared" si="3"/>
        <v>0</v>
      </c>
      <c r="R99" s="464">
        <f t="shared" si="2"/>
        <v>0</v>
      </c>
    </row>
    <row r="100" spans="1:18">
      <c r="A100" s="457">
        <v>89</v>
      </c>
      <c r="B100" s="612">
        <v>1911089</v>
      </c>
      <c r="C100" s="463" t="s">
        <v>137</v>
      </c>
      <c r="D100" s="609">
        <v>85.625</v>
      </c>
      <c r="E100" s="609">
        <v>90.625</v>
      </c>
      <c r="F100" s="609">
        <v>78.625</v>
      </c>
      <c r="G100" s="464"/>
      <c r="H100" s="464"/>
      <c r="I100" s="476">
        <v>95</v>
      </c>
      <c r="J100" s="476">
        <v>94</v>
      </c>
      <c r="K100" s="476">
        <v>95</v>
      </c>
      <c r="L100" s="468"/>
      <c r="M100" s="468"/>
      <c r="N100" s="464">
        <f t="shared" si="3"/>
        <v>90</v>
      </c>
      <c r="O100" s="464">
        <f t="shared" si="3"/>
        <v>92</v>
      </c>
      <c r="P100" s="464">
        <f t="shared" si="3"/>
        <v>87</v>
      </c>
      <c r="Q100" s="464">
        <f t="shared" si="3"/>
        <v>0</v>
      </c>
      <c r="R100" s="464">
        <f t="shared" si="2"/>
        <v>0</v>
      </c>
    </row>
    <row r="101" spans="1:18">
      <c r="A101" s="457">
        <v>90</v>
      </c>
      <c r="B101" s="416">
        <v>1911090</v>
      </c>
      <c r="C101" s="466" t="s">
        <v>138</v>
      </c>
      <c r="D101" s="609">
        <v>74.25</v>
      </c>
      <c r="E101" s="609">
        <v>79.25</v>
      </c>
      <c r="F101" s="609">
        <v>67.25</v>
      </c>
      <c r="G101" s="464"/>
      <c r="H101" s="464"/>
      <c r="I101" s="476">
        <v>94</v>
      </c>
      <c r="J101" s="476">
        <v>93</v>
      </c>
      <c r="K101" s="476">
        <v>96</v>
      </c>
      <c r="L101" s="468"/>
      <c r="M101" s="468"/>
      <c r="N101" s="464">
        <f t="shared" si="3"/>
        <v>84</v>
      </c>
      <c r="O101" s="464">
        <f t="shared" si="3"/>
        <v>86</v>
      </c>
      <c r="P101" s="464">
        <f t="shared" si="3"/>
        <v>82</v>
      </c>
      <c r="Q101" s="464">
        <f t="shared" si="3"/>
        <v>0</v>
      </c>
      <c r="R101" s="464">
        <f t="shared" si="2"/>
        <v>0</v>
      </c>
    </row>
    <row r="102" spans="1:18">
      <c r="A102" s="457">
        <v>91</v>
      </c>
      <c r="B102" s="612">
        <v>1911091</v>
      </c>
      <c r="C102" s="463" t="s">
        <v>139</v>
      </c>
      <c r="D102" s="609">
        <v>91.875</v>
      </c>
      <c r="E102" s="609">
        <v>96.875</v>
      </c>
      <c r="F102" s="609">
        <v>84.875</v>
      </c>
      <c r="G102" s="464"/>
      <c r="H102" s="464"/>
      <c r="I102" s="476">
        <v>89</v>
      </c>
      <c r="J102" s="476">
        <v>90</v>
      </c>
      <c r="K102" s="476">
        <v>78</v>
      </c>
      <c r="L102" s="468"/>
      <c r="M102" s="468"/>
      <c r="N102" s="464">
        <f t="shared" si="3"/>
        <v>90</v>
      </c>
      <c r="O102" s="464">
        <f t="shared" si="3"/>
        <v>93</v>
      </c>
      <c r="P102" s="464">
        <f t="shared" si="3"/>
        <v>81</v>
      </c>
      <c r="Q102" s="464">
        <f t="shared" si="3"/>
        <v>0</v>
      </c>
      <c r="R102" s="464">
        <f t="shared" si="2"/>
        <v>0</v>
      </c>
    </row>
    <row r="103" spans="1:18">
      <c r="A103" s="457">
        <v>92</v>
      </c>
      <c r="B103" s="612">
        <v>1911092</v>
      </c>
      <c r="C103" s="463" t="s">
        <v>140</v>
      </c>
      <c r="D103" s="609">
        <v>90</v>
      </c>
      <c r="E103" s="609">
        <v>95</v>
      </c>
      <c r="F103" s="609">
        <v>83</v>
      </c>
      <c r="G103" s="464"/>
      <c r="H103" s="464"/>
      <c r="I103" s="476">
        <v>96</v>
      </c>
      <c r="J103" s="476">
        <v>94</v>
      </c>
      <c r="K103" s="476">
        <v>90</v>
      </c>
      <c r="L103" s="468"/>
      <c r="M103" s="468"/>
      <c r="N103" s="464">
        <f t="shared" si="3"/>
        <v>93</v>
      </c>
      <c r="O103" s="464">
        <f t="shared" si="3"/>
        <v>95</v>
      </c>
      <c r="P103" s="464">
        <f t="shared" si="3"/>
        <v>87</v>
      </c>
      <c r="Q103" s="464">
        <f t="shared" si="3"/>
        <v>0</v>
      </c>
      <c r="R103" s="464">
        <f t="shared" si="2"/>
        <v>0</v>
      </c>
    </row>
    <row r="104" spans="1:18">
      <c r="A104" s="457">
        <v>93</v>
      </c>
      <c r="B104" s="612">
        <v>1911093</v>
      </c>
      <c r="C104" s="463" t="s">
        <v>141</v>
      </c>
      <c r="D104" s="609">
        <v>91.875</v>
      </c>
      <c r="E104" s="609">
        <v>96.875</v>
      </c>
      <c r="F104" s="609">
        <v>84.875</v>
      </c>
      <c r="G104" s="464"/>
      <c r="H104" s="464"/>
      <c r="I104" s="476">
        <v>94</v>
      </c>
      <c r="J104" s="476">
        <v>92</v>
      </c>
      <c r="K104" s="476">
        <v>92</v>
      </c>
      <c r="L104" s="468"/>
      <c r="M104" s="468"/>
      <c r="N104" s="464">
        <f t="shared" si="3"/>
        <v>93</v>
      </c>
      <c r="O104" s="464">
        <f t="shared" si="3"/>
        <v>94</v>
      </c>
      <c r="P104" s="464">
        <f t="shared" si="3"/>
        <v>88</v>
      </c>
      <c r="Q104" s="464">
        <f t="shared" si="3"/>
        <v>0</v>
      </c>
      <c r="R104" s="464">
        <f t="shared" si="2"/>
        <v>0</v>
      </c>
    </row>
    <row r="105" spans="1:18">
      <c r="A105" s="457">
        <v>94</v>
      </c>
      <c r="B105" s="426">
        <v>1911094</v>
      </c>
      <c r="C105" s="465" t="s">
        <v>58</v>
      </c>
      <c r="D105" s="609">
        <v>84.375</v>
      </c>
      <c r="E105" s="609">
        <v>89.375</v>
      </c>
      <c r="F105" s="609">
        <v>77.375</v>
      </c>
      <c r="G105" s="464"/>
      <c r="H105" s="464"/>
      <c r="I105" s="476">
        <v>86</v>
      </c>
      <c r="J105" s="476">
        <v>86</v>
      </c>
      <c r="K105" s="476">
        <v>89</v>
      </c>
      <c r="L105" s="468"/>
      <c r="M105" s="468"/>
      <c r="N105" s="464">
        <f t="shared" si="3"/>
        <v>85</v>
      </c>
      <c r="O105" s="464">
        <f t="shared" si="3"/>
        <v>88</v>
      </c>
      <c r="P105" s="464">
        <f t="shared" si="3"/>
        <v>83</v>
      </c>
      <c r="Q105" s="464">
        <f t="shared" si="3"/>
        <v>0</v>
      </c>
      <c r="R105" s="464">
        <f t="shared" si="2"/>
        <v>0</v>
      </c>
    </row>
    <row r="106" spans="1:18">
      <c r="A106" s="457">
        <v>95</v>
      </c>
      <c r="B106" s="416">
        <v>1911095</v>
      </c>
      <c r="C106" s="466" t="s">
        <v>142</v>
      </c>
      <c r="D106" s="609">
        <v>88.75</v>
      </c>
      <c r="E106" s="609">
        <v>93.75</v>
      </c>
      <c r="F106" s="609">
        <v>81.75</v>
      </c>
      <c r="G106" s="464"/>
      <c r="H106" s="464"/>
      <c r="I106" s="476">
        <v>94</v>
      </c>
      <c r="J106" s="476">
        <v>94</v>
      </c>
      <c r="K106" s="476">
        <v>89</v>
      </c>
      <c r="L106" s="468"/>
      <c r="M106" s="468"/>
      <c r="N106" s="464">
        <f t="shared" si="3"/>
        <v>91</v>
      </c>
      <c r="O106" s="464">
        <f t="shared" si="3"/>
        <v>94</v>
      </c>
      <c r="P106" s="464">
        <f t="shared" si="3"/>
        <v>85</v>
      </c>
      <c r="Q106" s="464">
        <f t="shared" si="3"/>
        <v>0</v>
      </c>
      <c r="R106" s="464">
        <f t="shared" si="2"/>
        <v>0</v>
      </c>
    </row>
    <row r="107" spans="1:18">
      <c r="A107" s="457">
        <v>96</v>
      </c>
      <c r="B107" s="612">
        <v>1911096</v>
      </c>
      <c r="C107" s="463" t="s">
        <v>143</v>
      </c>
      <c r="D107" s="609">
        <v>82.5</v>
      </c>
      <c r="E107" s="609">
        <v>87.5</v>
      </c>
      <c r="F107" s="609">
        <v>75.5</v>
      </c>
      <c r="G107" s="464"/>
      <c r="H107" s="464"/>
      <c r="I107" s="476">
        <v>83</v>
      </c>
      <c r="J107" s="476">
        <v>94</v>
      </c>
      <c r="K107" s="476">
        <v>89</v>
      </c>
      <c r="L107" s="468"/>
      <c r="M107" s="468"/>
      <c r="N107" s="464">
        <f t="shared" si="3"/>
        <v>83</v>
      </c>
      <c r="O107" s="464">
        <f t="shared" si="3"/>
        <v>91</v>
      </c>
      <c r="P107" s="464">
        <f t="shared" si="3"/>
        <v>82</v>
      </c>
      <c r="Q107" s="464">
        <f t="shared" si="3"/>
        <v>0</v>
      </c>
      <c r="R107" s="464">
        <f t="shared" si="2"/>
        <v>0</v>
      </c>
    </row>
    <row r="108" spans="1:18">
      <c r="A108" s="457">
        <v>97</v>
      </c>
      <c r="B108" s="612">
        <v>1911097</v>
      </c>
      <c r="C108" s="463" t="s">
        <v>347</v>
      </c>
      <c r="D108" s="609">
        <v>76.25</v>
      </c>
      <c r="E108" s="609">
        <v>81.25</v>
      </c>
      <c r="F108" s="609">
        <v>69.25</v>
      </c>
      <c r="G108" s="464"/>
      <c r="H108" s="464"/>
      <c r="I108" s="476">
        <v>96</v>
      </c>
      <c r="J108" s="476">
        <v>95</v>
      </c>
      <c r="K108" s="476">
        <v>86</v>
      </c>
      <c r="L108" s="468"/>
      <c r="M108" s="468"/>
      <c r="N108" s="464">
        <f t="shared" si="3"/>
        <v>86</v>
      </c>
      <c r="O108" s="464">
        <f t="shared" si="3"/>
        <v>88</v>
      </c>
      <c r="P108" s="464">
        <f t="shared" si="3"/>
        <v>78</v>
      </c>
      <c r="Q108" s="464">
        <f t="shared" si="3"/>
        <v>0</v>
      </c>
      <c r="R108" s="464">
        <f t="shared" si="2"/>
        <v>0</v>
      </c>
    </row>
    <row r="109" spans="1:18">
      <c r="A109" s="457">
        <v>98</v>
      </c>
      <c r="B109" s="612">
        <v>1911098</v>
      </c>
      <c r="C109" s="463" t="s">
        <v>145</v>
      </c>
      <c r="D109" s="609">
        <v>78.125</v>
      </c>
      <c r="E109" s="609">
        <v>83.125</v>
      </c>
      <c r="F109" s="609">
        <v>71.125</v>
      </c>
      <c r="G109" s="464"/>
      <c r="H109" s="464"/>
      <c r="I109" s="476">
        <v>85</v>
      </c>
      <c r="J109" s="476">
        <v>80</v>
      </c>
      <c r="K109" s="476">
        <v>68</v>
      </c>
      <c r="L109" s="468"/>
      <c r="M109" s="468"/>
      <c r="N109" s="464">
        <f t="shared" si="3"/>
        <v>82</v>
      </c>
      <c r="O109" s="464">
        <f t="shared" si="3"/>
        <v>82</v>
      </c>
      <c r="P109" s="464">
        <f t="shared" si="3"/>
        <v>70</v>
      </c>
      <c r="Q109" s="464">
        <f t="shared" si="3"/>
        <v>0</v>
      </c>
      <c r="R109" s="464">
        <f t="shared" si="2"/>
        <v>0</v>
      </c>
    </row>
    <row r="110" spans="1:18">
      <c r="A110" s="457">
        <v>99</v>
      </c>
      <c r="B110" s="416">
        <v>1911099</v>
      </c>
      <c r="C110" s="466" t="s">
        <v>146</v>
      </c>
      <c r="D110" s="609">
        <v>90</v>
      </c>
      <c r="E110" s="609">
        <v>95</v>
      </c>
      <c r="F110" s="609">
        <v>83</v>
      </c>
      <c r="G110" s="464"/>
      <c r="H110" s="464"/>
      <c r="I110" s="476">
        <v>91</v>
      </c>
      <c r="J110" s="476">
        <v>87</v>
      </c>
      <c r="K110" s="476">
        <v>86</v>
      </c>
      <c r="L110" s="468"/>
      <c r="M110" s="468"/>
      <c r="N110" s="464">
        <f t="shared" si="3"/>
        <v>91</v>
      </c>
      <c r="O110" s="464">
        <f t="shared" si="3"/>
        <v>91</v>
      </c>
      <c r="P110" s="464">
        <f t="shared" si="3"/>
        <v>85</v>
      </c>
      <c r="Q110" s="464">
        <f t="shared" si="3"/>
        <v>0</v>
      </c>
      <c r="R110" s="464">
        <f t="shared" si="2"/>
        <v>0</v>
      </c>
    </row>
    <row r="111" spans="1:18">
      <c r="A111" s="457">
        <v>100</v>
      </c>
      <c r="B111" s="612">
        <v>1911100</v>
      </c>
      <c r="C111" s="463" t="s">
        <v>147</v>
      </c>
      <c r="D111" s="609">
        <v>79.375</v>
      </c>
      <c r="E111" s="609">
        <v>84.375</v>
      </c>
      <c r="F111" s="609">
        <v>72.375</v>
      </c>
      <c r="G111" s="464"/>
      <c r="H111" s="464"/>
      <c r="I111" s="476">
        <v>96</v>
      </c>
      <c r="J111" s="476">
        <v>94</v>
      </c>
      <c r="K111" s="476">
        <v>90</v>
      </c>
      <c r="L111" s="468"/>
      <c r="M111" s="468"/>
      <c r="N111" s="464">
        <f t="shared" si="3"/>
        <v>88</v>
      </c>
      <c r="O111" s="464">
        <f t="shared" si="3"/>
        <v>89</v>
      </c>
      <c r="P111" s="464">
        <f t="shared" si="3"/>
        <v>81</v>
      </c>
      <c r="Q111" s="464">
        <f t="shared" si="3"/>
        <v>0</v>
      </c>
      <c r="R111" s="464">
        <f t="shared" si="2"/>
        <v>0</v>
      </c>
    </row>
    <row r="112" spans="1:18">
      <c r="A112" s="457">
        <v>101</v>
      </c>
      <c r="B112" s="612">
        <v>1911101</v>
      </c>
      <c r="C112" s="463" t="s">
        <v>348</v>
      </c>
      <c r="D112" s="609">
        <v>68.75</v>
      </c>
      <c r="E112" s="609">
        <v>73.75</v>
      </c>
      <c r="F112" s="609">
        <v>61.75</v>
      </c>
      <c r="G112" s="464"/>
      <c r="H112" s="464"/>
      <c r="I112" s="476">
        <v>95</v>
      </c>
      <c r="J112" s="476">
        <v>93</v>
      </c>
      <c r="K112" s="476">
        <v>88</v>
      </c>
      <c r="L112" s="468"/>
      <c r="M112" s="468"/>
      <c r="N112" s="464">
        <f t="shared" si="3"/>
        <v>82</v>
      </c>
      <c r="O112" s="464">
        <f t="shared" si="3"/>
        <v>83</v>
      </c>
      <c r="P112" s="464">
        <f t="shared" si="3"/>
        <v>75</v>
      </c>
      <c r="Q112" s="464">
        <f t="shared" si="3"/>
        <v>0</v>
      </c>
      <c r="R112" s="464">
        <f t="shared" si="2"/>
        <v>0</v>
      </c>
    </row>
    <row r="113" spans="1:18">
      <c r="A113" s="457">
        <v>102</v>
      </c>
      <c r="B113" s="612">
        <v>1911102</v>
      </c>
      <c r="C113" s="463" t="s">
        <v>349</v>
      </c>
      <c r="D113" s="609">
        <v>71.875</v>
      </c>
      <c r="E113" s="609">
        <v>76.875</v>
      </c>
      <c r="F113" s="609">
        <v>64.875</v>
      </c>
      <c r="G113" s="464"/>
      <c r="H113" s="464"/>
      <c r="I113" s="476">
        <v>64</v>
      </c>
      <c r="J113" s="476">
        <v>64</v>
      </c>
      <c r="K113" s="476">
        <v>63</v>
      </c>
      <c r="L113" s="468"/>
      <c r="M113" s="468"/>
      <c r="N113" s="464">
        <f t="shared" si="3"/>
        <v>68</v>
      </c>
      <c r="O113" s="464">
        <f t="shared" si="3"/>
        <v>70</v>
      </c>
      <c r="P113" s="464">
        <f t="shared" si="3"/>
        <v>64</v>
      </c>
      <c r="Q113" s="464">
        <f t="shared" si="3"/>
        <v>0</v>
      </c>
      <c r="R113" s="464">
        <f t="shared" si="2"/>
        <v>0</v>
      </c>
    </row>
    <row r="114" spans="1:18">
      <c r="A114" s="457">
        <v>103</v>
      </c>
      <c r="B114" s="612">
        <v>1911103</v>
      </c>
      <c r="C114" s="463" t="s">
        <v>350</v>
      </c>
      <c r="D114" s="609">
        <v>91.25</v>
      </c>
      <c r="E114" s="609">
        <v>96.25</v>
      </c>
      <c r="F114" s="609">
        <v>84.25</v>
      </c>
      <c r="G114" s="464"/>
      <c r="H114" s="464"/>
      <c r="I114" s="476">
        <v>65</v>
      </c>
      <c r="J114" s="476">
        <v>73</v>
      </c>
      <c r="K114" s="476">
        <v>68</v>
      </c>
      <c r="L114" s="468"/>
      <c r="M114" s="468"/>
      <c r="N114" s="464">
        <f t="shared" si="3"/>
        <v>78</v>
      </c>
      <c r="O114" s="464">
        <f t="shared" si="3"/>
        <v>85</v>
      </c>
      <c r="P114" s="464">
        <f t="shared" si="3"/>
        <v>76</v>
      </c>
      <c r="Q114" s="464">
        <f t="shared" si="3"/>
        <v>0</v>
      </c>
      <c r="R114" s="464">
        <f t="shared" si="2"/>
        <v>0</v>
      </c>
    </row>
    <row r="115" spans="1:18">
      <c r="A115" s="457">
        <v>104</v>
      </c>
      <c r="B115" s="426">
        <v>1911104</v>
      </c>
      <c r="C115" s="465" t="s">
        <v>351</v>
      </c>
      <c r="D115" s="609">
        <v>76.25</v>
      </c>
      <c r="E115" s="609">
        <v>81.25</v>
      </c>
      <c r="F115" s="609">
        <v>69.25</v>
      </c>
      <c r="G115" s="464"/>
      <c r="H115" s="464"/>
      <c r="I115" s="476">
        <v>96</v>
      </c>
      <c r="J115" s="476">
        <v>94</v>
      </c>
      <c r="K115" s="476">
        <v>88</v>
      </c>
      <c r="L115" s="468"/>
      <c r="M115" s="468"/>
      <c r="N115" s="464">
        <f t="shared" si="3"/>
        <v>86</v>
      </c>
      <c r="O115" s="464">
        <f t="shared" si="3"/>
        <v>88</v>
      </c>
      <c r="P115" s="464">
        <f t="shared" si="3"/>
        <v>79</v>
      </c>
      <c r="Q115" s="464">
        <f t="shared" si="3"/>
        <v>0</v>
      </c>
      <c r="R115" s="464">
        <f t="shared" si="2"/>
        <v>0</v>
      </c>
    </row>
    <row r="116" spans="1:18">
      <c r="A116" s="457">
        <v>105</v>
      </c>
      <c r="B116" s="426">
        <v>1911105</v>
      </c>
      <c r="C116" s="465" t="s">
        <v>60</v>
      </c>
      <c r="D116" s="609">
        <v>75</v>
      </c>
      <c r="E116" s="609">
        <v>80</v>
      </c>
      <c r="F116" s="609">
        <v>68</v>
      </c>
      <c r="G116" s="464"/>
      <c r="H116" s="464"/>
      <c r="I116" s="476">
        <v>84</v>
      </c>
      <c r="J116" s="476">
        <v>73</v>
      </c>
      <c r="K116" s="476">
        <v>74</v>
      </c>
      <c r="L116" s="468"/>
      <c r="M116" s="468"/>
      <c r="N116" s="464">
        <f t="shared" si="3"/>
        <v>80</v>
      </c>
      <c r="O116" s="464">
        <f t="shared" si="3"/>
        <v>77</v>
      </c>
      <c r="P116" s="464">
        <f t="shared" si="3"/>
        <v>71</v>
      </c>
      <c r="Q116" s="464">
        <f t="shared" si="3"/>
        <v>0</v>
      </c>
      <c r="R116" s="464">
        <f t="shared" si="2"/>
        <v>0</v>
      </c>
    </row>
    <row r="117" spans="1:18">
      <c r="A117" s="457">
        <v>106</v>
      </c>
      <c r="B117" s="416">
        <v>1911106</v>
      </c>
      <c r="C117" s="466" t="s">
        <v>352</v>
      </c>
      <c r="D117" s="609">
        <v>75</v>
      </c>
      <c r="E117" s="609">
        <v>80</v>
      </c>
      <c r="F117" s="609">
        <v>68</v>
      </c>
      <c r="G117" s="464"/>
      <c r="H117" s="464"/>
      <c r="I117" s="476">
        <v>98</v>
      </c>
      <c r="J117" s="476">
        <v>97</v>
      </c>
      <c r="K117" s="476">
        <v>92</v>
      </c>
      <c r="L117" s="468"/>
      <c r="M117" s="468"/>
      <c r="N117" s="464">
        <f t="shared" si="3"/>
        <v>87</v>
      </c>
      <c r="O117" s="464">
        <f t="shared" si="3"/>
        <v>89</v>
      </c>
      <c r="P117" s="464">
        <f t="shared" si="3"/>
        <v>80</v>
      </c>
      <c r="Q117" s="464">
        <f t="shared" si="3"/>
        <v>0</v>
      </c>
      <c r="R117" s="464">
        <f t="shared" si="2"/>
        <v>0</v>
      </c>
    </row>
    <row r="118" spans="1:18">
      <c r="A118" s="457">
        <v>107</v>
      </c>
      <c r="B118" s="612">
        <v>1911107</v>
      </c>
      <c r="C118" s="463" t="s">
        <v>353</v>
      </c>
      <c r="D118" s="609">
        <v>75</v>
      </c>
      <c r="E118" s="609">
        <v>80</v>
      </c>
      <c r="F118" s="609">
        <v>68</v>
      </c>
      <c r="G118" s="464"/>
      <c r="H118" s="464"/>
      <c r="I118" s="476">
        <v>90</v>
      </c>
      <c r="J118" s="476">
        <v>81</v>
      </c>
      <c r="K118" s="476">
        <v>82</v>
      </c>
      <c r="L118" s="468"/>
      <c r="M118" s="468"/>
      <c r="N118" s="464">
        <f t="shared" si="3"/>
        <v>83</v>
      </c>
      <c r="O118" s="464">
        <f t="shared" si="3"/>
        <v>81</v>
      </c>
      <c r="P118" s="464">
        <f t="shared" si="3"/>
        <v>75</v>
      </c>
      <c r="Q118" s="464">
        <f t="shared" si="3"/>
        <v>0</v>
      </c>
      <c r="R118" s="464">
        <f t="shared" si="2"/>
        <v>0</v>
      </c>
    </row>
    <row r="119" spans="1:18">
      <c r="A119" s="457">
        <v>108</v>
      </c>
      <c r="B119" s="612">
        <v>1911108</v>
      </c>
      <c r="C119" s="463" t="s">
        <v>152</v>
      </c>
      <c r="D119" s="609">
        <v>80</v>
      </c>
      <c r="E119" s="609">
        <v>85</v>
      </c>
      <c r="F119" s="609">
        <v>73</v>
      </c>
      <c r="G119" s="464"/>
      <c r="H119" s="464"/>
      <c r="I119" s="476">
        <v>91</v>
      </c>
      <c r="J119" s="476">
        <v>85</v>
      </c>
      <c r="K119" s="476">
        <v>82</v>
      </c>
      <c r="L119" s="468"/>
      <c r="M119" s="468"/>
      <c r="N119" s="464">
        <f t="shared" si="3"/>
        <v>86</v>
      </c>
      <c r="O119" s="464">
        <f t="shared" si="3"/>
        <v>85</v>
      </c>
      <c r="P119" s="464">
        <f t="shared" si="3"/>
        <v>78</v>
      </c>
      <c r="Q119" s="464">
        <f t="shared" si="3"/>
        <v>0</v>
      </c>
      <c r="R119" s="464">
        <f t="shared" si="2"/>
        <v>0</v>
      </c>
    </row>
    <row r="120" spans="1:18">
      <c r="A120" s="457">
        <v>109</v>
      </c>
      <c r="B120" s="426">
        <v>1911109</v>
      </c>
      <c r="C120" s="465" t="s">
        <v>153</v>
      </c>
      <c r="D120" s="609">
        <v>78.125</v>
      </c>
      <c r="E120" s="609">
        <v>83.125</v>
      </c>
      <c r="F120" s="609">
        <v>71.125</v>
      </c>
      <c r="G120" s="464"/>
      <c r="H120" s="464"/>
      <c r="I120" s="476">
        <v>88</v>
      </c>
      <c r="J120" s="476">
        <v>91</v>
      </c>
      <c r="K120" s="476">
        <v>84</v>
      </c>
      <c r="L120" s="468"/>
      <c r="M120" s="468"/>
      <c r="N120" s="464">
        <f t="shared" si="3"/>
        <v>83</v>
      </c>
      <c r="O120" s="464">
        <f t="shared" si="3"/>
        <v>87</v>
      </c>
      <c r="P120" s="464">
        <f t="shared" si="3"/>
        <v>78</v>
      </c>
      <c r="Q120" s="464">
        <f t="shared" si="3"/>
        <v>0</v>
      </c>
      <c r="R120" s="464">
        <f t="shared" si="2"/>
        <v>0</v>
      </c>
    </row>
    <row r="121" spans="1:18">
      <c r="A121" s="457">
        <v>110</v>
      </c>
      <c r="B121" s="612">
        <v>1911110</v>
      </c>
      <c r="C121" s="463" t="s">
        <v>154</v>
      </c>
      <c r="D121" s="609">
        <v>71.875</v>
      </c>
      <c r="E121" s="609">
        <v>76.875</v>
      </c>
      <c r="F121" s="609">
        <v>64.875</v>
      </c>
      <c r="G121" s="464"/>
      <c r="H121" s="464"/>
      <c r="I121" s="476">
        <v>95</v>
      </c>
      <c r="J121" s="476">
        <v>95</v>
      </c>
      <c r="K121" s="476">
        <v>88</v>
      </c>
      <c r="L121" s="468"/>
      <c r="M121" s="468"/>
      <c r="N121" s="464">
        <f t="shared" ref="N121:Q136" si="4">ROUND(D121*$H$10+I121*$M$10,0)</f>
        <v>83</v>
      </c>
      <c r="O121" s="464">
        <f t="shared" si="4"/>
        <v>86</v>
      </c>
      <c r="P121" s="464">
        <f t="shared" si="4"/>
        <v>76</v>
      </c>
      <c r="Q121" s="464">
        <f t="shared" si="4"/>
        <v>0</v>
      </c>
      <c r="R121" s="464">
        <f t="shared" si="2"/>
        <v>0</v>
      </c>
    </row>
    <row r="122" spans="1:18">
      <c r="A122" s="457">
        <v>111</v>
      </c>
      <c r="B122" s="612">
        <v>1911111</v>
      </c>
      <c r="C122" s="463" t="s">
        <v>354</v>
      </c>
      <c r="D122" s="609">
        <v>80</v>
      </c>
      <c r="E122" s="609">
        <v>85</v>
      </c>
      <c r="F122" s="609">
        <v>73</v>
      </c>
      <c r="G122" s="464"/>
      <c r="H122" s="464"/>
      <c r="I122" s="476">
        <v>63</v>
      </c>
      <c r="J122" s="476">
        <v>63</v>
      </c>
      <c r="K122" s="476">
        <v>65</v>
      </c>
      <c r="L122" s="468"/>
      <c r="M122" s="468"/>
      <c r="N122" s="464">
        <f t="shared" si="4"/>
        <v>72</v>
      </c>
      <c r="O122" s="464">
        <f t="shared" si="4"/>
        <v>74</v>
      </c>
      <c r="P122" s="464">
        <f t="shared" si="4"/>
        <v>69</v>
      </c>
      <c r="Q122" s="464">
        <f t="shared" si="4"/>
        <v>0</v>
      </c>
      <c r="R122" s="464">
        <f t="shared" si="2"/>
        <v>0</v>
      </c>
    </row>
    <row r="123" spans="1:18">
      <c r="A123" s="457">
        <v>112</v>
      </c>
      <c r="B123" s="612">
        <v>1911112</v>
      </c>
      <c r="C123" s="463" t="s">
        <v>155</v>
      </c>
      <c r="D123" s="609">
        <v>71.875</v>
      </c>
      <c r="E123" s="609">
        <v>76.875</v>
      </c>
      <c r="F123" s="609">
        <v>64.875</v>
      </c>
      <c r="G123" s="464"/>
      <c r="H123" s="464"/>
      <c r="I123" s="476">
        <v>82</v>
      </c>
      <c r="J123" s="476">
        <v>87</v>
      </c>
      <c r="K123" s="476">
        <v>88</v>
      </c>
      <c r="L123" s="468"/>
      <c r="M123" s="468"/>
      <c r="N123" s="464">
        <f t="shared" si="4"/>
        <v>77</v>
      </c>
      <c r="O123" s="464">
        <f t="shared" si="4"/>
        <v>82</v>
      </c>
      <c r="P123" s="464">
        <f t="shared" si="4"/>
        <v>76</v>
      </c>
      <c r="Q123" s="464">
        <f t="shared" si="4"/>
        <v>0</v>
      </c>
      <c r="R123" s="464">
        <f t="shared" si="2"/>
        <v>0</v>
      </c>
    </row>
    <row r="124" spans="1:18">
      <c r="A124" s="457">
        <v>113</v>
      </c>
      <c r="B124" s="612">
        <v>1911113</v>
      </c>
      <c r="C124" s="463" t="s">
        <v>156</v>
      </c>
      <c r="D124" s="609">
        <v>80</v>
      </c>
      <c r="E124" s="609">
        <v>85</v>
      </c>
      <c r="F124" s="609">
        <v>73</v>
      </c>
      <c r="G124" s="464"/>
      <c r="H124" s="464"/>
      <c r="I124" s="476">
        <v>85</v>
      </c>
      <c r="J124" s="476">
        <v>88</v>
      </c>
      <c r="K124" s="476">
        <v>80</v>
      </c>
      <c r="L124" s="468"/>
      <c r="M124" s="468"/>
      <c r="N124" s="464">
        <f t="shared" si="4"/>
        <v>83</v>
      </c>
      <c r="O124" s="464">
        <f t="shared" si="4"/>
        <v>87</v>
      </c>
      <c r="P124" s="464">
        <f t="shared" si="4"/>
        <v>77</v>
      </c>
      <c r="Q124" s="464">
        <f t="shared" si="4"/>
        <v>0</v>
      </c>
      <c r="R124" s="464">
        <f t="shared" si="2"/>
        <v>0</v>
      </c>
    </row>
    <row r="125" spans="1:18">
      <c r="A125" s="457">
        <v>114</v>
      </c>
      <c r="B125" s="612">
        <v>1911114</v>
      </c>
      <c r="C125" s="463" t="s">
        <v>157</v>
      </c>
      <c r="D125" s="609">
        <v>78.125</v>
      </c>
      <c r="E125" s="609">
        <v>83.125</v>
      </c>
      <c r="F125" s="609">
        <v>71.125</v>
      </c>
      <c r="G125" s="464"/>
      <c r="H125" s="464"/>
      <c r="I125" s="476">
        <v>89</v>
      </c>
      <c r="J125" s="476">
        <v>90</v>
      </c>
      <c r="K125" s="476">
        <v>82</v>
      </c>
      <c r="L125" s="468"/>
      <c r="M125" s="468"/>
      <c r="N125" s="464">
        <f t="shared" si="4"/>
        <v>84</v>
      </c>
      <c r="O125" s="464">
        <f t="shared" si="4"/>
        <v>87</v>
      </c>
      <c r="P125" s="464">
        <f t="shared" si="4"/>
        <v>77</v>
      </c>
      <c r="Q125" s="464">
        <f t="shared" si="4"/>
        <v>0</v>
      </c>
      <c r="R125" s="464">
        <f t="shared" si="2"/>
        <v>0</v>
      </c>
    </row>
    <row r="126" spans="1:18">
      <c r="A126" s="457">
        <v>115</v>
      </c>
      <c r="B126" s="612">
        <v>1911115</v>
      </c>
      <c r="C126" s="463" t="s">
        <v>74</v>
      </c>
      <c r="D126" s="609">
        <v>85.625</v>
      </c>
      <c r="E126" s="609">
        <v>90.625</v>
      </c>
      <c r="F126" s="609">
        <v>78.625</v>
      </c>
      <c r="G126" s="464"/>
      <c r="H126" s="464"/>
      <c r="I126" s="476">
        <v>95</v>
      </c>
      <c r="J126" s="476">
        <v>94</v>
      </c>
      <c r="K126" s="476">
        <v>88</v>
      </c>
      <c r="L126" s="468"/>
      <c r="M126" s="468"/>
      <c r="N126" s="464">
        <f t="shared" si="4"/>
        <v>90</v>
      </c>
      <c r="O126" s="464">
        <f t="shared" si="4"/>
        <v>92</v>
      </c>
      <c r="P126" s="464">
        <f t="shared" si="4"/>
        <v>83</v>
      </c>
      <c r="Q126" s="464">
        <f t="shared" si="4"/>
        <v>0</v>
      </c>
      <c r="R126" s="464">
        <f t="shared" si="2"/>
        <v>0</v>
      </c>
    </row>
    <row r="127" spans="1:18">
      <c r="A127" s="457">
        <v>116</v>
      </c>
      <c r="B127" s="426">
        <v>1911116</v>
      </c>
      <c r="C127" s="465" t="s">
        <v>355</v>
      </c>
      <c r="D127" s="609">
        <v>78.125</v>
      </c>
      <c r="E127" s="609">
        <v>83.125</v>
      </c>
      <c r="F127" s="609">
        <v>71.125</v>
      </c>
      <c r="G127" s="464"/>
      <c r="H127" s="464"/>
      <c r="I127" s="476">
        <v>95</v>
      </c>
      <c r="J127" s="476">
        <v>91</v>
      </c>
      <c r="K127" s="476">
        <v>86</v>
      </c>
      <c r="L127" s="468"/>
      <c r="M127" s="468"/>
      <c r="N127" s="464">
        <f t="shared" si="4"/>
        <v>87</v>
      </c>
      <c r="O127" s="464">
        <f t="shared" si="4"/>
        <v>87</v>
      </c>
      <c r="P127" s="464">
        <f t="shared" si="4"/>
        <v>79</v>
      </c>
      <c r="Q127" s="464">
        <f t="shared" si="4"/>
        <v>0</v>
      </c>
      <c r="R127" s="464">
        <f t="shared" si="2"/>
        <v>0</v>
      </c>
    </row>
    <row r="128" spans="1:18">
      <c r="A128" s="457">
        <v>117</v>
      </c>
      <c r="B128" s="612">
        <v>1911117</v>
      </c>
      <c r="C128" s="463" t="s">
        <v>356</v>
      </c>
      <c r="D128" s="609">
        <v>78.125</v>
      </c>
      <c r="E128" s="609">
        <v>83.125</v>
      </c>
      <c r="F128" s="609">
        <v>71.125</v>
      </c>
      <c r="G128" s="464"/>
      <c r="H128" s="464"/>
      <c r="I128" s="476">
        <v>88</v>
      </c>
      <c r="J128" s="476">
        <v>92</v>
      </c>
      <c r="K128" s="476">
        <v>85</v>
      </c>
      <c r="L128" s="468"/>
      <c r="M128" s="468"/>
      <c r="N128" s="464">
        <f t="shared" si="4"/>
        <v>83</v>
      </c>
      <c r="O128" s="464">
        <f t="shared" si="4"/>
        <v>88</v>
      </c>
      <c r="P128" s="464">
        <f t="shared" si="4"/>
        <v>78</v>
      </c>
      <c r="Q128" s="464">
        <f t="shared" si="4"/>
        <v>0</v>
      </c>
      <c r="R128" s="464">
        <f t="shared" si="2"/>
        <v>0</v>
      </c>
    </row>
    <row r="129" spans="1:18">
      <c r="A129" s="457">
        <v>118</v>
      </c>
      <c r="B129" s="416">
        <v>1911118</v>
      </c>
      <c r="C129" s="466" t="s">
        <v>357</v>
      </c>
      <c r="D129" s="609">
        <v>78.125</v>
      </c>
      <c r="E129" s="609">
        <v>83.125</v>
      </c>
      <c r="F129" s="609">
        <v>71.125</v>
      </c>
      <c r="G129" s="464"/>
      <c r="H129" s="464"/>
      <c r="I129" s="476">
        <v>88</v>
      </c>
      <c r="J129" s="476">
        <v>81</v>
      </c>
      <c r="K129" s="476">
        <v>81</v>
      </c>
      <c r="L129" s="468"/>
      <c r="M129" s="468"/>
      <c r="N129" s="464">
        <f t="shared" si="4"/>
        <v>83</v>
      </c>
      <c r="O129" s="464">
        <f t="shared" si="4"/>
        <v>82</v>
      </c>
      <c r="P129" s="464">
        <f t="shared" si="4"/>
        <v>76</v>
      </c>
      <c r="Q129" s="464">
        <f t="shared" si="4"/>
        <v>0</v>
      </c>
      <c r="R129" s="464">
        <f t="shared" si="2"/>
        <v>0</v>
      </c>
    </row>
    <row r="130" spans="1:18">
      <c r="A130" s="457">
        <v>119</v>
      </c>
      <c r="B130" s="426">
        <v>1911119</v>
      </c>
      <c r="C130" s="465" t="s">
        <v>358</v>
      </c>
      <c r="D130" s="609">
        <v>76.875</v>
      </c>
      <c r="E130" s="609">
        <v>81.875</v>
      </c>
      <c r="F130" s="609">
        <v>69.875</v>
      </c>
      <c r="G130" s="464"/>
      <c r="H130" s="464"/>
      <c r="I130" s="476">
        <v>95</v>
      </c>
      <c r="J130" s="476">
        <v>95</v>
      </c>
      <c r="K130" s="476">
        <v>87</v>
      </c>
      <c r="L130" s="468"/>
      <c r="M130" s="468"/>
      <c r="N130" s="464">
        <f t="shared" si="4"/>
        <v>86</v>
      </c>
      <c r="O130" s="464">
        <f t="shared" si="4"/>
        <v>88</v>
      </c>
      <c r="P130" s="464">
        <f t="shared" si="4"/>
        <v>78</v>
      </c>
      <c r="Q130" s="464">
        <f t="shared" si="4"/>
        <v>0</v>
      </c>
      <c r="R130" s="464">
        <f t="shared" si="2"/>
        <v>0</v>
      </c>
    </row>
    <row r="131" spans="1:18">
      <c r="A131" s="457">
        <v>120</v>
      </c>
      <c r="B131" s="612">
        <v>1911120</v>
      </c>
      <c r="C131" s="463" t="s">
        <v>359</v>
      </c>
      <c r="D131" s="609">
        <v>77.625</v>
      </c>
      <c r="E131" s="609">
        <v>82.625</v>
      </c>
      <c r="F131" s="609">
        <v>70.625</v>
      </c>
      <c r="G131" s="464"/>
      <c r="H131" s="464"/>
      <c r="I131" s="476">
        <v>98</v>
      </c>
      <c r="J131" s="476">
        <v>99</v>
      </c>
      <c r="K131" s="476">
        <v>92</v>
      </c>
      <c r="L131" s="468"/>
      <c r="M131" s="468"/>
      <c r="N131" s="464">
        <f t="shared" si="4"/>
        <v>88</v>
      </c>
      <c r="O131" s="464">
        <f t="shared" si="4"/>
        <v>91</v>
      </c>
      <c r="P131" s="464">
        <f t="shared" si="4"/>
        <v>81</v>
      </c>
      <c r="Q131" s="464">
        <f t="shared" si="4"/>
        <v>0</v>
      </c>
      <c r="R131" s="464">
        <f t="shared" si="2"/>
        <v>0</v>
      </c>
    </row>
    <row r="132" spans="1:18">
      <c r="A132" s="457">
        <v>121</v>
      </c>
      <c r="B132" s="416">
        <v>1911401</v>
      </c>
      <c r="C132" s="466" t="s">
        <v>360</v>
      </c>
      <c r="D132" s="609">
        <v>78.875</v>
      </c>
      <c r="E132" s="609">
        <v>83.875</v>
      </c>
      <c r="F132" s="609">
        <v>71.875</v>
      </c>
      <c r="G132" s="464"/>
      <c r="H132" s="464"/>
      <c r="I132" s="476">
        <v>99</v>
      </c>
      <c r="J132" s="476">
        <v>99</v>
      </c>
      <c r="K132" s="476">
        <v>92</v>
      </c>
      <c r="L132" s="468"/>
      <c r="M132" s="468"/>
      <c r="N132" s="464">
        <f t="shared" si="4"/>
        <v>89</v>
      </c>
      <c r="O132" s="464">
        <f t="shared" si="4"/>
        <v>91</v>
      </c>
      <c r="P132" s="464">
        <f t="shared" si="4"/>
        <v>82</v>
      </c>
      <c r="Q132" s="464">
        <f t="shared" si="4"/>
        <v>0</v>
      </c>
      <c r="R132" s="464">
        <f t="shared" si="2"/>
        <v>0</v>
      </c>
    </row>
    <row r="133" spans="1:18">
      <c r="A133" s="457">
        <v>122</v>
      </c>
      <c r="B133" s="416">
        <v>1911402</v>
      </c>
      <c r="C133" s="466" t="s">
        <v>361</v>
      </c>
      <c r="D133" s="609">
        <v>78.125</v>
      </c>
      <c r="E133" s="609">
        <v>83.125</v>
      </c>
      <c r="F133" s="609">
        <v>71.125</v>
      </c>
      <c r="G133" s="464"/>
      <c r="H133" s="464"/>
      <c r="I133" s="476">
        <v>92</v>
      </c>
      <c r="J133" s="476">
        <v>89</v>
      </c>
      <c r="K133" s="476">
        <v>92</v>
      </c>
      <c r="L133" s="468"/>
      <c r="M133" s="468"/>
      <c r="N133" s="464">
        <f t="shared" si="4"/>
        <v>85</v>
      </c>
      <c r="O133" s="464">
        <f t="shared" si="4"/>
        <v>86</v>
      </c>
      <c r="P133" s="464">
        <f t="shared" si="4"/>
        <v>82</v>
      </c>
      <c r="Q133" s="464">
        <f t="shared" si="4"/>
        <v>0</v>
      </c>
      <c r="R133" s="464">
        <f t="shared" si="2"/>
        <v>0</v>
      </c>
    </row>
    <row r="134" spans="1:18">
      <c r="A134" s="457">
        <v>123</v>
      </c>
      <c r="B134" s="615">
        <v>1911403</v>
      </c>
      <c r="C134" s="467" t="s">
        <v>362</v>
      </c>
      <c r="D134" s="609">
        <v>75</v>
      </c>
      <c r="E134" s="609">
        <v>80</v>
      </c>
      <c r="F134" s="609">
        <v>68</v>
      </c>
      <c r="G134" s="464"/>
      <c r="H134" s="464"/>
      <c r="I134" s="476">
        <v>92</v>
      </c>
      <c r="J134" s="476">
        <v>85</v>
      </c>
      <c r="K134" s="476">
        <v>83</v>
      </c>
      <c r="L134" s="468"/>
      <c r="M134" s="468"/>
      <c r="N134" s="464">
        <f t="shared" si="4"/>
        <v>84</v>
      </c>
      <c r="O134" s="464">
        <f t="shared" si="4"/>
        <v>83</v>
      </c>
      <c r="P134" s="464">
        <f t="shared" si="4"/>
        <v>76</v>
      </c>
      <c r="Q134" s="464">
        <f t="shared" si="4"/>
        <v>0</v>
      </c>
      <c r="R134" s="464">
        <f t="shared" si="2"/>
        <v>0</v>
      </c>
    </row>
    <row r="135" spans="1:18">
      <c r="A135" s="457">
        <v>124</v>
      </c>
      <c r="B135" s="615">
        <v>1911404</v>
      </c>
      <c r="C135" s="467" t="s">
        <v>363</v>
      </c>
      <c r="D135" s="609">
        <v>75</v>
      </c>
      <c r="E135" s="609">
        <v>80</v>
      </c>
      <c r="F135" s="609">
        <v>68</v>
      </c>
      <c r="G135" s="464"/>
      <c r="H135" s="464"/>
      <c r="I135" s="476">
        <v>94</v>
      </c>
      <c r="J135" s="476">
        <v>92</v>
      </c>
      <c r="K135" s="476">
        <v>83</v>
      </c>
      <c r="L135" s="468"/>
      <c r="M135" s="468"/>
      <c r="N135" s="464">
        <f t="shared" si="4"/>
        <v>85</v>
      </c>
      <c r="O135" s="464">
        <f t="shared" si="4"/>
        <v>86</v>
      </c>
      <c r="P135" s="464">
        <f t="shared" si="4"/>
        <v>76</v>
      </c>
      <c r="Q135" s="464">
        <f t="shared" si="4"/>
        <v>0</v>
      </c>
      <c r="R135" s="464">
        <f t="shared" si="2"/>
        <v>0</v>
      </c>
    </row>
    <row r="136" spans="1:18">
      <c r="A136" s="457">
        <v>125</v>
      </c>
      <c r="B136" s="426">
        <v>1911405</v>
      </c>
      <c r="C136" s="465" t="s">
        <v>364</v>
      </c>
      <c r="D136" s="609">
        <v>86.75</v>
      </c>
      <c r="E136" s="609">
        <v>91.75</v>
      </c>
      <c r="F136" s="609">
        <v>79.75</v>
      </c>
      <c r="G136" s="464"/>
      <c r="H136" s="464"/>
      <c r="I136" s="476">
        <v>77</v>
      </c>
      <c r="J136" s="476">
        <v>81</v>
      </c>
      <c r="K136" s="476">
        <v>81</v>
      </c>
      <c r="L136" s="468"/>
      <c r="M136" s="468"/>
      <c r="N136" s="464">
        <f t="shared" si="4"/>
        <v>82</v>
      </c>
      <c r="O136" s="464">
        <f t="shared" si="4"/>
        <v>86</v>
      </c>
      <c r="P136" s="464">
        <f t="shared" si="4"/>
        <v>80</v>
      </c>
      <c r="Q136" s="464">
        <f t="shared" si="4"/>
        <v>0</v>
      </c>
      <c r="R136" s="464">
        <f t="shared" si="2"/>
        <v>0</v>
      </c>
    </row>
    <row r="137" spans="1:18">
      <c r="A137" s="457">
        <v>126</v>
      </c>
      <c r="B137" s="457">
        <v>1911406</v>
      </c>
      <c r="C137" s="467" t="s">
        <v>365</v>
      </c>
      <c r="D137" s="609">
        <v>75.625</v>
      </c>
      <c r="E137" s="609">
        <v>80.625</v>
      </c>
      <c r="F137" s="609">
        <v>68.625</v>
      </c>
      <c r="G137" s="464"/>
      <c r="H137" s="464"/>
      <c r="I137" s="476">
        <v>92</v>
      </c>
      <c r="J137" s="476">
        <v>93</v>
      </c>
      <c r="K137" s="476">
        <v>74</v>
      </c>
      <c r="L137" s="468"/>
      <c r="M137" s="468"/>
      <c r="N137" s="464">
        <f t="shared" ref="N137:R147" si="5">ROUND(D137*$H$10+I137*$M$10,0)</f>
        <v>84</v>
      </c>
      <c r="O137" s="464">
        <f t="shared" si="5"/>
        <v>87</v>
      </c>
      <c r="P137" s="464">
        <f t="shared" si="5"/>
        <v>71</v>
      </c>
      <c r="Q137" s="464">
        <f t="shared" si="5"/>
        <v>0</v>
      </c>
      <c r="R137" s="464">
        <f t="shared" si="2"/>
        <v>0</v>
      </c>
    </row>
    <row r="138" spans="1:18">
      <c r="A138" s="457">
        <v>127</v>
      </c>
      <c r="B138" s="416">
        <v>1911407</v>
      </c>
      <c r="C138" s="466" t="s">
        <v>366</v>
      </c>
      <c r="D138" s="609">
        <v>86.25</v>
      </c>
      <c r="E138" s="609">
        <v>91.25</v>
      </c>
      <c r="F138" s="609">
        <v>79.25</v>
      </c>
      <c r="G138" s="464"/>
      <c r="H138" s="464"/>
      <c r="I138" s="476">
        <v>60</v>
      </c>
      <c r="J138" s="476">
        <v>66</v>
      </c>
      <c r="K138" s="476">
        <v>67</v>
      </c>
      <c r="L138" s="468"/>
      <c r="M138" s="468"/>
      <c r="N138" s="464">
        <f t="shared" si="5"/>
        <v>73</v>
      </c>
      <c r="O138" s="464">
        <f t="shared" si="5"/>
        <v>79</v>
      </c>
      <c r="P138" s="464">
        <f t="shared" si="5"/>
        <v>73</v>
      </c>
      <c r="Q138" s="464">
        <f t="shared" si="5"/>
        <v>0</v>
      </c>
      <c r="R138" s="464">
        <f t="shared" si="2"/>
        <v>0</v>
      </c>
    </row>
    <row r="139" spans="1:18">
      <c r="A139" s="457">
        <v>128</v>
      </c>
      <c r="B139" s="612">
        <v>1911410</v>
      </c>
      <c r="C139" s="466" t="s">
        <v>367</v>
      </c>
      <c r="D139" s="609">
        <v>80.625</v>
      </c>
      <c r="E139" s="609">
        <v>85.625</v>
      </c>
      <c r="F139" s="609">
        <v>73.625</v>
      </c>
      <c r="G139" s="464"/>
      <c r="H139" s="464"/>
      <c r="I139" s="476">
        <v>94</v>
      </c>
      <c r="J139" s="476">
        <v>95</v>
      </c>
      <c r="K139" s="476">
        <v>88</v>
      </c>
      <c r="L139" s="468"/>
      <c r="M139" s="468"/>
      <c r="N139" s="464">
        <f t="shared" si="5"/>
        <v>87</v>
      </c>
      <c r="O139" s="464">
        <f t="shared" si="5"/>
        <v>90</v>
      </c>
      <c r="P139" s="464">
        <f t="shared" si="5"/>
        <v>81</v>
      </c>
      <c r="Q139" s="464">
        <f t="shared" si="5"/>
        <v>0</v>
      </c>
      <c r="R139" s="464">
        <f t="shared" si="5"/>
        <v>0</v>
      </c>
    </row>
    <row r="140" spans="1:18">
      <c r="A140" s="457">
        <v>129</v>
      </c>
      <c r="B140" s="457">
        <v>1911411</v>
      </c>
      <c r="C140" s="457" t="s">
        <v>368</v>
      </c>
      <c r="D140" s="609">
        <v>63.75</v>
      </c>
      <c r="E140" s="609">
        <v>68.75</v>
      </c>
      <c r="F140" s="609">
        <v>56.75</v>
      </c>
      <c r="G140" s="464"/>
      <c r="H140" s="464"/>
      <c r="I140" s="476">
        <v>77</v>
      </c>
      <c r="J140" s="476">
        <v>78</v>
      </c>
      <c r="K140" s="476">
        <v>77</v>
      </c>
      <c r="L140" s="468"/>
      <c r="M140" s="468"/>
      <c r="N140" s="464">
        <f t="shared" si="5"/>
        <v>70</v>
      </c>
      <c r="O140" s="464">
        <f t="shared" si="5"/>
        <v>73</v>
      </c>
      <c r="P140" s="464">
        <f t="shared" si="5"/>
        <v>67</v>
      </c>
      <c r="Q140" s="464">
        <f t="shared" si="5"/>
        <v>0</v>
      </c>
      <c r="R140" s="464">
        <f t="shared" si="5"/>
        <v>0</v>
      </c>
    </row>
    <row r="143" spans="1:18">
      <c r="C143" s="461"/>
      <c r="D143" s="461" t="s">
        <v>5</v>
      </c>
      <c r="E143" s="461" t="s">
        <v>6</v>
      </c>
      <c r="F143" s="461" t="s">
        <v>7</v>
      </c>
      <c r="G143" s="461" t="s">
        <v>8</v>
      </c>
      <c r="H143" s="461" t="s">
        <v>9</v>
      </c>
    </row>
    <row r="144" spans="1:18">
      <c r="C144" s="461" t="s">
        <v>4</v>
      </c>
      <c r="D144" s="2">
        <v>80</v>
      </c>
      <c r="E144" s="2">
        <v>80</v>
      </c>
      <c r="F144" s="2">
        <v>75</v>
      </c>
      <c r="G144" s="468"/>
      <c r="H144" s="468"/>
    </row>
    <row r="145" spans="3:19">
      <c r="C145" s="461" t="s">
        <v>28</v>
      </c>
      <c r="D145" s="278">
        <v>0.7</v>
      </c>
      <c r="E145" s="278">
        <v>0.75</v>
      </c>
      <c r="F145" s="278">
        <v>0.7</v>
      </c>
      <c r="G145" s="469"/>
      <c r="H145" s="469"/>
      <c r="M145" s="470" t="s">
        <v>377</v>
      </c>
      <c r="N145" s="468">
        <v>129</v>
      </c>
    </row>
    <row r="146" spans="3:19">
      <c r="C146" s="461" t="s">
        <v>187</v>
      </c>
      <c r="D146" s="464">
        <f>COUNTIF(N12:N140,"&gt;="&amp;D144)</f>
        <v>102</v>
      </c>
      <c r="E146" s="464">
        <f>COUNTIF(O12:O140,"&gt;="&amp;E144)</f>
        <v>103</v>
      </c>
      <c r="F146" s="464">
        <f>COUNTIF(P12:P140,"&gt;="&amp;F144)</f>
        <v>96</v>
      </c>
      <c r="G146" s="464">
        <f>COUNTIF(Q12:Q140,"&gt;="&amp;G144)</f>
        <v>0</v>
      </c>
      <c r="H146" s="464">
        <f>COUNTIF(R12:R140,"&gt;="&amp;H144)</f>
        <v>0</v>
      </c>
    </row>
    <row r="147" spans="3:19">
      <c r="C147" s="461" t="s">
        <v>29</v>
      </c>
      <c r="D147" s="471">
        <f>D146/$N$145</f>
        <v>0.79069767441860461</v>
      </c>
      <c r="E147" s="471">
        <f>E146/$N$145</f>
        <v>0.79844961240310075</v>
      </c>
      <c r="F147" s="471">
        <f>F146/$N$145</f>
        <v>0.7441860465116279</v>
      </c>
      <c r="G147" s="471">
        <f>G146/$N$145</f>
        <v>0</v>
      </c>
      <c r="H147" s="471">
        <f>H146/$N$145</f>
        <v>0</v>
      </c>
    </row>
    <row r="155" spans="3:19">
      <c r="C155" s="461" t="s">
        <v>26</v>
      </c>
      <c r="D155" s="461" t="s">
        <v>12</v>
      </c>
      <c r="E155" s="461" t="s">
        <v>13</v>
      </c>
      <c r="F155" s="461" t="s">
        <v>14</v>
      </c>
      <c r="G155" s="461" t="s">
        <v>15</v>
      </c>
      <c r="H155" s="461" t="s">
        <v>16</v>
      </c>
      <c r="I155" s="461" t="s">
        <v>17</v>
      </c>
      <c r="J155" s="461" t="s">
        <v>18</v>
      </c>
      <c r="K155" s="461" t="s">
        <v>19</v>
      </c>
      <c r="L155" s="461" t="s">
        <v>20</v>
      </c>
      <c r="M155" s="461" t="s">
        <v>21</v>
      </c>
      <c r="N155" s="461" t="s">
        <v>22</v>
      </c>
      <c r="O155" s="461" t="s">
        <v>23</v>
      </c>
      <c r="P155" s="461" t="s">
        <v>24</v>
      </c>
      <c r="Q155" s="461" t="s">
        <v>25</v>
      </c>
      <c r="R155" s="461" t="s">
        <v>38</v>
      </c>
      <c r="S155" s="461" t="s">
        <v>33</v>
      </c>
    </row>
    <row r="156" spans="3:19">
      <c r="C156" s="461" t="s">
        <v>5</v>
      </c>
      <c r="D156" s="2">
        <v>3</v>
      </c>
      <c r="E156" s="2"/>
      <c r="F156" s="2">
        <v>3</v>
      </c>
      <c r="G156" s="2">
        <v>3</v>
      </c>
      <c r="H156" s="2">
        <v>2</v>
      </c>
      <c r="I156" s="2">
        <v>2</v>
      </c>
      <c r="J156" s="2"/>
      <c r="K156" s="2">
        <v>2</v>
      </c>
      <c r="L156" s="2"/>
      <c r="M156" s="2"/>
      <c r="N156" s="2"/>
      <c r="O156" s="2"/>
      <c r="P156" s="2">
        <v>2</v>
      </c>
      <c r="Q156" s="2">
        <v>2</v>
      </c>
      <c r="R156" s="468"/>
      <c r="S156" s="472">
        <f>D147</f>
        <v>0.79069767441860461</v>
      </c>
    </row>
    <row r="157" spans="3:19">
      <c r="C157" s="461" t="s">
        <v>6</v>
      </c>
      <c r="D157" s="2">
        <v>3</v>
      </c>
      <c r="E157" s="2">
        <v>3</v>
      </c>
      <c r="F157" s="2"/>
      <c r="G157" s="2">
        <v>3</v>
      </c>
      <c r="H157" s="2"/>
      <c r="I157" s="2"/>
      <c r="J157" s="2">
        <v>2</v>
      </c>
      <c r="K157" s="2">
        <v>2</v>
      </c>
      <c r="L157" s="2">
        <v>2</v>
      </c>
      <c r="M157" s="2">
        <v>2</v>
      </c>
      <c r="N157" s="2">
        <v>2</v>
      </c>
      <c r="O157" s="2"/>
      <c r="P157" s="2">
        <v>1</v>
      </c>
      <c r="Q157" s="2"/>
      <c r="R157" s="468"/>
      <c r="S157" s="472">
        <f>E147</f>
        <v>0.79844961240310075</v>
      </c>
    </row>
    <row r="158" spans="3:19">
      <c r="C158" s="461" t="s">
        <v>7</v>
      </c>
      <c r="D158" s="2">
        <v>3</v>
      </c>
      <c r="E158" s="2" t="s">
        <v>271</v>
      </c>
      <c r="F158" s="2"/>
      <c r="G158" s="2"/>
      <c r="H158" s="2">
        <v>1</v>
      </c>
      <c r="I158" s="2"/>
      <c r="J158" s="2">
        <v>1</v>
      </c>
      <c r="K158" s="2"/>
      <c r="L158" s="2"/>
      <c r="M158" s="2"/>
      <c r="N158" s="2"/>
      <c r="O158" s="2">
        <v>2</v>
      </c>
      <c r="P158" s="2">
        <v>1</v>
      </c>
      <c r="Q158" s="2"/>
      <c r="R158" s="468"/>
      <c r="S158" s="472">
        <f>F147</f>
        <v>0.7441860465116279</v>
      </c>
    </row>
    <row r="159" spans="3:19">
      <c r="C159" s="616" t="s">
        <v>8</v>
      </c>
      <c r="D159" s="617"/>
      <c r="E159" s="617"/>
      <c r="F159" s="617"/>
      <c r="G159" s="617"/>
      <c r="H159" s="617"/>
      <c r="I159" s="617"/>
      <c r="J159" s="617"/>
      <c r="K159" s="617"/>
      <c r="L159" s="617"/>
      <c r="M159" s="617"/>
      <c r="N159" s="617"/>
      <c r="O159" s="617"/>
      <c r="P159" s="617"/>
      <c r="Q159" s="617"/>
      <c r="R159" s="618"/>
      <c r="S159" s="472">
        <f>G147</f>
        <v>0</v>
      </c>
    </row>
    <row r="160" spans="3:19">
      <c r="C160" s="616" t="s">
        <v>9</v>
      </c>
      <c r="D160" s="617"/>
      <c r="E160" s="617"/>
      <c r="F160" s="617"/>
      <c r="G160" s="617"/>
      <c r="H160" s="617"/>
      <c r="I160" s="617"/>
      <c r="J160" s="617"/>
      <c r="K160" s="617"/>
      <c r="L160" s="617"/>
      <c r="M160" s="617"/>
      <c r="N160" s="617"/>
      <c r="O160" s="617"/>
      <c r="P160" s="617"/>
      <c r="Q160" s="617"/>
      <c r="R160" s="618"/>
      <c r="S160" s="472">
        <f>H147</f>
        <v>0</v>
      </c>
    </row>
    <row r="161" spans="3:18">
      <c r="C161" s="461" t="s">
        <v>30</v>
      </c>
      <c r="D161" s="619">
        <f t="shared" ref="D161:R161" si="6">COUNTIF(D156:D160,"=3")</f>
        <v>3</v>
      </c>
      <c r="E161" s="619">
        <f t="shared" si="6"/>
        <v>1</v>
      </c>
      <c r="F161" s="619">
        <f t="shared" si="6"/>
        <v>1</v>
      </c>
      <c r="G161" s="619">
        <f t="shared" si="6"/>
        <v>2</v>
      </c>
      <c r="H161" s="619">
        <f t="shared" si="6"/>
        <v>0</v>
      </c>
      <c r="I161" s="619">
        <f t="shared" si="6"/>
        <v>0</v>
      </c>
      <c r="J161" s="619">
        <f t="shared" si="6"/>
        <v>0</v>
      </c>
      <c r="K161" s="619">
        <f t="shared" si="6"/>
        <v>0</v>
      </c>
      <c r="L161" s="619">
        <f t="shared" si="6"/>
        <v>0</v>
      </c>
      <c r="M161" s="619">
        <f t="shared" si="6"/>
        <v>0</v>
      </c>
      <c r="N161" s="619">
        <f t="shared" si="6"/>
        <v>0</v>
      </c>
      <c r="O161" s="619">
        <f t="shared" si="6"/>
        <v>0</v>
      </c>
      <c r="P161" s="619">
        <f t="shared" si="6"/>
        <v>0</v>
      </c>
      <c r="Q161" s="619">
        <f t="shared" si="6"/>
        <v>0</v>
      </c>
      <c r="R161" s="464">
        <f t="shared" si="6"/>
        <v>0</v>
      </c>
    </row>
    <row r="162" spans="3:18">
      <c r="C162" s="461" t="s">
        <v>31</v>
      </c>
      <c r="D162" s="464">
        <f t="shared" ref="D162:R162" si="7">COUNTIF(D156:D160,"=2")</f>
        <v>0</v>
      </c>
      <c r="E162" s="464">
        <f t="shared" si="7"/>
        <v>0</v>
      </c>
      <c r="F162" s="464">
        <f t="shared" si="7"/>
        <v>0</v>
      </c>
      <c r="G162" s="464">
        <f t="shared" si="7"/>
        <v>0</v>
      </c>
      <c r="H162" s="464">
        <f t="shared" si="7"/>
        <v>1</v>
      </c>
      <c r="I162" s="464">
        <f t="shared" si="7"/>
        <v>1</v>
      </c>
      <c r="J162" s="464">
        <f t="shared" si="7"/>
        <v>1</v>
      </c>
      <c r="K162" s="464">
        <f t="shared" si="7"/>
        <v>2</v>
      </c>
      <c r="L162" s="464">
        <f t="shared" si="7"/>
        <v>1</v>
      </c>
      <c r="M162" s="464">
        <f t="shared" si="7"/>
        <v>1</v>
      </c>
      <c r="N162" s="464">
        <f t="shared" si="7"/>
        <v>1</v>
      </c>
      <c r="O162" s="464">
        <f t="shared" si="7"/>
        <v>1</v>
      </c>
      <c r="P162" s="464">
        <f t="shared" si="7"/>
        <v>1</v>
      </c>
      <c r="Q162" s="464">
        <f t="shared" si="7"/>
        <v>1</v>
      </c>
      <c r="R162" s="464">
        <f t="shared" si="7"/>
        <v>0</v>
      </c>
    </row>
    <row r="163" spans="3:18">
      <c r="C163" s="461" t="s">
        <v>32</v>
      </c>
      <c r="D163" s="464">
        <f t="shared" ref="D163:R163" si="8">COUNTIF(D156:D160,"=1")</f>
        <v>0</v>
      </c>
      <c r="E163" s="464">
        <f t="shared" si="8"/>
        <v>0</v>
      </c>
      <c r="F163" s="464">
        <f t="shared" si="8"/>
        <v>0</v>
      </c>
      <c r="G163" s="464">
        <f t="shared" si="8"/>
        <v>0</v>
      </c>
      <c r="H163" s="464">
        <f t="shared" si="8"/>
        <v>1</v>
      </c>
      <c r="I163" s="464">
        <f t="shared" si="8"/>
        <v>0</v>
      </c>
      <c r="J163" s="464">
        <f t="shared" si="8"/>
        <v>1</v>
      </c>
      <c r="K163" s="464">
        <f t="shared" si="8"/>
        <v>0</v>
      </c>
      <c r="L163" s="464">
        <f t="shared" si="8"/>
        <v>0</v>
      </c>
      <c r="M163" s="464">
        <f t="shared" si="8"/>
        <v>0</v>
      </c>
      <c r="N163" s="464">
        <f t="shared" si="8"/>
        <v>0</v>
      </c>
      <c r="O163" s="464">
        <f t="shared" si="8"/>
        <v>0</v>
      </c>
      <c r="P163" s="464">
        <f t="shared" si="8"/>
        <v>2</v>
      </c>
      <c r="Q163" s="464">
        <f t="shared" si="8"/>
        <v>0</v>
      </c>
      <c r="R163" s="464">
        <f t="shared" si="8"/>
        <v>0</v>
      </c>
    </row>
    <row r="164" spans="3:18">
      <c r="C164" s="461" t="s">
        <v>34</v>
      </c>
      <c r="D164" s="473">
        <f t="shared" ref="D164:R164" si="9">3*IF(D161=0,0,(ROUND(SUMIF(D156:D160,"=3",$S$156:$S$160),2)))</f>
        <v>6.99</v>
      </c>
      <c r="E164" s="473">
        <f t="shared" si="9"/>
        <v>2.4000000000000004</v>
      </c>
      <c r="F164" s="473">
        <f t="shared" si="9"/>
        <v>2.37</v>
      </c>
      <c r="G164" s="473">
        <f t="shared" si="9"/>
        <v>4.7700000000000005</v>
      </c>
      <c r="H164" s="473">
        <f t="shared" si="9"/>
        <v>0</v>
      </c>
      <c r="I164" s="473">
        <f t="shared" si="9"/>
        <v>0</v>
      </c>
      <c r="J164" s="473">
        <f t="shared" si="9"/>
        <v>0</v>
      </c>
      <c r="K164" s="473">
        <f t="shared" si="9"/>
        <v>0</v>
      </c>
      <c r="L164" s="473">
        <f t="shared" si="9"/>
        <v>0</v>
      </c>
      <c r="M164" s="473">
        <f t="shared" si="9"/>
        <v>0</v>
      </c>
      <c r="N164" s="473">
        <f t="shared" si="9"/>
        <v>0</v>
      </c>
      <c r="O164" s="473">
        <f t="shared" si="9"/>
        <v>0</v>
      </c>
      <c r="P164" s="473">
        <f t="shared" si="9"/>
        <v>0</v>
      </c>
      <c r="Q164" s="473">
        <f t="shared" si="9"/>
        <v>0</v>
      </c>
      <c r="R164" s="473">
        <f t="shared" si="9"/>
        <v>0</v>
      </c>
    </row>
    <row r="165" spans="3:18">
      <c r="C165" s="461" t="s">
        <v>35</v>
      </c>
      <c r="D165" s="473">
        <f t="shared" ref="D165:R165" si="10">2*IF(D162=0,0,(ROUND(SUMIF(D156:D160,"=2",$S$156:$S$160),2)))</f>
        <v>0</v>
      </c>
      <c r="E165" s="473">
        <f t="shared" si="10"/>
        <v>0</v>
      </c>
      <c r="F165" s="473">
        <f t="shared" si="10"/>
        <v>0</v>
      </c>
      <c r="G165" s="473">
        <f t="shared" si="10"/>
        <v>0</v>
      </c>
      <c r="H165" s="473">
        <f t="shared" si="10"/>
        <v>1.58</v>
      </c>
      <c r="I165" s="473">
        <f t="shared" si="10"/>
        <v>1.58</v>
      </c>
      <c r="J165" s="473">
        <f t="shared" si="10"/>
        <v>1.6</v>
      </c>
      <c r="K165" s="473">
        <f t="shared" si="10"/>
        <v>3.18</v>
      </c>
      <c r="L165" s="473">
        <f t="shared" si="10"/>
        <v>1.6</v>
      </c>
      <c r="M165" s="473">
        <f t="shared" si="10"/>
        <v>1.6</v>
      </c>
      <c r="N165" s="473">
        <f t="shared" si="10"/>
        <v>1.6</v>
      </c>
      <c r="O165" s="473">
        <f t="shared" si="10"/>
        <v>1.48</v>
      </c>
      <c r="P165" s="473">
        <f t="shared" si="10"/>
        <v>1.58</v>
      </c>
      <c r="Q165" s="473">
        <f t="shared" si="10"/>
        <v>1.58</v>
      </c>
      <c r="R165" s="473">
        <f t="shared" si="10"/>
        <v>0</v>
      </c>
    </row>
    <row r="166" spans="3:18">
      <c r="C166" s="461" t="s">
        <v>36</v>
      </c>
      <c r="D166" s="473">
        <f t="shared" ref="D166:R166" si="11">1*IF(D163=0,0,(ROUND(SUMIF(D156:D160,"=1",$S$156:$S$160),2)))</f>
        <v>0</v>
      </c>
      <c r="E166" s="473">
        <f t="shared" si="11"/>
        <v>0</v>
      </c>
      <c r="F166" s="473">
        <f t="shared" si="11"/>
        <v>0</v>
      </c>
      <c r="G166" s="473">
        <f t="shared" si="11"/>
        <v>0</v>
      </c>
      <c r="H166" s="473">
        <f t="shared" si="11"/>
        <v>0.74</v>
      </c>
      <c r="I166" s="473">
        <f t="shared" si="11"/>
        <v>0</v>
      </c>
      <c r="J166" s="473">
        <f t="shared" si="11"/>
        <v>0.74</v>
      </c>
      <c r="K166" s="473">
        <f t="shared" si="11"/>
        <v>0</v>
      </c>
      <c r="L166" s="473">
        <f t="shared" si="11"/>
        <v>0</v>
      </c>
      <c r="M166" s="473">
        <f t="shared" si="11"/>
        <v>0</v>
      </c>
      <c r="N166" s="473">
        <f t="shared" si="11"/>
        <v>0</v>
      </c>
      <c r="O166" s="473">
        <f t="shared" si="11"/>
        <v>0</v>
      </c>
      <c r="P166" s="473">
        <f t="shared" si="11"/>
        <v>1.54</v>
      </c>
      <c r="Q166" s="473">
        <f t="shared" si="11"/>
        <v>0</v>
      </c>
      <c r="R166" s="473">
        <f t="shared" si="11"/>
        <v>0</v>
      </c>
    </row>
    <row r="169" spans="3:18" ht="17.5">
      <c r="C169" s="474" t="s">
        <v>37</v>
      </c>
      <c r="D169" s="475">
        <f t="shared" ref="D169:R169" si="12">3*IF(SUM(D161:D163)=0,"0",(SUM(D164:D166))/(SUM(D156:D160)))</f>
        <v>2.33</v>
      </c>
      <c r="E169" s="475">
        <f t="shared" si="12"/>
        <v>2.4000000000000004</v>
      </c>
      <c r="F169" s="475">
        <f t="shared" si="12"/>
        <v>2.37</v>
      </c>
      <c r="G169" s="475">
        <f t="shared" si="12"/>
        <v>2.3850000000000002</v>
      </c>
      <c r="H169" s="475">
        <f t="shared" si="12"/>
        <v>2.3200000000000003</v>
      </c>
      <c r="I169" s="475">
        <f t="shared" si="12"/>
        <v>2.37</v>
      </c>
      <c r="J169" s="475">
        <f t="shared" si="12"/>
        <v>2.34</v>
      </c>
      <c r="K169" s="475">
        <f t="shared" si="12"/>
        <v>2.3850000000000002</v>
      </c>
      <c r="L169" s="475">
        <f t="shared" si="12"/>
        <v>2.4000000000000004</v>
      </c>
      <c r="M169" s="475">
        <f t="shared" si="12"/>
        <v>2.4000000000000004</v>
      </c>
      <c r="N169" s="475">
        <f t="shared" si="12"/>
        <v>2.4000000000000004</v>
      </c>
      <c r="O169" s="475">
        <f t="shared" si="12"/>
        <v>2.2199999999999998</v>
      </c>
      <c r="P169" s="475">
        <f t="shared" si="12"/>
        <v>2.34</v>
      </c>
      <c r="Q169" s="475">
        <f t="shared" si="12"/>
        <v>2.37</v>
      </c>
      <c r="R169" s="475">
        <f t="shared" si="12"/>
        <v>0</v>
      </c>
    </row>
  </sheetData>
  <mergeCells count="13">
    <mergeCell ref="N10:R10"/>
    <mergeCell ref="A9:M9"/>
    <mergeCell ref="A10:A11"/>
    <mergeCell ref="B10:B11"/>
    <mergeCell ref="C10:C11"/>
    <mergeCell ref="D10:G10"/>
    <mergeCell ref="I10:L10"/>
    <mergeCell ref="A1:M1"/>
    <mergeCell ref="A2:M2"/>
    <mergeCell ref="A3:M3"/>
    <mergeCell ref="A4:M4"/>
    <mergeCell ref="A7:M7"/>
    <mergeCell ref="A8:M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workbookViewId="0">
      <selection activeCell="A10" sqref="A10:M10"/>
    </sheetView>
  </sheetViews>
  <sheetFormatPr defaultRowHeight="14.5"/>
  <cols>
    <col min="1" max="1" width="5.81640625" style="454" customWidth="1"/>
    <col min="2" max="2" width="9" style="454" bestFit="1" customWidth="1"/>
    <col min="3" max="3" width="45.54296875" style="454" bestFit="1" customWidth="1"/>
    <col min="4" max="4" width="10.81640625" style="454" bestFit="1" customWidth="1"/>
    <col min="5" max="5" width="7.54296875" style="454" customWidth="1"/>
    <col min="6" max="7" width="7.1796875" style="454" customWidth="1"/>
    <col min="8" max="8" width="8" style="454" customWidth="1"/>
    <col min="9" max="9" width="6.54296875" style="454" customWidth="1"/>
    <col min="10" max="10" width="6.453125" style="454" bestFit="1" customWidth="1"/>
    <col min="11" max="11" width="6.54296875" style="454" customWidth="1"/>
    <col min="12" max="13" width="6.453125" style="454" customWidth="1"/>
    <col min="14" max="17" width="6.453125" style="454" bestFit="1" customWidth="1"/>
    <col min="18" max="19" width="6.453125" style="454" customWidth="1"/>
    <col min="20" max="20" width="27" style="454" bestFit="1" customWidth="1"/>
    <col min="21" max="16384" width="8.7265625" style="454"/>
  </cols>
  <sheetData>
    <row r="1" spans="1:19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9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9" ht="15">
      <c r="A3" s="507" t="s">
        <v>78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9">
      <c r="A4" s="509" t="s">
        <v>780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9">
      <c r="A5" s="484" t="s">
        <v>76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19">
      <c r="A6" s="484" t="s">
        <v>75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</row>
    <row r="7" spans="1:19">
      <c r="A7" s="504" t="s">
        <v>685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</row>
    <row r="8" spans="1:19">
      <c r="A8" s="513" t="s">
        <v>686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</row>
    <row r="9" spans="1:19">
      <c r="A9" s="513" t="s">
        <v>687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</row>
    <row r="10" spans="1:19">
      <c r="A10" s="504" t="s">
        <v>688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</row>
    <row r="11" spans="1:19">
      <c r="A11" s="524" t="s">
        <v>689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9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166">
        <v>0.4</v>
      </c>
      <c r="I12" s="503" t="s">
        <v>10</v>
      </c>
      <c r="J12" s="503"/>
      <c r="K12" s="503"/>
      <c r="L12" s="503"/>
      <c r="M12" s="166">
        <v>0.6</v>
      </c>
      <c r="N12" s="494" t="s">
        <v>27</v>
      </c>
      <c r="O12" s="495"/>
      <c r="P12" s="495"/>
      <c r="Q12" s="495"/>
      <c r="R12" s="496"/>
      <c r="S12" s="436"/>
    </row>
    <row r="13" spans="1:19">
      <c r="A13" s="499"/>
      <c r="B13" s="499"/>
      <c r="C13" s="499"/>
      <c r="D13" s="487" t="s">
        <v>5</v>
      </c>
      <c r="E13" s="487" t="s">
        <v>6</v>
      </c>
      <c r="F13" s="487" t="s">
        <v>7</v>
      </c>
      <c r="G13" s="487" t="s">
        <v>8</v>
      </c>
      <c r="H13" s="487" t="s">
        <v>9</v>
      </c>
      <c r="I13" s="487" t="s">
        <v>5</v>
      </c>
      <c r="J13" s="487" t="s">
        <v>6</v>
      </c>
      <c r="K13" s="487" t="s">
        <v>7</v>
      </c>
      <c r="L13" s="487" t="s">
        <v>8</v>
      </c>
      <c r="M13" s="487" t="s">
        <v>9</v>
      </c>
      <c r="N13" s="487" t="s">
        <v>5</v>
      </c>
      <c r="O13" s="487" t="s">
        <v>6</v>
      </c>
      <c r="P13" s="487" t="s">
        <v>7</v>
      </c>
      <c r="Q13" s="487" t="s">
        <v>8</v>
      </c>
      <c r="R13" s="487" t="s">
        <v>9</v>
      </c>
      <c r="S13" s="409"/>
    </row>
    <row r="14" spans="1:19">
      <c r="A14" s="457">
        <v>1</v>
      </c>
      <c r="B14" s="620">
        <v>1811001</v>
      </c>
      <c r="C14" s="621" t="s">
        <v>781</v>
      </c>
      <c r="D14" s="620">
        <v>68</v>
      </c>
      <c r="E14" s="620">
        <v>81</v>
      </c>
      <c r="F14" s="620">
        <v>86</v>
      </c>
      <c r="G14" s="620">
        <v>85</v>
      </c>
      <c r="H14" s="620">
        <v>85</v>
      </c>
      <c r="I14" s="622">
        <v>75</v>
      </c>
      <c r="J14" s="622">
        <v>75</v>
      </c>
      <c r="K14" s="622">
        <v>74</v>
      </c>
      <c r="L14" s="622">
        <v>71</v>
      </c>
      <c r="M14" s="622">
        <v>70</v>
      </c>
      <c r="N14" s="137">
        <f>D14*0.4+I14*0.6</f>
        <v>72.2</v>
      </c>
      <c r="O14" s="137">
        <f t="shared" ref="O14:R29" si="0">E14*0.4+J14*0.6</f>
        <v>77.400000000000006</v>
      </c>
      <c r="P14" s="137">
        <f t="shared" si="0"/>
        <v>78.8</v>
      </c>
      <c r="Q14" s="137">
        <f t="shared" si="0"/>
        <v>76.599999999999994</v>
      </c>
      <c r="R14" s="137">
        <f t="shared" si="0"/>
        <v>76</v>
      </c>
      <c r="S14" s="439"/>
    </row>
    <row r="15" spans="1:19">
      <c r="A15" s="457">
        <v>2</v>
      </c>
      <c r="B15" s="620">
        <v>1811002</v>
      </c>
      <c r="C15" s="621" t="s">
        <v>782</v>
      </c>
      <c r="D15" s="620">
        <v>72</v>
      </c>
      <c r="E15" s="620">
        <v>75</v>
      </c>
      <c r="F15" s="620">
        <v>80</v>
      </c>
      <c r="G15" s="620">
        <v>78</v>
      </c>
      <c r="H15" s="620">
        <v>63</v>
      </c>
      <c r="I15" s="622">
        <v>84</v>
      </c>
      <c r="J15" s="622">
        <v>84</v>
      </c>
      <c r="K15" s="622">
        <v>83</v>
      </c>
      <c r="L15" s="622">
        <v>80</v>
      </c>
      <c r="M15" s="622">
        <v>79</v>
      </c>
      <c r="N15" s="137">
        <f t="shared" ref="N15:R78" si="1">D15*0.4+I15*0.6</f>
        <v>79.2</v>
      </c>
      <c r="O15" s="137">
        <f t="shared" si="0"/>
        <v>80.400000000000006</v>
      </c>
      <c r="P15" s="137">
        <f t="shared" si="0"/>
        <v>81.8</v>
      </c>
      <c r="Q15" s="137">
        <f t="shared" si="0"/>
        <v>79.2</v>
      </c>
      <c r="R15" s="137">
        <f t="shared" si="0"/>
        <v>72.599999999999994</v>
      </c>
      <c r="S15" s="439"/>
    </row>
    <row r="16" spans="1:19">
      <c r="A16" s="457">
        <v>3</v>
      </c>
      <c r="B16" s="620">
        <v>1811003</v>
      </c>
      <c r="C16" s="621" t="s">
        <v>783</v>
      </c>
      <c r="D16" s="620">
        <v>78</v>
      </c>
      <c r="E16" s="620">
        <v>79</v>
      </c>
      <c r="F16" s="620">
        <v>84</v>
      </c>
      <c r="G16" s="620">
        <v>73</v>
      </c>
      <c r="H16" s="620">
        <v>68</v>
      </c>
      <c r="I16" s="622">
        <v>79</v>
      </c>
      <c r="J16" s="622">
        <v>79</v>
      </c>
      <c r="K16" s="622">
        <v>78</v>
      </c>
      <c r="L16" s="622">
        <v>75</v>
      </c>
      <c r="M16" s="622">
        <v>74</v>
      </c>
      <c r="N16" s="137">
        <f t="shared" si="1"/>
        <v>78.599999999999994</v>
      </c>
      <c r="O16" s="137">
        <f t="shared" si="0"/>
        <v>79</v>
      </c>
      <c r="P16" s="137">
        <f t="shared" si="0"/>
        <v>80.400000000000006</v>
      </c>
      <c r="Q16" s="137">
        <f t="shared" si="0"/>
        <v>74.2</v>
      </c>
      <c r="R16" s="137">
        <f t="shared" si="0"/>
        <v>71.599999999999994</v>
      </c>
      <c r="S16" s="439"/>
    </row>
    <row r="17" spans="1:19">
      <c r="A17" s="457">
        <v>4</v>
      </c>
      <c r="B17" s="620">
        <v>1811004</v>
      </c>
      <c r="C17" s="621" t="s">
        <v>784</v>
      </c>
      <c r="D17" s="620">
        <v>74</v>
      </c>
      <c r="E17" s="620">
        <v>55</v>
      </c>
      <c r="F17" s="620">
        <v>86</v>
      </c>
      <c r="G17" s="620">
        <v>89</v>
      </c>
      <c r="H17" s="620">
        <v>70</v>
      </c>
      <c r="I17" s="622">
        <v>70</v>
      </c>
      <c r="J17" s="622">
        <v>70</v>
      </c>
      <c r="K17" s="622">
        <v>69</v>
      </c>
      <c r="L17" s="622">
        <v>66</v>
      </c>
      <c r="M17" s="622">
        <v>65</v>
      </c>
      <c r="N17" s="137">
        <f t="shared" si="1"/>
        <v>71.599999999999994</v>
      </c>
      <c r="O17" s="137">
        <f t="shared" si="0"/>
        <v>64</v>
      </c>
      <c r="P17" s="137">
        <f t="shared" si="0"/>
        <v>75.8</v>
      </c>
      <c r="Q17" s="137">
        <f t="shared" si="0"/>
        <v>75.2</v>
      </c>
      <c r="R17" s="137">
        <f t="shared" si="0"/>
        <v>67</v>
      </c>
      <c r="S17" s="439"/>
    </row>
    <row r="18" spans="1:19">
      <c r="A18" s="457">
        <v>5</v>
      </c>
      <c r="B18" s="620">
        <v>1811005</v>
      </c>
      <c r="C18" s="621" t="s">
        <v>785</v>
      </c>
      <c r="D18" s="620">
        <v>86</v>
      </c>
      <c r="E18" s="620">
        <v>80</v>
      </c>
      <c r="F18" s="620">
        <v>78</v>
      </c>
      <c r="G18" s="620">
        <v>75</v>
      </c>
      <c r="H18" s="620">
        <v>72</v>
      </c>
      <c r="I18" s="622">
        <v>69</v>
      </c>
      <c r="J18" s="622">
        <v>69</v>
      </c>
      <c r="K18" s="622">
        <v>68</v>
      </c>
      <c r="L18" s="622">
        <v>65</v>
      </c>
      <c r="M18" s="622">
        <v>64</v>
      </c>
      <c r="N18" s="137">
        <f t="shared" si="1"/>
        <v>75.8</v>
      </c>
      <c r="O18" s="137">
        <f t="shared" si="0"/>
        <v>73.400000000000006</v>
      </c>
      <c r="P18" s="137">
        <f t="shared" si="0"/>
        <v>72</v>
      </c>
      <c r="Q18" s="137">
        <f t="shared" si="0"/>
        <v>69</v>
      </c>
      <c r="R18" s="137">
        <f t="shared" si="0"/>
        <v>67.2</v>
      </c>
      <c r="S18" s="439"/>
    </row>
    <row r="19" spans="1:19">
      <c r="A19" s="457">
        <v>6</v>
      </c>
      <c r="B19" s="620">
        <v>1811006</v>
      </c>
      <c r="C19" s="621" t="s">
        <v>786</v>
      </c>
      <c r="D19" s="620">
        <v>71</v>
      </c>
      <c r="E19" s="620">
        <v>72</v>
      </c>
      <c r="F19" s="620">
        <v>89</v>
      </c>
      <c r="G19" s="620">
        <v>86</v>
      </c>
      <c r="H19" s="620">
        <v>83</v>
      </c>
      <c r="I19" s="622">
        <v>77</v>
      </c>
      <c r="J19" s="622">
        <v>77</v>
      </c>
      <c r="K19" s="622">
        <v>76</v>
      </c>
      <c r="L19" s="622">
        <v>73</v>
      </c>
      <c r="M19" s="622">
        <v>72</v>
      </c>
      <c r="N19" s="137">
        <f t="shared" si="1"/>
        <v>74.599999999999994</v>
      </c>
      <c r="O19" s="137">
        <f t="shared" si="0"/>
        <v>75</v>
      </c>
      <c r="P19" s="137">
        <f t="shared" si="0"/>
        <v>81.2</v>
      </c>
      <c r="Q19" s="137">
        <f t="shared" si="0"/>
        <v>78.199999999999989</v>
      </c>
      <c r="R19" s="137">
        <f t="shared" si="0"/>
        <v>76.400000000000006</v>
      </c>
      <c r="S19" s="439"/>
    </row>
    <row r="20" spans="1:19">
      <c r="A20" s="457">
        <v>7</v>
      </c>
      <c r="B20" s="620">
        <v>1811007</v>
      </c>
      <c r="C20" s="621" t="s">
        <v>787</v>
      </c>
      <c r="D20" s="620">
        <v>76</v>
      </c>
      <c r="E20" s="620">
        <v>77</v>
      </c>
      <c r="F20" s="620">
        <v>84</v>
      </c>
      <c r="G20" s="620">
        <v>75</v>
      </c>
      <c r="H20" s="620">
        <v>66</v>
      </c>
      <c r="I20" s="622">
        <v>59</v>
      </c>
      <c r="J20" s="622">
        <v>59</v>
      </c>
      <c r="K20" s="622">
        <v>58</v>
      </c>
      <c r="L20" s="622">
        <v>55</v>
      </c>
      <c r="M20" s="622">
        <v>54</v>
      </c>
      <c r="N20" s="137">
        <f t="shared" si="1"/>
        <v>65.8</v>
      </c>
      <c r="O20" s="137">
        <f t="shared" si="0"/>
        <v>66.2</v>
      </c>
      <c r="P20" s="137">
        <f t="shared" si="0"/>
        <v>68.400000000000006</v>
      </c>
      <c r="Q20" s="137">
        <f t="shared" si="0"/>
        <v>63</v>
      </c>
      <c r="R20" s="137">
        <f t="shared" si="0"/>
        <v>58.8</v>
      </c>
      <c r="S20" s="439"/>
    </row>
    <row r="21" spans="1:19">
      <c r="A21" s="457">
        <v>8</v>
      </c>
      <c r="B21" s="620">
        <v>1811008</v>
      </c>
      <c r="C21" s="621" t="s">
        <v>788</v>
      </c>
      <c r="D21" s="620">
        <v>73</v>
      </c>
      <c r="E21" s="620">
        <v>80</v>
      </c>
      <c r="F21" s="620">
        <v>87</v>
      </c>
      <c r="G21" s="620">
        <v>87</v>
      </c>
      <c r="H21" s="620">
        <v>83</v>
      </c>
      <c r="I21" s="622">
        <v>92</v>
      </c>
      <c r="J21" s="622">
        <v>92</v>
      </c>
      <c r="K21" s="622">
        <v>91</v>
      </c>
      <c r="L21" s="622">
        <v>88</v>
      </c>
      <c r="M21" s="622">
        <v>87</v>
      </c>
      <c r="N21" s="137">
        <f t="shared" si="1"/>
        <v>84.4</v>
      </c>
      <c r="O21" s="137">
        <f t="shared" si="0"/>
        <v>87.199999999999989</v>
      </c>
      <c r="P21" s="137">
        <f t="shared" si="0"/>
        <v>89.4</v>
      </c>
      <c r="Q21" s="137">
        <f t="shared" si="0"/>
        <v>87.6</v>
      </c>
      <c r="R21" s="137">
        <f t="shared" si="0"/>
        <v>85.4</v>
      </c>
      <c r="S21" s="439"/>
    </row>
    <row r="22" spans="1:19">
      <c r="A22" s="457">
        <v>9</v>
      </c>
      <c r="B22" s="620">
        <v>1811009</v>
      </c>
      <c r="C22" s="621" t="s">
        <v>789</v>
      </c>
      <c r="D22" s="620">
        <v>80</v>
      </c>
      <c r="E22" s="620">
        <v>74</v>
      </c>
      <c r="F22" s="620">
        <v>79</v>
      </c>
      <c r="G22" s="620">
        <v>69</v>
      </c>
      <c r="H22" s="620">
        <v>68</v>
      </c>
      <c r="I22" s="622">
        <v>64</v>
      </c>
      <c r="J22" s="622">
        <v>64</v>
      </c>
      <c r="K22" s="622">
        <v>63</v>
      </c>
      <c r="L22" s="622">
        <v>60</v>
      </c>
      <c r="M22" s="622">
        <v>59</v>
      </c>
      <c r="N22" s="137">
        <f t="shared" si="1"/>
        <v>70.400000000000006</v>
      </c>
      <c r="O22" s="137">
        <f t="shared" si="0"/>
        <v>68</v>
      </c>
      <c r="P22" s="137">
        <f t="shared" si="0"/>
        <v>69.400000000000006</v>
      </c>
      <c r="Q22" s="137">
        <f t="shared" si="0"/>
        <v>63.6</v>
      </c>
      <c r="R22" s="137">
        <f t="shared" si="0"/>
        <v>62.6</v>
      </c>
      <c r="S22" s="439"/>
    </row>
    <row r="23" spans="1:19">
      <c r="A23" s="457">
        <v>10</v>
      </c>
      <c r="B23" s="620">
        <v>1811010</v>
      </c>
      <c r="C23" s="621" t="s">
        <v>790</v>
      </c>
      <c r="D23" s="620">
        <v>62</v>
      </c>
      <c r="E23" s="620">
        <v>73</v>
      </c>
      <c r="F23" s="620">
        <v>87</v>
      </c>
      <c r="G23" s="620">
        <v>87</v>
      </c>
      <c r="H23" s="620">
        <v>90</v>
      </c>
      <c r="I23" s="622">
        <v>79</v>
      </c>
      <c r="J23" s="622">
        <v>79</v>
      </c>
      <c r="K23" s="622">
        <v>78</v>
      </c>
      <c r="L23" s="622">
        <v>75</v>
      </c>
      <c r="M23" s="622">
        <v>74</v>
      </c>
      <c r="N23" s="137">
        <f t="shared" si="1"/>
        <v>72.2</v>
      </c>
      <c r="O23" s="137">
        <f t="shared" si="0"/>
        <v>76.599999999999994</v>
      </c>
      <c r="P23" s="137">
        <f t="shared" si="0"/>
        <v>81.599999999999994</v>
      </c>
      <c r="Q23" s="137">
        <f t="shared" si="0"/>
        <v>79.800000000000011</v>
      </c>
      <c r="R23" s="137">
        <f t="shared" si="0"/>
        <v>80.400000000000006</v>
      </c>
      <c r="S23" s="439"/>
    </row>
    <row r="24" spans="1:19">
      <c r="A24" s="457">
        <v>11</v>
      </c>
      <c r="B24" s="620">
        <v>1811011</v>
      </c>
      <c r="C24" s="621" t="s">
        <v>791</v>
      </c>
      <c r="D24" s="620">
        <v>51</v>
      </c>
      <c r="E24" s="620">
        <v>62</v>
      </c>
      <c r="F24" s="620">
        <v>71</v>
      </c>
      <c r="G24" s="620">
        <v>55</v>
      </c>
      <c r="H24" s="620">
        <v>57</v>
      </c>
      <c r="I24" s="622">
        <v>74</v>
      </c>
      <c r="J24" s="622">
        <v>74</v>
      </c>
      <c r="K24" s="622">
        <v>73</v>
      </c>
      <c r="L24" s="622">
        <v>70</v>
      </c>
      <c r="M24" s="622">
        <v>69</v>
      </c>
      <c r="N24" s="137">
        <f t="shared" si="1"/>
        <v>64.8</v>
      </c>
      <c r="O24" s="137">
        <f t="shared" si="0"/>
        <v>69.2</v>
      </c>
      <c r="P24" s="137">
        <f t="shared" si="0"/>
        <v>72.2</v>
      </c>
      <c r="Q24" s="137">
        <f t="shared" si="0"/>
        <v>64</v>
      </c>
      <c r="R24" s="137">
        <f t="shared" si="0"/>
        <v>64.2</v>
      </c>
      <c r="S24" s="439"/>
    </row>
    <row r="25" spans="1:19">
      <c r="A25" s="457">
        <v>12</v>
      </c>
      <c r="B25" s="620">
        <v>1811012</v>
      </c>
      <c r="C25" s="621" t="s">
        <v>792</v>
      </c>
      <c r="D25" s="620">
        <v>71</v>
      </c>
      <c r="E25" s="620">
        <v>73</v>
      </c>
      <c r="F25" s="620">
        <v>82</v>
      </c>
      <c r="G25" s="620">
        <v>87</v>
      </c>
      <c r="H25" s="620">
        <v>85</v>
      </c>
      <c r="I25" s="622">
        <v>72</v>
      </c>
      <c r="J25" s="622">
        <v>72</v>
      </c>
      <c r="K25" s="622">
        <v>71</v>
      </c>
      <c r="L25" s="622">
        <v>68</v>
      </c>
      <c r="M25" s="622">
        <v>67</v>
      </c>
      <c r="N25" s="137">
        <f t="shared" si="1"/>
        <v>71.599999999999994</v>
      </c>
      <c r="O25" s="137">
        <f t="shared" si="0"/>
        <v>72.400000000000006</v>
      </c>
      <c r="P25" s="137">
        <f t="shared" si="0"/>
        <v>75.400000000000006</v>
      </c>
      <c r="Q25" s="137">
        <f t="shared" si="0"/>
        <v>75.599999999999994</v>
      </c>
      <c r="R25" s="137">
        <f t="shared" si="0"/>
        <v>74.199999999999989</v>
      </c>
      <c r="S25" s="439"/>
    </row>
    <row r="26" spans="1:19">
      <c r="A26" s="457">
        <v>13</v>
      </c>
      <c r="B26" s="620">
        <v>1811013</v>
      </c>
      <c r="C26" s="621" t="s">
        <v>793</v>
      </c>
      <c r="D26" s="620">
        <v>62</v>
      </c>
      <c r="E26" s="620">
        <v>70</v>
      </c>
      <c r="F26" s="620">
        <v>80</v>
      </c>
      <c r="G26" s="620">
        <v>73</v>
      </c>
      <c r="H26" s="620">
        <v>57</v>
      </c>
      <c r="I26" s="622">
        <v>74</v>
      </c>
      <c r="J26" s="622">
        <v>74</v>
      </c>
      <c r="K26" s="622">
        <v>73</v>
      </c>
      <c r="L26" s="622">
        <v>70</v>
      </c>
      <c r="M26" s="622">
        <v>69</v>
      </c>
      <c r="N26" s="137">
        <f t="shared" si="1"/>
        <v>69.2</v>
      </c>
      <c r="O26" s="137">
        <f t="shared" si="0"/>
        <v>72.400000000000006</v>
      </c>
      <c r="P26" s="137">
        <f t="shared" si="0"/>
        <v>75.8</v>
      </c>
      <c r="Q26" s="137">
        <f t="shared" si="0"/>
        <v>71.2</v>
      </c>
      <c r="R26" s="137">
        <f t="shared" si="0"/>
        <v>64.2</v>
      </c>
      <c r="S26" s="439"/>
    </row>
    <row r="27" spans="1:19">
      <c r="A27" s="457">
        <v>14</v>
      </c>
      <c r="B27" s="620">
        <v>1811015</v>
      </c>
      <c r="C27" s="621" t="s">
        <v>719</v>
      </c>
      <c r="D27" s="620">
        <v>50</v>
      </c>
      <c r="E27" s="620">
        <v>58</v>
      </c>
      <c r="F27" s="620">
        <v>67</v>
      </c>
      <c r="G27" s="620">
        <v>69</v>
      </c>
      <c r="H27" s="620">
        <v>67</v>
      </c>
      <c r="I27" s="622">
        <v>65</v>
      </c>
      <c r="J27" s="622">
        <v>65</v>
      </c>
      <c r="K27" s="622">
        <v>64</v>
      </c>
      <c r="L27" s="622">
        <v>61</v>
      </c>
      <c r="M27" s="622">
        <v>60</v>
      </c>
      <c r="N27" s="137">
        <f t="shared" si="1"/>
        <v>59</v>
      </c>
      <c r="O27" s="137">
        <f t="shared" si="0"/>
        <v>62.2</v>
      </c>
      <c r="P27" s="137">
        <f t="shared" si="0"/>
        <v>65.2</v>
      </c>
      <c r="Q27" s="137">
        <f t="shared" si="0"/>
        <v>64.2</v>
      </c>
      <c r="R27" s="137">
        <f t="shared" si="0"/>
        <v>62.8</v>
      </c>
      <c r="S27" s="439"/>
    </row>
    <row r="28" spans="1:19">
      <c r="A28" s="457">
        <v>15</v>
      </c>
      <c r="B28" s="620">
        <v>1811016</v>
      </c>
      <c r="C28" s="621" t="s">
        <v>794</v>
      </c>
      <c r="D28" s="620">
        <v>79</v>
      </c>
      <c r="E28" s="620">
        <v>76</v>
      </c>
      <c r="F28" s="620">
        <v>73</v>
      </c>
      <c r="G28" s="620">
        <v>62</v>
      </c>
      <c r="H28" s="620">
        <v>66</v>
      </c>
      <c r="I28" s="622">
        <v>85</v>
      </c>
      <c r="J28" s="622">
        <v>85</v>
      </c>
      <c r="K28" s="622">
        <v>84</v>
      </c>
      <c r="L28" s="622">
        <v>81</v>
      </c>
      <c r="M28" s="622">
        <v>80</v>
      </c>
      <c r="N28" s="137">
        <f t="shared" si="1"/>
        <v>82.6</v>
      </c>
      <c r="O28" s="137">
        <f t="shared" si="0"/>
        <v>81.400000000000006</v>
      </c>
      <c r="P28" s="137">
        <f t="shared" si="0"/>
        <v>79.599999999999994</v>
      </c>
      <c r="Q28" s="137">
        <f t="shared" si="0"/>
        <v>73.400000000000006</v>
      </c>
      <c r="R28" s="137">
        <f t="shared" si="0"/>
        <v>74.400000000000006</v>
      </c>
      <c r="S28" s="439"/>
    </row>
    <row r="29" spans="1:19">
      <c r="A29" s="457">
        <v>16</v>
      </c>
      <c r="B29" s="620">
        <v>1811017</v>
      </c>
      <c r="C29" s="621" t="s">
        <v>720</v>
      </c>
      <c r="D29" s="620">
        <v>60</v>
      </c>
      <c r="E29" s="620">
        <v>69</v>
      </c>
      <c r="F29" s="620">
        <v>67</v>
      </c>
      <c r="G29" s="620">
        <v>75</v>
      </c>
      <c r="H29" s="620">
        <v>53</v>
      </c>
      <c r="I29" s="622">
        <v>70</v>
      </c>
      <c r="J29" s="622">
        <v>70</v>
      </c>
      <c r="K29" s="622">
        <v>69</v>
      </c>
      <c r="L29" s="622">
        <v>66</v>
      </c>
      <c r="M29" s="622">
        <v>65</v>
      </c>
      <c r="N29" s="137">
        <f t="shared" si="1"/>
        <v>66</v>
      </c>
      <c r="O29" s="137">
        <f t="shared" si="0"/>
        <v>69.599999999999994</v>
      </c>
      <c r="P29" s="137">
        <f t="shared" si="0"/>
        <v>68.2</v>
      </c>
      <c r="Q29" s="137">
        <f t="shared" si="0"/>
        <v>69.599999999999994</v>
      </c>
      <c r="R29" s="137">
        <f t="shared" si="0"/>
        <v>60.2</v>
      </c>
      <c r="S29" s="439"/>
    </row>
    <row r="30" spans="1:19">
      <c r="A30" s="457">
        <v>17</v>
      </c>
      <c r="B30" s="620">
        <v>1811018</v>
      </c>
      <c r="C30" s="621" t="s">
        <v>795</v>
      </c>
      <c r="D30" s="620">
        <v>51</v>
      </c>
      <c r="E30" s="620">
        <v>90</v>
      </c>
      <c r="F30" s="620">
        <v>90</v>
      </c>
      <c r="G30" s="620">
        <v>86</v>
      </c>
      <c r="H30" s="620">
        <v>69</v>
      </c>
      <c r="I30" s="622">
        <v>80</v>
      </c>
      <c r="J30" s="622">
        <v>80</v>
      </c>
      <c r="K30" s="622">
        <v>79</v>
      </c>
      <c r="L30" s="622">
        <v>76</v>
      </c>
      <c r="M30" s="622">
        <v>75</v>
      </c>
      <c r="N30" s="137">
        <f t="shared" si="1"/>
        <v>68.400000000000006</v>
      </c>
      <c r="O30" s="137">
        <f t="shared" si="1"/>
        <v>84</v>
      </c>
      <c r="P30" s="137">
        <f t="shared" si="1"/>
        <v>83.4</v>
      </c>
      <c r="Q30" s="137">
        <f t="shared" si="1"/>
        <v>80</v>
      </c>
      <c r="R30" s="137">
        <f t="shared" si="1"/>
        <v>72.599999999999994</v>
      </c>
      <c r="S30" s="439"/>
    </row>
    <row r="31" spans="1:19">
      <c r="A31" s="457">
        <v>18</v>
      </c>
      <c r="B31" s="620">
        <v>1811019</v>
      </c>
      <c r="C31" s="621" t="s">
        <v>796</v>
      </c>
      <c r="D31" s="620">
        <v>60</v>
      </c>
      <c r="E31" s="620">
        <v>87</v>
      </c>
      <c r="F31" s="620">
        <v>89</v>
      </c>
      <c r="G31" s="620">
        <v>84</v>
      </c>
      <c r="H31" s="620">
        <v>78</v>
      </c>
      <c r="I31" s="622">
        <v>65</v>
      </c>
      <c r="J31" s="622">
        <v>65</v>
      </c>
      <c r="K31" s="622">
        <v>64</v>
      </c>
      <c r="L31" s="622">
        <v>61</v>
      </c>
      <c r="M31" s="622">
        <v>60</v>
      </c>
      <c r="N31" s="137">
        <f t="shared" si="1"/>
        <v>63</v>
      </c>
      <c r="O31" s="137">
        <f t="shared" si="1"/>
        <v>73.800000000000011</v>
      </c>
      <c r="P31" s="137">
        <f t="shared" si="1"/>
        <v>74</v>
      </c>
      <c r="Q31" s="137">
        <f t="shared" si="1"/>
        <v>70.2</v>
      </c>
      <c r="R31" s="137">
        <f t="shared" si="1"/>
        <v>67.2</v>
      </c>
      <c r="S31" s="439"/>
    </row>
    <row r="32" spans="1:19">
      <c r="A32" s="457">
        <v>19</v>
      </c>
      <c r="B32" s="620">
        <v>1811020</v>
      </c>
      <c r="C32" s="621" t="s">
        <v>722</v>
      </c>
      <c r="D32" s="620">
        <v>50</v>
      </c>
      <c r="E32" s="620">
        <v>60</v>
      </c>
      <c r="F32" s="620">
        <v>69</v>
      </c>
      <c r="G32" s="620">
        <v>70</v>
      </c>
      <c r="H32" s="620">
        <v>69</v>
      </c>
      <c r="I32" s="622">
        <v>55</v>
      </c>
      <c r="J32" s="622">
        <v>55</v>
      </c>
      <c r="K32" s="622">
        <v>54</v>
      </c>
      <c r="L32" s="622">
        <v>51</v>
      </c>
      <c r="M32" s="622">
        <v>50</v>
      </c>
      <c r="N32" s="137">
        <f t="shared" si="1"/>
        <v>53</v>
      </c>
      <c r="O32" s="137">
        <f t="shared" si="1"/>
        <v>57</v>
      </c>
      <c r="P32" s="137">
        <f t="shared" si="1"/>
        <v>60</v>
      </c>
      <c r="Q32" s="137">
        <f t="shared" si="1"/>
        <v>58.599999999999994</v>
      </c>
      <c r="R32" s="137">
        <f t="shared" si="1"/>
        <v>57.6</v>
      </c>
      <c r="S32" s="439"/>
    </row>
    <row r="33" spans="1:19">
      <c r="A33" s="457">
        <v>20</v>
      </c>
      <c r="B33" s="620">
        <v>1811021</v>
      </c>
      <c r="C33" s="621" t="s">
        <v>797</v>
      </c>
      <c r="D33" s="620">
        <v>85</v>
      </c>
      <c r="E33" s="620">
        <v>81</v>
      </c>
      <c r="F33" s="620">
        <v>76</v>
      </c>
      <c r="G33" s="620">
        <v>73</v>
      </c>
      <c r="H33" s="620">
        <v>71</v>
      </c>
      <c r="I33" s="622">
        <v>74</v>
      </c>
      <c r="J33" s="622">
        <v>74</v>
      </c>
      <c r="K33" s="622">
        <v>73</v>
      </c>
      <c r="L33" s="622">
        <v>70</v>
      </c>
      <c r="M33" s="622">
        <v>69</v>
      </c>
      <c r="N33" s="137">
        <f t="shared" si="1"/>
        <v>78.400000000000006</v>
      </c>
      <c r="O33" s="137">
        <f t="shared" si="1"/>
        <v>76.8</v>
      </c>
      <c r="P33" s="137">
        <f t="shared" si="1"/>
        <v>74.2</v>
      </c>
      <c r="Q33" s="137">
        <f t="shared" si="1"/>
        <v>71.2</v>
      </c>
      <c r="R33" s="137">
        <f t="shared" si="1"/>
        <v>69.8</v>
      </c>
      <c r="S33" s="439"/>
    </row>
    <row r="34" spans="1:19">
      <c r="A34" s="457">
        <v>21</v>
      </c>
      <c r="B34" s="620">
        <v>1811022</v>
      </c>
      <c r="C34" s="621" t="s">
        <v>798</v>
      </c>
      <c r="D34" s="620">
        <v>62</v>
      </c>
      <c r="E34" s="620">
        <v>81</v>
      </c>
      <c r="F34" s="620">
        <v>84</v>
      </c>
      <c r="G34" s="620">
        <v>85</v>
      </c>
      <c r="H34" s="620">
        <v>85</v>
      </c>
      <c r="I34" s="622">
        <v>80</v>
      </c>
      <c r="J34" s="622">
        <v>80</v>
      </c>
      <c r="K34" s="622">
        <v>79</v>
      </c>
      <c r="L34" s="622">
        <v>76</v>
      </c>
      <c r="M34" s="622">
        <v>75</v>
      </c>
      <c r="N34" s="137">
        <f t="shared" si="1"/>
        <v>72.8</v>
      </c>
      <c r="O34" s="137">
        <f t="shared" si="1"/>
        <v>80.400000000000006</v>
      </c>
      <c r="P34" s="137">
        <f t="shared" si="1"/>
        <v>81</v>
      </c>
      <c r="Q34" s="137">
        <f t="shared" si="1"/>
        <v>79.599999999999994</v>
      </c>
      <c r="R34" s="137">
        <f t="shared" si="1"/>
        <v>79</v>
      </c>
      <c r="S34" s="439"/>
    </row>
    <row r="35" spans="1:19">
      <c r="A35" s="457">
        <v>22</v>
      </c>
      <c r="B35" s="620">
        <v>1811023</v>
      </c>
      <c r="C35" s="621" t="s">
        <v>799</v>
      </c>
      <c r="D35" s="620">
        <v>50</v>
      </c>
      <c r="E35" s="620">
        <v>71</v>
      </c>
      <c r="F35" s="620">
        <v>87</v>
      </c>
      <c r="G35" s="620">
        <v>88</v>
      </c>
      <c r="H35" s="620">
        <v>82</v>
      </c>
      <c r="I35" s="622">
        <v>75</v>
      </c>
      <c r="J35" s="622">
        <v>75</v>
      </c>
      <c r="K35" s="622">
        <v>74</v>
      </c>
      <c r="L35" s="622">
        <v>71</v>
      </c>
      <c r="M35" s="622">
        <v>70</v>
      </c>
      <c r="N35" s="137">
        <f t="shared" si="1"/>
        <v>65</v>
      </c>
      <c r="O35" s="137">
        <f t="shared" si="1"/>
        <v>73.400000000000006</v>
      </c>
      <c r="P35" s="137">
        <f t="shared" si="1"/>
        <v>79.2</v>
      </c>
      <c r="Q35" s="137">
        <f t="shared" si="1"/>
        <v>77.800000000000011</v>
      </c>
      <c r="R35" s="137">
        <f t="shared" si="1"/>
        <v>74.800000000000011</v>
      </c>
      <c r="S35" s="439"/>
    </row>
    <row r="36" spans="1:19">
      <c r="A36" s="457">
        <v>23</v>
      </c>
      <c r="B36" s="620">
        <v>1811024</v>
      </c>
      <c r="C36" s="621" t="s">
        <v>723</v>
      </c>
      <c r="D36" s="620">
        <v>51</v>
      </c>
      <c r="E36" s="620">
        <v>67</v>
      </c>
      <c r="F36" s="620">
        <v>73</v>
      </c>
      <c r="G36" s="620">
        <v>75</v>
      </c>
      <c r="H36" s="620">
        <v>55</v>
      </c>
      <c r="I36" s="622">
        <v>70</v>
      </c>
      <c r="J36" s="622">
        <v>70</v>
      </c>
      <c r="K36" s="622">
        <v>69</v>
      </c>
      <c r="L36" s="622">
        <v>66</v>
      </c>
      <c r="M36" s="622">
        <v>65</v>
      </c>
      <c r="N36" s="137">
        <f t="shared" si="1"/>
        <v>62.400000000000006</v>
      </c>
      <c r="O36" s="137">
        <f t="shared" si="1"/>
        <v>68.8</v>
      </c>
      <c r="P36" s="137">
        <f t="shared" si="1"/>
        <v>70.599999999999994</v>
      </c>
      <c r="Q36" s="137">
        <f t="shared" si="1"/>
        <v>69.599999999999994</v>
      </c>
      <c r="R36" s="137">
        <f t="shared" si="1"/>
        <v>61</v>
      </c>
      <c r="S36" s="439"/>
    </row>
    <row r="37" spans="1:19">
      <c r="A37" s="457">
        <v>24</v>
      </c>
      <c r="B37" s="620">
        <v>1811025</v>
      </c>
      <c r="C37" s="621" t="s">
        <v>800</v>
      </c>
      <c r="D37" s="620">
        <v>79</v>
      </c>
      <c r="E37" s="620">
        <v>76</v>
      </c>
      <c r="F37" s="620">
        <v>88</v>
      </c>
      <c r="G37" s="620">
        <v>92</v>
      </c>
      <c r="H37" s="620">
        <v>81</v>
      </c>
      <c r="I37" s="622">
        <v>80</v>
      </c>
      <c r="J37" s="622">
        <v>80</v>
      </c>
      <c r="K37" s="622">
        <v>79</v>
      </c>
      <c r="L37" s="622">
        <v>76</v>
      </c>
      <c r="M37" s="622">
        <v>75</v>
      </c>
      <c r="N37" s="137">
        <f t="shared" si="1"/>
        <v>79.599999999999994</v>
      </c>
      <c r="O37" s="137">
        <f t="shared" si="1"/>
        <v>78.400000000000006</v>
      </c>
      <c r="P37" s="137">
        <f t="shared" si="1"/>
        <v>82.6</v>
      </c>
      <c r="Q37" s="137">
        <f t="shared" si="1"/>
        <v>82.4</v>
      </c>
      <c r="R37" s="137">
        <f t="shared" si="1"/>
        <v>77.400000000000006</v>
      </c>
      <c r="S37" s="439"/>
    </row>
    <row r="38" spans="1:19">
      <c r="A38" s="457">
        <v>25</v>
      </c>
      <c r="B38" s="620">
        <v>1811026</v>
      </c>
      <c r="C38" s="621" t="s">
        <v>801</v>
      </c>
      <c r="D38" s="620">
        <v>53</v>
      </c>
      <c r="E38" s="620">
        <v>66</v>
      </c>
      <c r="F38" s="620">
        <v>83</v>
      </c>
      <c r="G38" s="620">
        <v>73</v>
      </c>
      <c r="H38" s="620">
        <v>51</v>
      </c>
      <c r="I38" s="622">
        <v>59</v>
      </c>
      <c r="J38" s="622">
        <v>59</v>
      </c>
      <c r="K38" s="622">
        <v>58</v>
      </c>
      <c r="L38" s="622">
        <v>55</v>
      </c>
      <c r="M38" s="622">
        <v>54</v>
      </c>
      <c r="N38" s="137">
        <f t="shared" si="1"/>
        <v>56.6</v>
      </c>
      <c r="O38" s="137">
        <f t="shared" si="1"/>
        <v>61.8</v>
      </c>
      <c r="P38" s="137">
        <f t="shared" si="1"/>
        <v>68</v>
      </c>
      <c r="Q38" s="137">
        <f t="shared" si="1"/>
        <v>62.2</v>
      </c>
      <c r="R38" s="137">
        <f t="shared" si="1"/>
        <v>52.8</v>
      </c>
      <c r="S38" s="439"/>
    </row>
    <row r="39" spans="1:19">
      <c r="A39" s="457">
        <v>26</v>
      </c>
      <c r="B39" s="620">
        <v>1811027</v>
      </c>
      <c r="C39" s="621" t="s">
        <v>724</v>
      </c>
      <c r="D39" s="620">
        <v>50</v>
      </c>
      <c r="E39" s="620">
        <v>83</v>
      </c>
      <c r="F39" s="620">
        <v>87</v>
      </c>
      <c r="G39" s="620">
        <v>72</v>
      </c>
      <c r="H39" s="620">
        <v>82</v>
      </c>
      <c r="I39" s="622">
        <v>74</v>
      </c>
      <c r="J39" s="622">
        <v>74</v>
      </c>
      <c r="K39" s="622">
        <v>73</v>
      </c>
      <c r="L39" s="622">
        <v>70</v>
      </c>
      <c r="M39" s="622">
        <v>69</v>
      </c>
      <c r="N39" s="137">
        <f t="shared" si="1"/>
        <v>64.400000000000006</v>
      </c>
      <c r="O39" s="137">
        <f t="shared" si="1"/>
        <v>77.599999999999994</v>
      </c>
      <c r="P39" s="137">
        <f t="shared" si="1"/>
        <v>78.599999999999994</v>
      </c>
      <c r="Q39" s="137">
        <f t="shared" si="1"/>
        <v>70.8</v>
      </c>
      <c r="R39" s="137">
        <f t="shared" si="1"/>
        <v>74.2</v>
      </c>
      <c r="S39" s="439"/>
    </row>
    <row r="40" spans="1:19">
      <c r="A40" s="457">
        <v>27</v>
      </c>
      <c r="B40" s="620">
        <v>1811028</v>
      </c>
      <c r="C40" s="621" t="s">
        <v>802</v>
      </c>
      <c r="D40" s="620">
        <v>50</v>
      </c>
      <c r="E40" s="620">
        <v>53</v>
      </c>
      <c r="F40" s="620">
        <v>69</v>
      </c>
      <c r="G40" s="620">
        <v>80</v>
      </c>
      <c r="H40" s="620">
        <v>78</v>
      </c>
      <c r="I40" s="622">
        <v>59</v>
      </c>
      <c r="J40" s="622">
        <v>59</v>
      </c>
      <c r="K40" s="622">
        <v>58</v>
      </c>
      <c r="L40" s="622">
        <v>55</v>
      </c>
      <c r="M40" s="622">
        <v>54</v>
      </c>
      <c r="N40" s="137">
        <f t="shared" si="1"/>
        <v>55.4</v>
      </c>
      <c r="O40" s="137">
        <f t="shared" si="1"/>
        <v>56.6</v>
      </c>
      <c r="P40" s="137">
        <f t="shared" si="1"/>
        <v>62.4</v>
      </c>
      <c r="Q40" s="137">
        <f t="shared" si="1"/>
        <v>65</v>
      </c>
      <c r="R40" s="137">
        <f t="shared" si="1"/>
        <v>63.6</v>
      </c>
      <c r="S40" s="439"/>
    </row>
    <row r="41" spans="1:19">
      <c r="A41" s="457">
        <v>28</v>
      </c>
      <c r="B41" s="620">
        <v>1811029</v>
      </c>
      <c r="C41" s="621" t="s">
        <v>803</v>
      </c>
      <c r="D41" s="620">
        <v>54</v>
      </c>
      <c r="E41" s="620">
        <v>81</v>
      </c>
      <c r="F41" s="620">
        <v>79</v>
      </c>
      <c r="G41" s="620">
        <v>78</v>
      </c>
      <c r="H41" s="620">
        <v>67</v>
      </c>
      <c r="I41" s="622">
        <v>79</v>
      </c>
      <c r="J41" s="622">
        <v>79</v>
      </c>
      <c r="K41" s="622">
        <v>78</v>
      </c>
      <c r="L41" s="622">
        <v>75</v>
      </c>
      <c r="M41" s="622">
        <v>74</v>
      </c>
      <c r="N41" s="137">
        <f t="shared" si="1"/>
        <v>69</v>
      </c>
      <c r="O41" s="137">
        <f t="shared" si="1"/>
        <v>79.8</v>
      </c>
      <c r="P41" s="137">
        <f t="shared" si="1"/>
        <v>78.400000000000006</v>
      </c>
      <c r="Q41" s="137">
        <f t="shared" si="1"/>
        <v>76.2</v>
      </c>
      <c r="R41" s="137">
        <f t="shared" si="1"/>
        <v>71.2</v>
      </c>
      <c r="S41" s="439"/>
    </row>
    <row r="42" spans="1:19">
      <c r="A42" s="457">
        <v>29</v>
      </c>
      <c r="B42" s="620">
        <v>1811030</v>
      </c>
      <c r="C42" s="621" t="s">
        <v>804</v>
      </c>
      <c r="D42" s="620">
        <v>71</v>
      </c>
      <c r="E42" s="620">
        <v>71</v>
      </c>
      <c r="F42" s="620">
        <v>84</v>
      </c>
      <c r="G42" s="620">
        <v>85</v>
      </c>
      <c r="H42" s="620">
        <v>77</v>
      </c>
      <c r="I42" s="622">
        <v>85</v>
      </c>
      <c r="J42" s="622">
        <v>85</v>
      </c>
      <c r="K42" s="622">
        <v>84</v>
      </c>
      <c r="L42" s="622">
        <v>81</v>
      </c>
      <c r="M42" s="622">
        <v>80</v>
      </c>
      <c r="N42" s="137">
        <f t="shared" si="1"/>
        <v>79.400000000000006</v>
      </c>
      <c r="O42" s="137">
        <f t="shared" si="1"/>
        <v>79.400000000000006</v>
      </c>
      <c r="P42" s="137">
        <f t="shared" si="1"/>
        <v>84</v>
      </c>
      <c r="Q42" s="137">
        <f t="shared" si="1"/>
        <v>82.6</v>
      </c>
      <c r="R42" s="137">
        <f t="shared" si="1"/>
        <v>78.8</v>
      </c>
      <c r="S42" s="439"/>
    </row>
    <row r="43" spans="1:19">
      <c r="A43" s="457">
        <v>30</v>
      </c>
      <c r="B43" s="620">
        <v>1811031</v>
      </c>
      <c r="C43" s="621" t="s">
        <v>805</v>
      </c>
      <c r="D43" s="620">
        <v>50</v>
      </c>
      <c r="E43" s="620">
        <v>90</v>
      </c>
      <c r="F43" s="620">
        <v>78</v>
      </c>
      <c r="G43" s="620">
        <v>88</v>
      </c>
      <c r="H43" s="620">
        <v>81</v>
      </c>
      <c r="I43" s="622">
        <v>62</v>
      </c>
      <c r="J43" s="622">
        <v>62</v>
      </c>
      <c r="K43" s="622">
        <v>61</v>
      </c>
      <c r="L43" s="622">
        <v>58</v>
      </c>
      <c r="M43" s="622">
        <v>57</v>
      </c>
      <c r="N43" s="137">
        <f t="shared" si="1"/>
        <v>57.199999999999996</v>
      </c>
      <c r="O43" s="137">
        <f t="shared" si="1"/>
        <v>73.199999999999989</v>
      </c>
      <c r="P43" s="137">
        <f t="shared" si="1"/>
        <v>67.800000000000011</v>
      </c>
      <c r="Q43" s="137">
        <f t="shared" si="1"/>
        <v>70</v>
      </c>
      <c r="R43" s="137">
        <f t="shared" si="1"/>
        <v>66.599999999999994</v>
      </c>
      <c r="S43" s="439"/>
    </row>
    <row r="44" spans="1:19">
      <c r="A44" s="457">
        <v>31</v>
      </c>
      <c r="B44" s="620">
        <v>1811032</v>
      </c>
      <c r="C44" s="621" t="s">
        <v>806</v>
      </c>
      <c r="D44" s="620">
        <v>61</v>
      </c>
      <c r="E44" s="620">
        <v>75</v>
      </c>
      <c r="F44" s="620">
        <v>83</v>
      </c>
      <c r="G44" s="620">
        <v>86</v>
      </c>
      <c r="H44" s="620">
        <v>83</v>
      </c>
      <c r="I44" s="622">
        <v>85</v>
      </c>
      <c r="J44" s="622">
        <v>85</v>
      </c>
      <c r="K44" s="622">
        <v>84</v>
      </c>
      <c r="L44" s="622">
        <v>81</v>
      </c>
      <c r="M44" s="622">
        <v>80</v>
      </c>
      <c r="N44" s="137">
        <f t="shared" si="1"/>
        <v>75.400000000000006</v>
      </c>
      <c r="O44" s="137">
        <f t="shared" si="1"/>
        <v>81</v>
      </c>
      <c r="P44" s="137">
        <f t="shared" si="1"/>
        <v>83.6</v>
      </c>
      <c r="Q44" s="137">
        <f t="shared" si="1"/>
        <v>83</v>
      </c>
      <c r="R44" s="137">
        <f t="shared" si="1"/>
        <v>81.2</v>
      </c>
      <c r="S44" s="439"/>
    </row>
    <row r="45" spans="1:19">
      <c r="A45" s="457">
        <v>32</v>
      </c>
      <c r="B45" s="620">
        <v>1811033</v>
      </c>
      <c r="C45" s="621" t="s">
        <v>807</v>
      </c>
      <c r="D45" s="620">
        <v>51</v>
      </c>
      <c r="E45" s="620">
        <v>75</v>
      </c>
      <c r="F45" s="620">
        <v>88</v>
      </c>
      <c r="G45" s="620">
        <v>87</v>
      </c>
      <c r="H45" s="620">
        <v>85</v>
      </c>
      <c r="I45" s="622">
        <v>64</v>
      </c>
      <c r="J45" s="622">
        <v>64</v>
      </c>
      <c r="K45" s="622">
        <v>63</v>
      </c>
      <c r="L45" s="622">
        <v>60</v>
      </c>
      <c r="M45" s="622">
        <v>59</v>
      </c>
      <c r="N45" s="137">
        <f t="shared" si="1"/>
        <v>58.8</v>
      </c>
      <c r="O45" s="137">
        <f t="shared" si="1"/>
        <v>68.400000000000006</v>
      </c>
      <c r="P45" s="137">
        <f t="shared" si="1"/>
        <v>73</v>
      </c>
      <c r="Q45" s="137">
        <f t="shared" si="1"/>
        <v>70.800000000000011</v>
      </c>
      <c r="R45" s="137">
        <f t="shared" si="1"/>
        <v>69.400000000000006</v>
      </c>
      <c r="S45" s="439"/>
    </row>
    <row r="46" spans="1:19">
      <c r="A46" s="457">
        <v>33</v>
      </c>
      <c r="B46" s="620">
        <v>1811034</v>
      </c>
      <c r="C46" s="621" t="s">
        <v>808</v>
      </c>
      <c r="D46" s="620">
        <v>55</v>
      </c>
      <c r="E46" s="620">
        <v>70</v>
      </c>
      <c r="F46" s="620">
        <v>76</v>
      </c>
      <c r="G46" s="620">
        <v>72</v>
      </c>
      <c r="H46" s="620">
        <v>65</v>
      </c>
      <c r="I46" s="622">
        <v>70</v>
      </c>
      <c r="J46" s="622">
        <v>70</v>
      </c>
      <c r="K46" s="622">
        <v>69</v>
      </c>
      <c r="L46" s="622">
        <v>66</v>
      </c>
      <c r="M46" s="622">
        <v>65</v>
      </c>
      <c r="N46" s="137">
        <f t="shared" si="1"/>
        <v>64</v>
      </c>
      <c r="O46" s="137">
        <f t="shared" si="1"/>
        <v>70</v>
      </c>
      <c r="P46" s="137">
        <f t="shared" si="1"/>
        <v>71.8</v>
      </c>
      <c r="Q46" s="137">
        <f t="shared" si="1"/>
        <v>68.400000000000006</v>
      </c>
      <c r="R46" s="137">
        <f t="shared" si="1"/>
        <v>65</v>
      </c>
      <c r="S46" s="439"/>
    </row>
    <row r="47" spans="1:19">
      <c r="A47" s="457">
        <v>34</v>
      </c>
      <c r="B47" s="620">
        <v>1811035</v>
      </c>
      <c r="C47" s="621" t="s">
        <v>809</v>
      </c>
      <c r="D47" s="620">
        <v>50</v>
      </c>
      <c r="E47" s="620">
        <v>77</v>
      </c>
      <c r="F47" s="620">
        <v>76</v>
      </c>
      <c r="G47" s="620">
        <v>76</v>
      </c>
      <c r="H47" s="620">
        <v>83</v>
      </c>
      <c r="I47" s="622">
        <v>59</v>
      </c>
      <c r="J47" s="622">
        <v>59</v>
      </c>
      <c r="K47" s="622">
        <v>58</v>
      </c>
      <c r="L47" s="622">
        <v>55</v>
      </c>
      <c r="M47" s="622">
        <v>54</v>
      </c>
      <c r="N47" s="137">
        <f t="shared" si="1"/>
        <v>55.4</v>
      </c>
      <c r="O47" s="137">
        <f t="shared" si="1"/>
        <v>66.2</v>
      </c>
      <c r="P47" s="137">
        <f t="shared" si="1"/>
        <v>65.2</v>
      </c>
      <c r="Q47" s="137">
        <f t="shared" si="1"/>
        <v>63.400000000000006</v>
      </c>
      <c r="R47" s="137">
        <f t="shared" si="1"/>
        <v>65.599999999999994</v>
      </c>
      <c r="S47" s="439"/>
    </row>
    <row r="48" spans="1:19">
      <c r="A48" s="457">
        <v>35</v>
      </c>
      <c r="B48" s="620">
        <v>1811036</v>
      </c>
      <c r="C48" s="621" t="s">
        <v>725</v>
      </c>
      <c r="D48" s="620">
        <v>69</v>
      </c>
      <c r="E48" s="620">
        <v>70</v>
      </c>
      <c r="F48" s="620">
        <v>78</v>
      </c>
      <c r="G48" s="620">
        <v>76</v>
      </c>
      <c r="H48" s="620">
        <v>68</v>
      </c>
      <c r="I48" s="622">
        <v>62</v>
      </c>
      <c r="J48" s="622">
        <v>62</v>
      </c>
      <c r="K48" s="622">
        <v>61</v>
      </c>
      <c r="L48" s="622">
        <v>58</v>
      </c>
      <c r="M48" s="622">
        <v>57</v>
      </c>
      <c r="N48" s="137">
        <f t="shared" si="1"/>
        <v>64.8</v>
      </c>
      <c r="O48" s="137">
        <f t="shared" si="1"/>
        <v>65.199999999999989</v>
      </c>
      <c r="P48" s="137">
        <f t="shared" si="1"/>
        <v>67.800000000000011</v>
      </c>
      <c r="Q48" s="137">
        <f t="shared" si="1"/>
        <v>65.2</v>
      </c>
      <c r="R48" s="137">
        <f t="shared" si="1"/>
        <v>61.4</v>
      </c>
      <c r="S48" s="439"/>
    </row>
    <row r="49" spans="1:19">
      <c r="A49" s="457">
        <v>36</v>
      </c>
      <c r="B49" s="620">
        <v>1811037</v>
      </c>
      <c r="C49" s="621" t="s">
        <v>810</v>
      </c>
      <c r="D49" s="620">
        <v>52</v>
      </c>
      <c r="E49" s="620">
        <v>53</v>
      </c>
      <c r="F49" s="620">
        <v>74</v>
      </c>
      <c r="G49" s="620">
        <v>73</v>
      </c>
      <c r="H49" s="620">
        <v>65</v>
      </c>
      <c r="I49" s="622">
        <v>54</v>
      </c>
      <c r="J49" s="622">
        <v>54</v>
      </c>
      <c r="K49" s="622">
        <v>53</v>
      </c>
      <c r="L49" s="622">
        <v>50</v>
      </c>
      <c r="M49" s="622">
        <v>49</v>
      </c>
      <c r="N49" s="137">
        <f t="shared" si="1"/>
        <v>53.2</v>
      </c>
      <c r="O49" s="137">
        <f t="shared" si="1"/>
        <v>53.6</v>
      </c>
      <c r="P49" s="137">
        <f t="shared" si="1"/>
        <v>61.4</v>
      </c>
      <c r="Q49" s="137">
        <f t="shared" si="1"/>
        <v>59.2</v>
      </c>
      <c r="R49" s="137">
        <f t="shared" si="1"/>
        <v>55.4</v>
      </c>
      <c r="S49" s="439"/>
    </row>
    <row r="50" spans="1:19">
      <c r="A50" s="457">
        <v>37</v>
      </c>
      <c r="B50" s="620">
        <v>1811038</v>
      </c>
      <c r="C50" s="621" t="s">
        <v>811</v>
      </c>
      <c r="D50" s="620">
        <v>55</v>
      </c>
      <c r="E50" s="620">
        <v>52</v>
      </c>
      <c r="F50" s="620">
        <v>72</v>
      </c>
      <c r="G50" s="620">
        <v>69</v>
      </c>
      <c r="H50" s="620">
        <v>55</v>
      </c>
      <c r="I50" s="622">
        <v>70</v>
      </c>
      <c r="J50" s="622">
        <v>70</v>
      </c>
      <c r="K50" s="622">
        <v>69</v>
      </c>
      <c r="L50" s="622">
        <v>66</v>
      </c>
      <c r="M50" s="622">
        <v>65</v>
      </c>
      <c r="N50" s="137">
        <f t="shared" si="1"/>
        <v>64</v>
      </c>
      <c r="O50" s="137">
        <f t="shared" si="1"/>
        <v>62.8</v>
      </c>
      <c r="P50" s="137">
        <f t="shared" si="1"/>
        <v>70.2</v>
      </c>
      <c r="Q50" s="137">
        <f t="shared" si="1"/>
        <v>67.2</v>
      </c>
      <c r="R50" s="137">
        <f t="shared" si="1"/>
        <v>61</v>
      </c>
      <c r="S50" s="439"/>
    </row>
    <row r="51" spans="1:19">
      <c r="A51" s="457">
        <v>38</v>
      </c>
      <c r="B51" s="620">
        <v>1811039</v>
      </c>
      <c r="C51" s="621" t="s">
        <v>812</v>
      </c>
      <c r="D51" s="620">
        <v>52</v>
      </c>
      <c r="E51" s="620">
        <v>55</v>
      </c>
      <c r="F51" s="620">
        <v>75</v>
      </c>
      <c r="G51" s="620">
        <v>75</v>
      </c>
      <c r="H51" s="620">
        <v>55</v>
      </c>
      <c r="I51" s="622">
        <v>60</v>
      </c>
      <c r="J51" s="622">
        <v>60</v>
      </c>
      <c r="K51" s="622">
        <v>59</v>
      </c>
      <c r="L51" s="622">
        <v>56</v>
      </c>
      <c r="M51" s="622">
        <v>55</v>
      </c>
      <c r="N51" s="137">
        <f t="shared" si="1"/>
        <v>56.8</v>
      </c>
      <c r="O51" s="137">
        <f t="shared" si="1"/>
        <v>58</v>
      </c>
      <c r="P51" s="137">
        <f t="shared" si="1"/>
        <v>65.400000000000006</v>
      </c>
      <c r="Q51" s="137">
        <f t="shared" si="1"/>
        <v>63.6</v>
      </c>
      <c r="R51" s="137">
        <f t="shared" si="1"/>
        <v>55</v>
      </c>
      <c r="S51" s="439"/>
    </row>
    <row r="52" spans="1:19">
      <c r="A52" s="457">
        <v>39</v>
      </c>
      <c r="B52" s="620">
        <v>1811040</v>
      </c>
      <c r="C52" s="621" t="s">
        <v>813</v>
      </c>
      <c r="D52" s="620">
        <v>72</v>
      </c>
      <c r="E52" s="620">
        <v>84</v>
      </c>
      <c r="F52" s="620">
        <v>86</v>
      </c>
      <c r="G52" s="620">
        <v>93</v>
      </c>
      <c r="H52" s="620">
        <v>76</v>
      </c>
      <c r="I52" s="622">
        <v>84</v>
      </c>
      <c r="J52" s="622">
        <v>84</v>
      </c>
      <c r="K52" s="622">
        <v>83</v>
      </c>
      <c r="L52" s="622">
        <v>80</v>
      </c>
      <c r="M52" s="622">
        <v>79</v>
      </c>
      <c r="N52" s="137">
        <f t="shared" si="1"/>
        <v>79.2</v>
      </c>
      <c r="O52" s="137">
        <f t="shared" si="1"/>
        <v>84</v>
      </c>
      <c r="P52" s="137">
        <f t="shared" si="1"/>
        <v>84.199999999999989</v>
      </c>
      <c r="Q52" s="137">
        <f t="shared" si="1"/>
        <v>85.2</v>
      </c>
      <c r="R52" s="137">
        <f t="shared" si="1"/>
        <v>77.8</v>
      </c>
      <c r="S52" s="439"/>
    </row>
    <row r="53" spans="1:19">
      <c r="A53" s="457">
        <v>40</v>
      </c>
      <c r="B53" s="620">
        <v>1811041</v>
      </c>
      <c r="C53" s="621" t="s">
        <v>814</v>
      </c>
      <c r="D53" s="620">
        <v>73</v>
      </c>
      <c r="E53" s="620">
        <v>72</v>
      </c>
      <c r="F53" s="620">
        <v>82</v>
      </c>
      <c r="G53" s="620">
        <v>81</v>
      </c>
      <c r="H53" s="620">
        <v>82</v>
      </c>
      <c r="I53" s="622">
        <v>65</v>
      </c>
      <c r="J53" s="622">
        <v>65</v>
      </c>
      <c r="K53" s="622">
        <v>64</v>
      </c>
      <c r="L53" s="622">
        <v>61</v>
      </c>
      <c r="M53" s="622">
        <v>60</v>
      </c>
      <c r="N53" s="137">
        <f t="shared" si="1"/>
        <v>68.2</v>
      </c>
      <c r="O53" s="137">
        <f t="shared" si="1"/>
        <v>67.8</v>
      </c>
      <c r="P53" s="137">
        <f t="shared" si="1"/>
        <v>71.2</v>
      </c>
      <c r="Q53" s="137">
        <f t="shared" si="1"/>
        <v>69</v>
      </c>
      <c r="R53" s="137">
        <f t="shared" si="1"/>
        <v>68.800000000000011</v>
      </c>
      <c r="S53" s="439"/>
    </row>
    <row r="54" spans="1:19">
      <c r="A54" s="457">
        <v>41</v>
      </c>
      <c r="B54" s="620">
        <v>1811042</v>
      </c>
      <c r="C54" s="621" t="s">
        <v>815</v>
      </c>
      <c r="D54" s="620">
        <v>57</v>
      </c>
      <c r="E54" s="620">
        <v>75</v>
      </c>
      <c r="F54" s="620">
        <v>85</v>
      </c>
      <c r="G54" s="620">
        <v>86</v>
      </c>
      <c r="H54" s="620">
        <v>79</v>
      </c>
      <c r="I54" s="622">
        <v>79</v>
      </c>
      <c r="J54" s="622">
        <v>79</v>
      </c>
      <c r="K54" s="622">
        <v>78</v>
      </c>
      <c r="L54" s="622">
        <v>75</v>
      </c>
      <c r="M54" s="622">
        <v>74</v>
      </c>
      <c r="N54" s="137">
        <f t="shared" si="1"/>
        <v>70.2</v>
      </c>
      <c r="O54" s="137">
        <f t="shared" si="1"/>
        <v>77.400000000000006</v>
      </c>
      <c r="P54" s="137">
        <f t="shared" si="1"/>
        <v>80.8</v>
      </c>
      <c r="Q54" s="137">
        <f t="shared" si="1"/>
        <v>79.400000000000006</v>
      </c>
      <c r="R54" s="137">
        <f t="shared" si="1"/>
        <v>76</v>
      </c>
      <c r="S54" s="439"/>
    </row>
    <row r="55" spans="1:19">
      <c r="A55" s="457">
        <v>42</v>
      </c>
      <c r="B55" s="620">
        <v>1811043</v>
      </c>
      <c r="C55" s="621" t="s">
        <v>816</v>
      </c>
      <c r="D55" s="620">
        <v>81</v>
      </c>
      <c r="E55" s="620">
        <v>96</v>
      </c>
      <c r="F55" s="620">
        <v>89</v>
      </c>
      <c r="G55" s="620">
        <v>85</v>
      </c>
      <c r="H55" s="620">
        <v>78</v>
      </c>
      <c r="I55" s="622">
        <v>60</v>
      </c>
      <c r="J55" s="622">
        <v>60</v>
      </c>
      <c r="K55" s="622">
        <v>59</v>
      </c>
      <c r="L55" s="622">
        <v>56</v>
      </c>
      <c r="M55" s="622">
        <v>55</v>
      </c>
      <c r="N55" s="137">
        <f t="shared" si="1"/>
        <v>68.400000000000006</v>
      </c>
      <c r="O55" s="137">
        <f t="shared" si="1"/>
        <v>74.400000000000006</v>
      </c>
      <c r="P55" s="137">
        <f t="shared" si="1"/>
        <v>71</v>
      </c>
      <c r="Q55" s="137">
        <f t="shared" si="1"/>
        <v>67.599999999999994</v>
      </c>
      <c r="R55" s="137">
        <f t="shared" si="1"/>
        <v>64.2</v>
      </c>
      <c r="S55" s="439"/>
    </row>
    <row r="56" spans="1:19">
      <c r="A56" s="457">
        <v>43</v>
      </c>
      <c r="B56" s="620">
        <v>1811044</v>
      </c>
      <c r="C56" s="621" t="s">
        <v>817</v>
      </c>
      <c r="D56" s="623">
        <v>42</v>
      </c>
      <c r="E56" s="620">
        <v>60</v>
      </c>
      <c r="F56" s="620">
        <v>72</v>
      </c>
      <c r="G56" s="620">
        <v>69</v>
      </c>
      <c r="H56" s="620">
        <v>67</v>
      </c>
      <c r="I56" s="622">
        <v>69</v>
      </c>
      <c r="J56" s="622">
        <v>69</v>
      </c>
      <c r="K56" s="622">
        <v>68</v>
      </c>
      <c r="L56" s="622">
        <v>65</v>
      </c>
      <c r="M56" s="622">
        <v>64</v>
      </c>
      <c r="N56" s="137">
        <f t="shared" si="1"/>
        <v>58.2</v>
      </c>
      <c r="O56" s="137">
        <f t="shared" si="1"/>
        <v>65.400000000000006</v>
      </c>
      <c r="P56" s="137">
        <f t="shared" si="1"/>
        <v>69.599999999999994</v>
      </c>
      <c r="Q56" s="137">
        <f t="shared" si="1"/>
        <v>66.599999999999994</v>
      </c>
      <c r="R56" s="137">
        <f t="shared" si="1"/>
        <v>65.2</v>
      </c>
      <c r="S56" s="439"/>
    </row>
    <row r="57" spans="1:19">
      <c r="A57" s="457">
        <v>44</v>
      </c>
      <c r="B57" s="620">
        <v>1811045</v>
      </c>
      <c r="C57" s="621" t="s">
        <v>818</v>
      </c>
      <c r="D57" s="620">
        <v>98</v>
      </c>
      <c r="E57" s="620">
        <v>93</v>
      </c>
      <c r="F57" s="620">
        <v>87</v>
      </c>
      <c r="G57" s="620">
        <v>78</v>
      </c>
      <c r="H57" s="620">
        <v>83</v>
      </c>
      <c r="I57" s="622">
        <v>89</v>
      </c>
      <c r="J57" s="622">
        <v>89</v>
      </c>
      <c r="K57" s="622">
        <v>88</v>
      </c>
      <c r="L57" s="622">
        <v>85</v>
      </c>
      <c r="M57" s="622">
        <v>84</v>
      </c>
      <c r="N57" s="137">
        <f t="shared" si="1"/>
        <v>92.6</v>
      </c>
      <c r="O57" s="137">
        <f t="shared" si="1"/>
        <v>90.6</v>
      </c>
      <c r="P57" s="137">
        <f t="shared" si="1"/>
        <v>87.6</v>
      </c>
      <c r="Q57" s="137">
        <f t="shared" si="1"/>
        <v>82.2</v>
      </c>
      <c r="R57" s="137">
        <f t="shared" si="1"/>
        <v>83.6</v>
      </c>
      <c r="S57" s="439"/>
    </row>
    <row r="58" spans="1:19">
      <c r="A58" s="457">
        <v>45</v>
      </c>
      <c r="B58" s="620">
        <v>1811046</v>
      </c>
      <c r="C58" s="621" t="s">
        <v>819</v>
      </c>
      <c r="D58" s="620">
        <v>52</v>
      </c>
      <c r="E58" s="620">
        <v>76</v>
      </c>
      <c r="F58" s="620">
        <v>85</v>
      </c>
      <c r="G58" s="620">
        <v>87</v>
      </c>
      <c r="H58" s="620">
        <v>82</v>
      </c>
      <c r="I58" s="622">
        <v>70</v>
      </c>
      <c r="J58" s="622">
        <v>70</v>
      </c>
      <c r="K58" s="622">
        <v>69</v>
      </c>
      <c r="L58" s="622">
        <v>66</v>
      </c>
      <c r="M58" s="622">
        <v>65</v>
      </c>
      <c r="N58" s="137">
        <f t="shared" si="1"/>
        <v>62.8</v>
      </c>
      <c r="O58" s="137">
        <f t="shared" si="1"/>
        <v>72.400000000000006</v>
      </c>
      <c r="P58" s="137">
        <f t="shared" si="1"/>
        <v>75.400000000000006</v>
      </c>
      <c r="Q58" s="137">
        <f t="shared" si="1"/>
        <v>74.400000000000006</v>
      </c>
      <c r="R58" s="137">
        <f t="shared" si="1"/>
        <v>71.800000000000011</v>
      </c>
      <c r="S58" s="439"/>
    </row>
    <row r="59" spans="1:19">
      <c r="A59" s="457">
        <v>46</v>
      </c>
      <c r="B59" s="620">
        <v>1811047</v>
      </c>
      <c r="C59" s="621" t="s">
        <v>820</v>
      </c>
      <c r="D59" s="620">
        <v>64</v>
      </c>
      <c r="E59" s="620">
        <v>72</v>
      </c>
      <c r="F59" s="620">
        <v>80</v>
      </c>
      <c r="G59" s="620">
        <v>86</v>
      </c>
      <c r="H59" s="620">
        <v>77</v>
      </c>
      <c r="I59" s="622">
        <v>70</v>
      </c>
      <c r="J59" s="622">
        <v>70</v>
      </c>
      <c r="K59" s="622">
        <v>69</v>
      </c>
      <c r="L59" s="622">
        <v>66</v>
      </c>
      <c r="M59" s="622">
        <v>65</v>
      </c>
      <c r="N59" s="137">
        <f t="shared" si="1"/>
        <v>67.599999999999994</v>
      </c>
      <c r="O59" s="137">
        <f t="shared" si="1"/>
        <v>70.8</v>
      </c>
      <c r="P59" s="137">
        <f t="shared" si="1"/>
        <v>73.400000000000006</v>
      </c>
      <c r="Q59" s="137">
        <f t="shared" si="1"/>
        <v>74</v>
      </c>
      <c r="R59" s="137">
        <f t="shared" si="1"/>
        <v>69.8</v>
      </c>
      <c r="S59" s="439"/>
    </row>
    <row r="60" spans="1:19">
      <c r="A60" s="457">
        <v>47</v>
      </c>
      <c r="B60" s="620">
        <v>1811048</v>
      </c>
      <c r="C60" s="621" t="s">
        <v>821</v>
      </c>
      <c r="D60" s="620">
        <v>52</v>
      </c>
      <c r="E60" s="620">
        <v>51</v>
      </c>
      <c r="F60" s="620">
        <v>75</v>
      </c>
      <c r="G60" s="620">
        <v>71</v>
      </c>
      <c r="H60" s="620">
        <v>55</v>
      </c>
      <c r="I60" s="622">
        <v>67</v>
      </c>
      <c r="J60" s="622">
        <v>67</v>
      </c>
      <c r="K60" s="622">
        <v>66</v>
      </c>
      <c r="L60" s="622">
        <v>63</v>
      </c>
      <c r="M60" s="622">
        <v>62</v>
      </c>
      <c r="N60" s="137">
        <f t="shared" si="1"/>
        <v>61</v>
      </c>
      <c r="O60" s="137">
        <f t="shared" si="1"/>
        <v>60.599999999999994</v>
      </c>
      <c r="P60" s="137">
        <f t="shared" si="1"/>
        <v>69.599999999999994</v>
      </c>
      <c r="Q60" s="137">
        <f t="shared" si="1"/>
        <v>66.2</v>
      </c>
      <c r="R60" s="137">
        <f t="shared" si="1"/>
        <v>59.199999999999996</v>
      </c>
      <c r="S60" s="439"/>
    </row>
    <row r="61" spans="1:19">
      <c r="A61" s="457">
        <v>48</v>
      </c>
      <c r="B61" s="620">
        <v>1811049</v>
      </c>
      <c r="C61" s="621" t="s">
        <v>822</v>
      </c>
      <c r="D61" s="620">
        <v>74</v>
      </c>
      <c r="E61" s="620">
        <v>87</v>
      </c>
      <c r="F61" s="620">
        <v>81</v>
      </c>
      <c r="G61" s="620">
        <v>81</v>
      </c>
      <c r="H61" s="620">
        <v>82</v>
      </c>
      <c r="I61" s="622">
        <v>82</v>
      </c>
      <c r="J61" s="622">
        <v>82</v>
      </c>
      <c r="K61" s="622">
        <v>81</v>
      </c>
      <c r="L61" s="622">
        <v>78</v>
      </c>
      <c r="M61" s="622">
        <v>77</v>
      </c>
      <c r="N61" s="137">
        <f t="shared" si="1"/>
        <v>78.8</v>
      </c>
      <c r="O61" s="137">
        <f t="shared" si="1"/>
        <v>84</v>
      </c>
      <c r="P61" s="137">
        <f t="shared" si="1"/>
        <v>81</v>
      </c>
      <c r="Q61" s="137">
        <f t="shared" si="1"/>
        <v>79.199999999999989</v>
      </c>
      <c r="R61" s="137">
        <f t="shared" si="1"/>
        <v>79</v>
      </c>
      <c r="S61" s="439"/>
    </row>
    <row r="62" spans="1:19">
      <c r="A62" s="457">
        <v>49</v>
      </c>
      <c r="B62" s="620">
        <v>1811050</v>
      </c>
      <c r="C62" s="621" t="s">
        <v>823</v>
      </c>
      <c r="D62" s="620">
        <v>69</v>
      </c>
      <c r="E62" s="620">
        <v>89</v>
      </c>
      <c r="F62" s="620">
        <v>84</v>
      </c>
      <c r="G62" s="620">
        <v>88</v>
      </c>
      <c r="H62" s="620">
        <v>80</v>
      </c>
      <c r="I62" s="622">
        <v>62</v>
      </c>
      <c r="J62" s="622">
        <v>62</v>
      </c>
      <c r="K62" s="622">
        <v>61</v>
      </c>
      <c r="L62" s="622">
        <v>58</v>
      </c>
      <c r="M62" s="622">
        <v>57</v>
      </c>
      <c r="N62" s="137">
        <f t="shared" si="1"/>
        <v>64.8</v>
      </c>
      <c r="O62" s="137">
        <f t="shared" si="1"/>
        <v>72.8</v>
      </c>
      <c r="P62" s="137">
        <f t="shared" si="1"/>
        <v>70.2</v>
      </c>
      <c r="Q62" s="137">
        <f t="shared" si="1"/>
        <v>70</v>
      </c>
      <c r="R62" s="137">
        <f t="shared" si="1"/>
        <v>66.199999999999989</v>
      </c>
      <c r="S62" s="439"/>
    </row>
    <row r="63" spans="1:19">
      <c r="A63" s="457">
        <v>50</v>
      </c>
      <c r="B63" s="620">
        <v>1811051</v>
      </c>
      <c r="C63" s="621" t="s">
        <v>824</v>
      </c>
      <c r="D63" s="620">
        <v>69</v>
      </c>
      <c r="E63" s="620">
        <v>76</v>
      </c>
      <c r="F63" s="620">
        <v>86</v>
      </c>
      <c r="G63" s="620">
        <v>90</v>
      </c>
      <c r="H63" s="620">
        <v>82</v>
      </c>
      <c r="I63" s="622">
        <v>67</v>
      </c>
      <c r="J63" s="622">
        <v>67</v>
      </c>
      <c r="K63" s="622">
        <v>66</v>
      </c>
      <c r="L63" s="622">
        <v>63</v>
      </c>
      <c r="M63" s="622">
        <v>62</v>
      </c>
      <c r="N63" s="137">
        <f t="shared" si="1"/>
        <v>67.8</v>
      </c>
      <c r="O63" s="137">
        <f t="shared" si="1"/>
        <v>70.599999999999994</v>
      </c>
      <c r="P63" s="137">
        <f t="shared" si="1"/>
        <v>74</v>
      </c>
      <c r="Q63" s="137">
        <f t="shared" si="1"/>
        <v>73.8</v>
      </c>
      <c r="R63" s="137">
        <f t="shared" si="1"/>
        <v>70</v>
      </c>
      <c r="S63" s="439"/>
    </row>
    <row r="64" spans="1:19">
      <c r="A64" s="457">
        <v>51</v>
      </c>
      <c r="B64" s="620">
        <v>1811052</v>
      </c>
      <c r="C64" s="621" t="s">
        <v>825</v>
      </c>
      <c r="D64" s="620">
        <v>70</v>
      </c>
      <c r="E64" s="620">
        <v>77</v>
      </c>
      <c r="F64" s="620">
        <v>84</v>
      </c>
      <c r="G64" s="620">
        <v>90</v>
      </c>
      <c r="H64" s="620">
        <v>83</v>
      </c>
      <c r="I64" s="622">
        <v>67</v>
      </c>
      <c r="J64" s="622">
        <v>67</v>
      </c>
      <c r="K64" s="622">
        <v>66</v>
      </c>
      <c r="L64" s="622">
        <v>63</v>
      </c>
      <c r="M64" s="622">
        <v>62</v>
      </c>
      <c r="N64" s="137">
        <f t="shared" si="1"/>
        <v>68.199999999999989</v>
      </c>
      <c r="O64" s="137">
        <f t="shared" si="1"/>
        <v>71</v>
      </c>
      <c r="P64" s="137">
        <f t="shared" si="1"/>
        <v>73.2</v>
      </c>
      <c r="Q64" s="137">
        <f t="shared" si="1"/>
        <v>73.8</v>
      </c>
      <c r="R64" s="137">
        <f t="shared" si="1"/>
        <v>70.400000000000006</v>
      </c>
      <c r="S64" s="439"/>
    </row>
    <row r="65" spans="1:19">
      <c r="A65" s="457">
        <v>52</v>
      </c>
      <c r="B65" s="620">
        <v>1811053</v>
      </c>
      <c r="C65" s="621" t="s">
        <v>826</v>
      </c>
      <c r="D65" s="620">
        <v>81</v>
      </c>
      <c r="E65" s="620">
        <v>70</v>
      </c>
      <c r="F65" s="620">
        <v>85</v>
      </c>
      <c r="G65" s="620">
        <v>87</v>
      </c>
      <c r="H65" s="620">
        <v>85</v>
      </c>
      <c r="I65" s="622">
        <v>72</v>
      </c>
      <c r="J65" s="622">
        <v>72</v>
      </c>
      <c r="K65" s="622">
        <v>71</v>
      </c>
      <c r="L65" s="622">
        <v>68</v>
      </c>
      <c r="M65" s="622">
        <v>67</v>
      </c>
      <c r="N65" s="137">
        <f t="shared" si="1"/>
        <v>75.599999999999994</v>
      </c>
      <c r="O65" s="137">
        <f t="shared" si="1"/>
        <v>71.199999999999989</v>
      </c>
      <c r="P65" s="137">
        <f t="shared" si="1"/>
        <v>76.599999999999994</v>
      </c>
      <c r="Q65" s="137">
        <f t="shared" si="1"/>
        <v>75.599999999999994</v>
      </c>
      <c r="R65" s="137">
        <f t="shared" si="1"/>
        <v>74.199999999999989</v>
      </c>
      <c r="S65" s="439"/>
    </row>
    <row r="66" spans="1:19">
      <c r="A66" s="457">
        <v>53</v>
      </c>
      <c r="B66" s="620">
        <v>1811054</v>
      </c>
      <c r="C66" s="621" t="s">
        <v>827</v>
      </c>
      <c r="D66" s="620">
        <v>84</v>
      </c>
      <c r="E66" s="620">
        <v>73</v>
      </c>
      <c r="F66" s="620">
        <v>76</v>
      </c>
      <c r="G66" s="620">
        <v>73</v>
      </c>
      <c r="H66" s="620">
        <v>70</v>
      </c>
      <c r="I66" s="622">
        <v>62</v>
      </c>
      <c r="J66" s="622">
        <v>62</v>
      </c>
      <c r="K66" s="622">
        <v>61</v>
      </c>
      <c r="L66" s="622">
        <v>58</v>
      </c>
      <c r="M66" s="622">
        <v>57</v>
      </c>
      <c r="N66" s="137">
        <f t="shared" si="1"/>
        <v>70.8</v>
      </c>
      <c r="O66" s="137">
        <f t="shared" si="1"/>
        <v>66.400000000000006</v>
      </c>
      <c r="P66" s="137">
        <f t="shared" si="1"/>
        <v>67</v>
      </c>
      <c r="Q66" s="137">
        <f t="shared" si="1"/>
        <v>64</v>
      </c>
      <c r="R66" s="137">
        <f t="shared" si="1"/>
        <v>62.199999999999996</v>
      </c>
      <c r="S66" s="439"/>
    </row>
    <row r="67" spans="1:19">
      <c r="A67" s="457">
        <v>54</v>
      </c>
      <c r="B67" s="620">
        <v>1811055</v>
      </c>
      <c r="C67" s="621" t="s">
        <v>828</v>
      </c>
      <c r="D67" s="620">
        <v>65</v>
      </c>
      <c r="E67" s="620">
        <v>61</v>
      </c>
      <c r="F67" s="620">
        <v>75</v>
      </c>
      <c r="G67" s="620">
        <v>76</v>
      </c>
      <c r="H67" s="620">
        <v>56</v>
      </c>
      <c r="I67" s="622">
        <v>67</v>
      </c>
      <c r="J67" s="622">
        <v>67</v>
      </c>
      <c r="K67" s="622">
        <v>66</v>
      </c>
      <c r="L67" s="622">
        <v>63</v>
      </c>
      <c r="M67" s="622">
        <v>62</v>
      </c>
      <c r="N67" s="137">
        <f t="shared" si="1"/>
        <v>66.199999999999989</v>
      </c>
      <c r="O67" s="137">
        <f t="shared" si="1"/>
        <v>64.599999999999994</v>
      </c>
      <c r="P67" s="137">
        <f t="shared" si="1"/>
        <v>69.599999999999994</v>
      </c>
      <c r="Q67" s="137">
        <f t="shared" si="1"/>
        <v>68.2</v>
      </c>
      <c r="R67" s="137">
        <f t="shared" si="1"/>
        <v>59.599999999999994</v>
      </c>
      <c r="S67" s="439"/>
    </row>
    <row r="68" spans="1:19">
      <c r="A68" s="457">
        <v>55</v>
      </c>
      <c r="B68" s="620">
        <v>1811056</v>
      </c>
      <c r="C68" s="621" t="s">
        <v>829</v>
      </c>
      <c r="D68" s="620">
        <v>98</v>
      </c>
      <c r="E68" s="620">
        <v>63</v>
      </c>
      <c r="F68" s="620">
        <v>87</v>
      </c>
      <c r="G68" s="620">
        <v>78</v>
      </c>
      <c r="H68" s="620">
        <v>78</v>
      </c>
      <c r="I68" s="622">
        <v>90</v>
      </c>
      <c r="J68" s="622">
        <v>90</v>
      </c>
      <c r="K68" s="622">
        <v>89</v>
      </c>
      <c r="L68" s="622">
        <v>86</v>
      </c>
      <c r="M68" s="622">
        <v>85</v>
      </c>
      <c r="N68" s="137">
        <f t="shared" si="1"/>
        <v>93.2</v>
      </c>
      <c r="O68" s="137">
        <f t="shared" si="1"/>
        <v>79.2</v>
      </c>
      <c r="P68" s="137">
        <f t="shared" si="1"/>
        <v>88.2</v>
      </c>
      <c r="Q68" s="137">
        <f t="shared" si="1"/>
        <v>82.800000000000011</v>
      </c>
      <c r="R68" s="137">
        <f t="shared" si="1"/>
        <v>82.2</v>
      </c>
      <c r="S68" s="439"/>
    </row>
    <row r="69" spans="1:19">
      <c r="A69" s="457">
        <v>56</v>
      </c>
      <c r="B69" s="620">
        <v>1811057</v>
      </c>
      <c r="C69" s="621" t="s">
        <v>830</v>
      </c>
      <c r="D69" s="620">
        <v>67</v>
      </c>
      <c r="E69" s="620">
        <v>72</v>
      </c>
      <c r="F69" s="620">
        <v>80</v>
      </c>
      <c r="G69" s="620">
        <v>82</v>
      </c>
      <c r="H69" s="620">
        <v>70</v>
      </c>
      <c r="I69" s="622">
        <v>60</v>
      </c>
      <c r="J69" s="622">
        <v>60</v>
      </c>
      <c r="K69" s="622">
        <v>59</v>
      </c>
      <c r="L69" s="622">
        <v>56</v>
      </c>
      <c r="M69" s="622">
        <v>55</v>
      </c>
      <c r="N69" s="137">
        <f t="shared" si="1"/>
        <v>62.8</v>
      </c>
      <c r="O69" s="137">
        <f t="shared" si="1"/>
        <v>64.8</v>
      </c>
      <c r="P69" s="137">
        <f t="shared" si="1"/>
        <v>67.400000000000006</v>
      </c>
      <c r="Q69" s="137">
        <f t="shared" si="1"/>
        <v>66.400000000000006</v>
      </c>
      <c r="R69" s="137">
        <f t="shared" si="1"/>
        <v>61</v>
      </c>
      <c r="S69" s="439"/>
    </row>
    <row r="70" spans="1:19">
      <c r="A70" s="457">
        <v>57</v>
      </c>
      <c r="B70" s="620">
        <v>1811058</v>
      </c>
      <c r="C70" s="621" t="s">
        <v>727</v>
      </c>
      <c r="D70" s="620">
        <v>56</v>
      </c>
      <c r="E70" s="620">
        <v>77</v>
      </c>
      <c r="F70" s="620">
        <v>86</v>
      </c>
      <c r="G70" s="620">
        <v>86</v>
      </c>
      <c r="H70" s="620">
        <v>75</v>
      </c>
      <c r="I70" s="622">
        <v>74</v>
      </c>
      <c r="J70" s="622">
        <v>74</v>
      </c>
      <c r="K70" s="622">
        <v>73</v>
      </c>
      <c r="L70" s="622">
        <v>70</v>
      </c>
      <c r="M70" s="622">
        <v>69</v>
      </c>
      <c r="N70" s="137">
        <f t="shared" si="1"/>
        <v>66.8</v>
      </c>
      <c r="O70" s="137">
        <f t="shared" si="1"/>
        <v>75.2</v>
      </c>
      <c r="P70" s="137">
        <f t="shared" si="1"/>
        <v>78.199999999999989</v>
      </c>
      <c r="Q70" s="137">
        <f t="shared" si="1"/>
        <v>76.400000000000006</v>
      </c>
      <c r="R70" s="137">
        <f t="shared" si="1"/>
        <v>71.400000000000006</v>
      </c>
      <c r="S70" s="439"/>
    </row>
    <row r="71" spans="1:19">
      <c r="A71" s="457">
        <v>58</v>
      </c>
      <c r="B71" s="620">
        <v>1811059</v>
      </c>
      <c r="C71" s="621" t="s">
        <v>831</v>
      </c>
      <c r="D71" s="620">
        <v>67</v>
      </c>
      <c r="E71" s="620">
        <v>84</v>
      </c>
      <c r="F71" s="620">
        <v>80</v>
      </c>
      <c r="G71" s="620">
        <v>80</v>
      </c>
      <c r="H71" s="620">
        <v>82</v>
      </c>
      <c r="I71" s="622">
        <v>70</v>
      </c>
      <c r="J71" s="622">
        <v>70</v>
      </c>
      <c r="K71" s="622">
        <v>69</v>
      </c>
      <c r="L71" s="622">
        <v>66</v>
      </c>
      <c r="M71" s="622">
        <v>65</v>
      </c>
      <c r="N71" s="137">
        <f t="shared" si="1"/>
        <v>68.8</v>
      </c>
      <c r="O71" s="137">
        <f t="shared" si="1"/>
        <v>75.599999999999994</v>
      </c>
      <c r="P71" s="137">
        <f t="shared" si="1"/>
        <v>73.400000000000006</v>
      </c>
      <c r="Q71" s="137">
        <f t="shared" si="1"/>
        <v>71.599999999999994</v>
      </c>
      <c r="R71" s="137">
        <f t="shared" si="1"/>
        <v>71.800000000000011</v>
      </c>
      <c r="S71" s="439"/>
    </row>
    <row r="72" spans="1:19">
      <c r="A72" s="457">
        <v>59</v>
      </c>
      <c r="B72" s="620">
        <v>1811060</v>
      </c>
      <c r="C72" s="621" t="s">
        <v>832</v>
      </c>
      <c r="D72" s="620">
        <v>76</v>
      </c>
      <c r="E72" s="620">
        <v>86</v>
      </c>
      <c r="F72" s="620">
        <v>75</v>
      </c>
      <c r="G72" s="620">
        <v>71</v>
      </c>
      <c r="H72" s="620">
        <v>66</v>
      </c>
      <c r="I72" s="622">
        <v>80</v>
      </c>
      <c r="J72" s="622">
        <v>80</v>
      </c>
      <c r="K72" s="622">
        <v>79</v>
      </c>
      <c r="L72" s="622">
        <v>76</v>
      </c>
      <c r="M72" s="622">
        <v>75</v>
      </c>
      <c r="N72" s="137">
        <f t="shared" si="1"/>
        <v>78.400000000000006</v>
      </c>
      <c r="O72" s="137">
        <f t="shared" si="1"/>
        <v>82.4</v>
      </c>
      <c r="P72" s="137">
        <f t="shared" si="1"/>
        <v>77.400000000000006</v>
      </c>
      <c r="Q72" s="137">
        <f t="shared" si="1"/>
        <v>74</v>
      </c>
      <c r="R72" s="137">
        <f t="shared" si="1"/>
        <v>71.400000000000006</v>
      </c>
      <c r="S72" s="439"/>
    </row>
    <row r="73" spans="1:19">
      <c r="A73" s="457">
        <v>60</v>
      </c>
      <c r="B73" s="620">
        <v>1811062</v>
      </c>
      <c r="C73" s="621" t="s">
        <v>833</v>
      </c>
      <c r="D73" s="620">
        <v>83</v>
      </c>
      <c r="E73" s="620">
        <v>78</v>
      </c>
      <c r="F73" s="620">
        <v>81</v>
      </c>
      <c r="G73" s="620">
        <v>84</v>
      </c>
      <c r="H73" s="620">
        <v>78</v>
      </c>
      <c r="I73" s="622">
        <v>87</v>
      </c>
      <c r="J73" s="622">
        <v>87</v>
      </c>
      <c r="K73" s="622">
        <v>86</v>
      </c>
      <c r="L73" s="622">
        <v>83</v>
      </c>
      <c r="M73" s="622">
        <v>82</v>
      </c>
      <c r="N73" s="137">
        <f t="shared" si="1"/>
        <v>85.4</v>
      </c>
      <c r="O73" s="137">
        <f t="shared" si="1"/>
        <v>83.4</v>
      </c>
      <c r="P73" s="137">
        <f t="shared" si="1"/>
        <v>84</v>
      </c>
      <c r="Q73" s="137">
        <f t="shared" si="1"/>
        <v>83.4</v>
      </c>
      <c r="R73" s="137">
        <f t="shared" si="1"/>
        <v>80.400000000000006</v>
      </c>
      <c r="S73" s="439"/>
    </row>
    <row r="74" spans="1:19">
      <c r="A74" s="457">
        <v>61</v>
      </c>
      <c r="B74" s="620">
        <v>1811063</v>
      </c>
      <c r="C74" s="621" t="s">
        <v>834</v>
      </c>
      <c r="D74" s="620">
        <v>81</v>
      </c>
      <c r="E74" s="620">
        <v>91</v>
      </c>
      <c r="F74" s="620">
        <v>80</v>
      </c>
      <c r="G74" s="620">
        <v>83</v>
      </c>
      <c r="H74" s="620">
        <v>81</v>
      </c>
      <c r="I74" s="622">
        <v>85</v>
      </c>
      <c r="J74" s="622">
        <v>85</v>
      </c>
      <c r="K74" s="622">
        <v>84</v>
      </c>
      <c r="L74" s="622">
        <v>81</v>
      </c>
      <c r="M74" s="622">
        <v>80</v>
      </c>
      <c r="N74" s="137">
        <f t="shared" si="1"/>
        <v>83.4</v>
      </c>
      <c r="O74" s="137">
        <f t="shared" si="1"/>
        <v>87.4</v>
      </c>
      <c r="P74" s="137">
        <f t="shared" si="1"/>
        <v>82.4</v>
      </c>
      <c r="Q74" s="137">
        <f t="shared" si="1"/>
        <v>81.800000000000011</v>
      </c>
      <c r="R74" s="137">
        <f t="shared" si="1"/>
        <v>80.400000000000006</v>
      </c>
      <c r="S74" s="439"/>
    </row>
    <row r="75" spans="1:19">
      <c r="A75" s="457">
        <v>62</v>
      </c>
      <c r="B75" s="620">
        <v>1811064</v>
      </c>
      <c r="C75" s="621" t="s">
        <v>835</v>
      </c>
      <c r="D75" s="620">
        <v>76</v>
      </c>
      <c r="E75" s="620">
        <v>92</v>
      </c>
      <c r="F75" s="620">
        <v>82</v>
      </c>
      <c r="G75" s="620">
        <v>87</v>
      </c>
      <c r="H75" s="620">
        <v>75</v>
      </c>
      <c r="I75" s="622">
        <v>70</v>
      </c>
      <c r="J75" s="622">
        <v>70</v>
      </c>
      <c r="K75" s="622">
        <v>69</v>
      </c>
      <c r="L75" s="622">
        <v>66</v>
      </c>
      <c r="M75" s="622">
        <v>65</v>
      </c>
      <c r="N75" s="137">
        <f t="shared" si="1"/>
        <v>72.400000000000006</v>
      </c>
      <c r="O75" s="137">
        <f t="shared" si="1"/>
        <v>78.800000000000011</v>
      </c>
      <c r="P75" s="137">
        <f t="shared" si="1"/>
        <v>74.2</v>
      </c>
      <c r="Q75" s="137">
        <f t="shared" si="1"/>
        <v>74.400000000000006</v>
      </c>
      <c r="R75" s="137">
        <f t="shared" si="1"/>
        <v>69</v>
      </c>
      <c r="S75" s="439"/>
    </row>
    <row r="76" spans="1:19">
      <c r="A76" s="457">
        <v>63</v>
      </c>
      <c r="B76" s="620">
        <v>1811065</v>
      </c>
      <c r="C76" s="621" t="s">
        <v>836</v>
      </c>
      <c r="D76" s="620">
        <v>61</v>
      </c>
      <c r="E76" s="620">
        <v>75</v>
      </c>
      <c r="F76" s="620">
        <v>83</v>
      </c>
      <c r="G76" s="620">
        <v>85</v>
      </c>
      <c r="H76" s="620">
        <v>84</v>
      </c>
      <c r="I76" s="622">
        <v>64</v>
      </c>
      <c r="J76" s="622">
        <v>64</v>
      </c>
      <c r="K76" s="622">
        <v>63</v>
      </c>
      <c r="L76" s="622">
        <v>60</v>
      </c>
      <c r="M76" s="622">
        <v>59</v>
      </c>
      <c r="N76" s="137">
        <f t="shared" si="1"/>
        <v>62.8</v>
      </c>
      <c r="O76" s="137">
        <f t="shared" si="1"/>
        <v>68.400000000000006</v>
      </c>
      <c r="P76" s="137">
        <f t="shared" si="1"/>
        <v>71</v>
      </c>
      <c r="Q76" s="137">
        <f t="shared" si="1"/>
        <v>70</v>
      </c>
      <c r="R76" s="137">
        <f t="shared" si="1"/>
        <v>69</v>
      </c>
      <c r="S76" s="439"/>
    </row>
    <row r="77" spans="1:19">
      <c r="A77" s="457">
        <v>64</v>
      </c>
      <c r="B77" s="620">
        <v>1811066</v>
      </c>
      <c r="C77" s="621" t="s">
        <v>837</v>
      </c>
      <c r="D77" s="620">
        <v>74</v>
      </c>
      <c r="E77" s="620">
        <v>85</v>
      </c>
      <c r="F77" s="620">
        <v>89</v>
      </c>
      <c r="G77" s="620">
        <v>89</v>
      </c>
      <c r="H77" s="620">
        <v>84</v>
      </c>
      <c r="I77" s="622">
        <v>72</v>
      </c>
      <c r="J77" s="622">
        <v>72</v>
      </c>
      <c r="K77" s="622">
        <v>71</v>
      </c>
      <c r="L77" s="622">
        <v>68</v>
      </c>
      <c r="M77" s="622">
        <v>67</v>
      </c>
      <c r="N77" s="137">
        <f t="shared" si="1"/>
        <v>72.8</v>
      </c>
      <c r="O77" s="137">
        <f t="shared" si="1"/>
        <v>77.199999999999989</v>
      </c>
      <c r="P77" s="137">
        <f t="shared" si="1"/>
        <v>78.2</v>
      </c>
      <c r="Q77" s="137">
        <f t="shared" si="1"/>
        <v>76.400000000000006</v>
      </c>
      <c r="R77" s="137">
        <f t="shared" si="1"/>
        <v>73.8</v>
      </c>
      <c r="S77" s="439"/>
    </row>
    <row r="78" spans="1:19">
      <c r="A78" s="457">
        <v>65</v>
      </c>
      <c r="B78" s="620">
        <v>1811067</v>
      </c>
      <c r="C78" s="621" t="s">
        <v>838</v>
      </c>
      <c r="D78" s="620">
        <v>52</v>
      </c>
      <c r="E78" s="620">
        <v>66</v>
      </c>
      <c r="F78" s="620">
        <v>81</v>
      </c>
      <c r="G78" s="620">
        <v>84</v>
      </c>
      <c r="H78" s="620">
        <v>78</v>
      </c>
      <c r="I78" s="622">
        <v>87</v>
      </c>
      <c r="J78" s="622">
        <v>87</v>
      </c>
      <c r="K78" s="622">
        <v>86</v>
      </c>
      <c r="L78" s="622">
        <v>83</v>
      </c>
      <c r="M78" s="622">
        <v>82</v>
      </c>
      <c r="N78" s="137">
        <f t="shared" ref="N78:R141" si="2">D78*0.4+I78*0.6</f>
        <v>73</v>
      </c>
      <c r="O78" s="137">
        <f t="shared" si="2"/>
        <v>78.599999999999994</v>
      </c>
      <c r="P78" s="137">
        <f t="shared" si="2"/>
        <v>84</v>
      </c>
      <c r="Q78" s="137">
        <f t="shared" si="2"/>
        <v>83.4</v>
      </c>
      <c r="R78" s="137">
        <f t="shared" si="2"/>
        <v>80.400000000000006</v>
      </c>
      <c r="S78" s="439"/>
    </row>
    <row r="79" spans="1:19">
      <c r="A79" s="457">
        <v>66</v>
      </c>
      <c r="B79" s="620">
        <v>1811068</v>
      </c>
      <c r="C79" s="621" t="s">
        <v>839</v>
      </c>
      <c r="D79" s="620">
        <v>63</v>
      </c>
      <c r="E79" s="620">
        <v>71</v>
      </c>
      <c r="F79" s="620">
        <v>84</v>
      </c>
      <c r="G79" s="620">
        <v>87</v>
      </c>
      <c r="H79" s="620">
        <v>79</v>
      </c>
      <c r="I79" s="622">
        <v>70</v>
      </c>
      <c r="J79" s="622">
        <v>70</v>
      </c>
      <c r="K79" s="622">
        <v>69</v>
      </c>
      <c r="L79" s="622">
        <v>66</v>
      </c>
      <c r="M79" s="622">
        <v>65</v>
      </c>
      <c r="N79" s="137">
        <f t="shared" si="2"/>
        <v>67.2</v>
      </c>
      <c r="O79" s="137">
        <f t="shared" si="2"/>
        <v>70.400000000000006</v>
      </c>
      <c r="P79" s="137">
        <f t="shared" si="2"/>
        <v>75</v>
      </c>
      <c r="Q79" s="137">
        <f t="shared" si="2"/>
        <v>74.400000000000006</v>
      </c>
      <c r="R79" s="137">
        <f t="shared" si="2"/>
        <v>70.599999999999994</v>
      </c>
      <c r="S79" s="439"/>
    </row>
    <row r="80" spans="1:19">
      <c r="A80" s="457">
        <v>67</v>
      </c>
      <c r="B80" s="620">
        <v>1811069</v>
      </c>
      <c r="C80" s="621" t="s">
        <v>840</v>
      </c>
      <c r="D80" s="620">
        <v>86</v>
      </c>
      <c r="E80" s="620">
        <v>88</v>
      </c>
      <c r="F80" s="620">
        <v>87</v>
      </c>
      <c r="G80" s="620">
        <v>91</v>
      </c>
      <c r="H80" s="620">
        <v>85</v>
      </c>
      <c r="I80" s="622">
        <v>79</v>
      </c>
      <c r="J80" s="622">
        <v>79</v>
      </c>
      <c r="K80" s="622">
        <v>78</v>
      </c>
      <c r="L80" s="622">
        <v>75</v>
      </c>
      <c r="M80" s="622">
        <v>74</v>
      </c>
      <c r="N80" s="137">
        <f t="shared" si="2"/>
        <v>81.8</v>
      </c>
      <c r="O80" s="137">
        <f t="shared" si="2"/>
        <v>82.6</v>
      </c>
      <c r="P80" s="137">
        <f t="shared" si="2"/>
        <v>81.599999999999994</v>
      </c>
      <c r="Q80" s="137">
        <f t="shared" si="2"/>
        <v>81.400000000000006</v>
      </c>
      <c r="R80" s="137">
        <f t="shared" si="2"/>
        <v>78.400000000000006</v>
      </c>
      <c r="S80" s="439"/>
    </row>
    <row r="81" spans="1:19">
      <c r="A81" s="457">
        <v>68</v>
      </c>
      <c r="B81" s="620">
        <v>1811070</v>
      </c>
      <c r="C81" s="621" t="s">
        <v>841</v>
      </c>
      <c r="D81" s="620">
        <v>87</v>
      </c>
      <c r="E81" s="620">
        <v>76</v>
      </c>
      <c r="F81" s="620">
        <v>80</v>
      </c>
      <c r="G81" s="620">
        <v>75</v>
      </c>
      <c r="H81" s="620">
        <v>72</v>
      </c>
      <c r="I81" s="622">
        <v>67</v>
      </c>
      <c r="J81" s="622">
        <v>67</v>
      </c>
      <c r="K81" s="622">
        <v>66</v>
      </c>
      <c r="L81" s="622">
        <v>63</v>
      </c>
      <c r="M81" s="622">
        <v>62</v>
      </c>
      <c r="N81" s="137">
        <f t="shared" si="2"/>
        <v>75</v>
      </c>
      <c r="O81" s="137">
        <f t="shared" si="2"/>
        <v>70.599999999999994</v>
      </c>
      <c r="P81" s="137">
        <f t="shared" si="2"/>
        <v>71.599999999999994</v>
      </c>
      <c r="Q81" s="137">
        <f t="shared" si="2"/>
        <v>67.8</v>
      </c>
      <c r="R81" s="137">
        <f t="shared" si="2"/>
        <v>66</v>
      </c>
      <c r="S81" s="439"/>
    </row>
    <row r="82" spans="1:19">
      <c r="A82" s="457">
        <v>69</v>
      </c>
      <c r="B82" s="620">
        <v>1811071</v>
      </c>
      <c r="C82" s="621" t="s">
        <v>842</v>
      </c>
      <c r="D82" s="620">
        <v>97</v>
      </c>
      <c r="E82" s="620">
        <v>81</v>
      </c>
      <c r="F82" s="620">
        <v>74</v>
      </c>
      <c r="G82" s="620">
        <v>78</v>
      </c>
      <c r="H82" s="620">
        <v>78</v>
      </c>
      <c r="I82" s="622">
        <v>85</v>
      </c>
      <c r="J82" s="622">
        <v>85</v>
      </c>
      <c r="K82" s="622">
        <v>84</v>
      </c>
      <c r="L82" s="622">
        <v>81</v>
      </c>
      <c r="M82" s="622">
        <v>80</v>
      </c>
      <c r="N82" s="137">
        <f t="shared" si="2"/>
        <v>89.800000000000011</v>
      </c>
      <c r="O82" s="137">
        <f t="shared" si="2"/>
        <v>83.4</v>
      </c>
      <c r="P82" s="137">
        <f t="shared" si="2"/>
        <v>80</v>
      </c>
      <c r="Q82" s="137">
        <f t="shared" si="2"/>
        <v>79.800000000000011</v>
      </c>
      <c r="R82" s="137">
        <f t="shared" si="2"/>
        <v>79.2</v>
      </c>
      <c r="S82" s="439"/>
    </row>
    <row r="83" spans="1:19">
      <c r="A83" s="457">
        <v>70</v>
      </c>
      <c r="B83" s="620">
        <v>1811072</v>
      </c>
      <c r="C83" s="621" t="s">
        <v>843</v>
      </c>
      <c r="D83" s="620">
        <v>70</v>
      </c>
      <c r="E83" s="620">
        <v>71</v>
      </c>
      <c r="F83" s="620">
        <v>85</v>
      </c>
      <c r="G83" s="620">
        <v>86</v>
      </c>
      <c r="H83" s="620">
        <v>77</v>
      </c>
      <c r="I83" s="622">
        <v>70</v>
      </c>
      <c r="J83" s="622">
        <v>70</v>
      </c>
      <c r="K83" s="622">
        <v>69</v>
      </c>
      <c r="L83" s="622">
        <v>66</v>
      </c>
      <c r="M83" s="622">
        <v>65</v>
      </c>
      <c r="N83" s="137">
        <f t="shared" si="2"/>
        <v>70</v>
      </c>
      <c r="O83" s="137">
        <f t="shared" si="2"/>
        <v>70.400000000000006</v>
      </c>
      <c r="P83" s="137">
        <f t="shared" si="2"/>
        <v>75.400000000000006</v>
      </c>
      <c r="Q83" s="137">
        <f t="shared" si="2"/>
        <v>74</v>
      </c>
      <c r="R83" s="137">
        <f t="shared" si="2"/>
        <v>69.8</v>
      </c>
      <c r="S83" s="439"/>
    </row>
    <row r="84" spans="1:19">
      <c r="A84" s="457">
        <v>71</v>
      </c>
      <c r="B84" s="620">
        <v>1811073</v>
      </c>
      <c r="C84" s="621" t="s">
        <v>844</v>
      </c>
      <c r="D84" s="620">
        <v>60</v>
      </c>
      <c r="E84" s="620">
        <v>74</v>
      </c>
      <c r="F84" s="620">
        <v>75</v>
      </c>
      <c r="G84" s="620">
        <v>85</v>
      </c>
      <c r="H84" s="620">
        <v>85</v>
      </c>
      <c r="I84" s="622">
        <v>67</v>
      </c>
      <c r="J84" s="622">
        <v>67</v>
      </c>
      <c r="K84" s="622">
        <v>66</v>
      </c>
      <c r="L84" s="622">
        <v>63</v>
      </c>
      <c r="M84" s="622">
        <v>62</v>
      </c>
      <c r="N84" s="137">
        <f t="shared" si="2"/>
        <v>64.199999999999989</v>
      </c>
      <c r="O84" s="137">
        <f t="shared" si="2"/>
        <v>69.8</v>
      </c>
      <c r="P84" s="137">
        <f t="shared" si="2"/>
        <v>69.599999999999994</v>
      </c>
      <c r="Q84" s="137">
        <f t="shared" si="2"/>
        <v>71.8</v>
      </c>
      <c r="R84" s="137">
        <f t="shared" si="2"/>
        <v>71.199999999999989</v>
      </c>
      <c r="S84" s="439"/>
    </row>
    <row r="85" spans="1:19">
      <c r="A85" s="457">
        <v>72</v>
      </c>
      <c r="B85" s="620">
        <v>1811074</v>
      </c>
      <c r="C85" s="621" t="s">
        <v>845</v>
      </c>
      <c r="D85" s="620">
        <v>69</v>
      </c>
      <c r="E85" s="620">
        <v>60</v>
      </c>
      <c r="F85" s="620">
        <v>69</v>
      </c>
      <c r="G85" s="620">
        <v>78</v>
      </c>
      <c r="H85" s="620">
        <v>69</v>
      </c>
      <c r="I85" s="622">
        <v>60</v>
      </c>
      <c r="J85" s="622">
        <v>60</v>
      </c>
      <c r="K85" s="622">
        <v>59</v>
      </c>
      <c r="L85" s="622">
        <v>56</v>
      </c>
      <c r="M85" s="622">
        <v>55</v>
      </c>
      <c r="N85" s="137">
        <f t="shared" si="2"/>
        <v>63.6</v>
      </c>
      <c r="O85" s="137">
        <f t="shared" si="2"/>
        <v>60</v>
      </c>
      <c r="P85" s="137">
        <f t="shared" si="2"/>
        <v>63</v>
      </c>
      <c r="Q85" s="137">
        <f t="shared" si="2"/>
        <v>64.800000000000011</v>
      </c>
      <c r="R85" s="137">
        <f t="shared" si="2"/>
        <v>60.6</v>
      </c>
      <c r="S85" s="439"/>
    </row>
    <row r="86" spans="1:19">
      <c r="A86" s="457">
        <v>73</v>
      </c>
      <c r="B86" s="620">
        <v>1811075</v>
      </c>
      <c r="C86" s="621" t="s">
        <v>846</v>
      </c>
      <c r="D86" s="620">
        <v>57</v>
      </c>
      <c r="E86" s="620">
        <v>85</v>
      </c>
      <c r="F86" s="620">
        <v>79</v>
      </c>
      <c r="G86" s="620">
        <v>77</v>
      </c>
      <c r="H86" s="620">
        <v>82</v>
      </c>
      <c r="I86" s="622">
        <v>65</v>
      </c>
      <c r="J86" s="622">
        <v>65</v>
      </c>
      <c r="K86" s="622">
        <v>64</v>
      </c>
      <c r="L86" s="622">
        <v>61</v>
      </c>
      <c r="M86" s="622">
        <v>60</v>
      </c>
      <c r="N86" s="137">
        <f t="shared" si="2"/>
        <v>61.8</v>
      </c>
      <c r="O86" s="137">
        <f t="shared" si="2"/>
        <v>73</v>
      </c>
      <c r="P86" s="137">
        <f t="shared" si="2"/>
        <v>70</v>
      </c>
      <c r="Q86" s="137">
        <f t="shared" si="2"/>
        <v>67.400000000000006</v>
      </c>
      <c r="R86" s="137">
        <f t="shared" si="2"/>
        <v>68.800000000000011</v>
      </c>
      <c r="S86" s="439"/>
    </row>
    <row r="87" spans="1:19">
      <c r="A87" s="457">
        <v>74</v>
      </c>
      <c r="B87" s="620">
        <v>1811076</v>
      </c>
      <c r="C87" s="621" t="s">
        <v>847</v>
      </c>
      <c r="D87" s="620">
        <v>69</v>
      </c>
      <c r="E87" s="620">
        <v>72</v>
      </c>
      <c r="F87" s="620">
        <v>77</v>
      </c>
      <c r="G87" s="620">
        <v>77</v>
      </c>
      <c r="H87" s="620">
        <v>81</v>
      </c>
      <c r="I87" s="622">
        <v>74</v>
      </c>
      <c r="J87" s="622">
        <v>74</v>
      </c>
      <c r="K87" s="622">
        <v>73</v>
      </c>
      <c r="L87" s="622">
        <v>70</v>
      </c>
      <c r="M87" s="622">
        <v>69</v>
      </c>
      <c r="N87" s="137">
        <f t="shared" si="2"/>
        <v>72</v>
      </c>
      <c r="O87" s="137">
        <f t="shared" si="2"/>
        <v>73.2</v>
      </c>
      <c r="P87" s="137">
        <f t="shared" si="2"/>
        <v>74.599999999999994</v>
      </c>
      <c r="Q87" s="137">
        <f t="shared" si="2"/>
        <v>72.8</v>
      </c>
      <c r="R87" s="137">
        <f t="shared" si="2"/>
        <v>73.8</v>
      </c>
      <c r="S87" s="439"/>
    </row>
    <row r="88" spans="1:19">
      <c r="A88" s="457">
        <v>75</v>
      </c>
      <c r="B88" s="620">
        <v>1811077</v>
      </c>
      <c r="C88" s="621" t="s">
        <v>848</v>
      </c>
      <c r="D88" s="620">
        <v>61</v>
      </c>
      <c r="E88" s="620">
        <v>72</v>
      </c>
      <c r="F88" s="620">
        <v>86</v>
      </c>
      <c r="G88" s="620">
        <v>87</v>
      </c>
      <c r="H88" s="620">
        <v>82</v>
      </c>
      <c r="I88" s="622">
        <v>67</v>
      </c>
      <c r="J88" s="622">
        <v>67</v>
      </c>
      <c r="K88" s="622">
        <v>66</v>
      </c>
      <c r="L88" s="622">
        <v>63</v>
      </c>
      <c r="M88" s="622">
        <v>62</v>
      </c>
      <c r="N88" s="137">
        <f t="shared" si="2"/>
        <v>64.599999999999994</v>
      </c>
      <c r="O88" s="137">
        <f t="shared" si="2"/>
        <v>69</v>
      </c>
      <c r="P88" s="137">
        <f t="shared" si="2"/>
        <v>74</v>
      </c>
      <c r="Q88" s="137">
        <f t="shared" si="2"/>
        <v>72.599999999999994</v>
      </c>
      <c r="R88" s="137">
        <f t="shared" si="2"/>
        <v>70</v>
      </c>
      <c r="S88" s="439"/>
    </row>
    <row r="89" spans="1:19">
      <c r="A89" s="457">
        <v>76</v>
      </c>
      <c r="B89" s="620">
        <v>1811078</v>
      </c>
      <c r="C89" s="621" t="s">
        <v>849</v>
      </c>
      <c r="D89" s="620">
        <v>69</v>
      </c>
      <c r="E89" s="620">
        <v>62</v>
      </c>
      <c r="F89" s="620">
        <v>69</v>
      </c>
      <c r="G89" s="620">
        <v>75</v>
      </c>
      <c r="H89" s="620">
        <v>58</v>
      </c>
      <c r="I89" s="622">
        <v>79</v>
      </c>
      <c r="J89" s="622">
        <v>79</v>
      </c>
      <c r="K89" s="622">
        <v>78</v>
      </c>
      <c r="L89" s="622">
        <v>75</v>
      </c>
      <c r="M89" s="622">
        <v>74</v>
      </c>
      <c r="N89" s="137">
        <f t="shared" si="2"/>
        <v>75</v>
      </c>
      <c r="O89" s="137">
        <f t="shared" si="2"/>
        <v>72.2</v>
      </c>
      <c r="P89" s="137">
        <f t="shared" si="2"/>
        <v>74.400000000000006</v>
      </c>
      <c r="Q89" s="137">
        <f t="shared" si="2"/>
        <v>75</v>
      </c>
      <c r="R89" s="137">
        <f t="shared" si="2"/>
        <v>67.599999999999994</v>
      </c>
      <c r="S89" s="439"/>
    </row>
    <row r="90" spans="1:19">
      <c r="A90" s="457">
        <v>77</v>
      </c>
      <c r="B90" s="620">
        <v>1811079</v>
      </c>
      <c r="C90" s="621" t="s">
        <v>729</v>
      </c>
      <c r="D90" s="620">
        <v>78</v>
      </c>
      <c r="E90" s="620">
        <v>76</v>
      </c>
      <c r="F90" s="620">
        <v>88</v>
      </c>
      <c r="G90" s="620">
        <v>90</v>
      </c>
      <c r="H90" s="620">
        <v>85</v>
      </c>
      <c r="I90" s="622">
        <v>80</v>
      </c>
      <c r="J90" s="622">
        <v>80</v>
      </c>
      <c r="K90" s="622">
        <v>79</v>
      </c>
      <c r="L90" s="622">
        <v>76</v>
      </c>
      <c r="M90" s="622">
        <v>75</v>
      </c>
      <c r="N90" s="137">
        <f t="shared" si="2"/>
        <v>79.2</v>
      </c>
      <c r="O90" s="137">
        <f t="shared" si="2"/>
        <v>78.400000000000006</v>
      </c>
      <c r="P90" s="137">
        <f t="shared" si="2"/>
        <v>82.6</v>
      </c>
      <c r="Q90" s="137">
        <f t="shared" si="2"/>
        <v>81.599999999999994</v>
      </c>
      <c r="R90" s="137">
        <f t="shared" si="2"/>
        <v>79</v>
      </c>
      <c r="S90" s="439"/>
    </row>
    <row r="91" spans="1:19">
      <c r="A91" s="457">
        <v>78</v>
      </c>
      <c r="B91" s="620">
        <v>1811080</v>
      </c>
      <c r="C91" s="621" t="s">
        <v>730</v>
      </c>
      <c r="D91" s="620">
        <v>61</v>
      </c>
      <c r="E91" s="620">
        <v>72</v>
      </c>
      <c r="F91" s="620">
        <v>69</v>
      </c>
      <c r="G91" s="620">
        <v>70</v>
      </c>
      <c r="H91" s="620">
        <v>76</v>
      </c>
      <c r="I91" s="622">
        <v>70</v>
      </c>
      <c r="J91" s="622">
        <v>70</v>
      </c>
      <c r="K91" s="622">
        <v>69</v>
      </c>
      <c r="L91" s="622">
        <v>66</v>
      </c>
      <c r="M91" s="622">
        <v>65</v>
      </c>
      <c r="N91" s="137">
        <f t="shared" si="2"/>
        <v>66.400000000000006</v>
      </c>
      <c r="O91" s="137">
        <f t="shared" si="2"/>
        <v>70.8</v>
      </c>
      <c r="P91" s="137">
        <f t="shared" si="2"/>
        <v>69</v>
      </c>
      <c r="Q91" s="137">
        <f t="shared" si="2"/>
        <v>67.599999999999994</v>
      </c>
      <c r="R91" s="137">
        <f t="shared" si="2"/>
        <v>69.400000000000006</v>
      </c>
      <c r="S91" s="439"/>
    </row>
    <row r="92" spans="1:19">
      <c r="A92" s="457">
        <v>79</v>
      </c>
      <c r="B92" s="620">
        <v>1811081</v>
      </c>
      <c r="C92" s="621" t="s">
        <v>850</v>
      </c>
      <c r="D92" s="620">
        <v>90</v>
      </c>
      <c r="E92" s="620">
        <v>97</v>
      </c>
      <c r="F92" s="620">
        <v>91</v>
      </c>
      <c r="G92" s="620">
        <v>91</v>
      </c>
      <c r="H92" s="620">
        <v>89</v>
      </c>
      <c r="I92" s="622">
        <v>84</v>
      </c>
      <c r="J92" s="622">
        <v>84</v>
      </c>
      <c r="K92" s="622">
        <v>83</v>
      </c>
      <c r="L92" s="622">
        <v>80</v>
      </c>
      <c r="M92" s="622">
        <v>79</v>
      </c>
      <c r="N92" s="137">
        <f t="shared" si="2"/>
        <v>86.4</v>
      </c>
      <c r="O92" s="137">
        <f t="shared" si="2"/>
        <v>89.2</v>
      </c>
      <c r="P92" s="137">
        <f t="shared" si="2"/>
        <v>86.199999999999989</v>
      </c>
      <c r="Q92" s="137">
        <f t="shared" si="2"/>
        <v>84.4</v>
      </c>
      <c r="R92" s="137">
        <f t="shared" si="2"/>
        <v>83</v>
      </c>
      <c r="S92" s="439"/>
    </row>
    <row r="93" spans="1:19">
      <c r="A93" s="457">
        <v>80</v>
      </c>
      <c r="B93" s="620">
        <v>1811082</v>
      </c>
      <c r="C93" s="621" t="s">
        <v>851</v>
      </c>
      <c r="D93" s="620">
        <v>75</v>
      </c>
      <c r="E93" s="620">
        <v>80</v>
      </c>
      <c r="F93" s="620">
        <v>77</v>
      </c>
      <c r="G93" s="620">
        <v>76</v>
      </c>
      <c r="H93" s="620">
        <v>81</v>
      </c>
      <c r="I93" s="622">
        <v>84</v>
      </c>
      <c r="J93" s="622">
        <v>84</v>
      </c>
      <c r="K93" s="622">
        <v>83</v>
      </c>
      <c r="L93" s="622">
        <v>80</v>
      </c>
      <c r="M93" s="622">
        <v>79</v>
      </c>
      <c r="N93" s="137">
        <f t="shared" si="2"/>
        <v>80.400000000000006</v>
      </c>
      <c r="O93" s="137">
        <f t="shared" si="2"/>
        <v>82.4</v>
      </c>
      <c r="P93" s="137">
        <f t="shared" si="2"/>
        <v>80.599999999999994</v>
      </c>
      <c r="Q93" s="137">
        <f t="shared" si="2"/>
        <v>78.400000000000006</v>
      </c>
      <c r="R93" s="137">
        <f t="shared" si="2"/>
        <v>79.8</v>
      </c>
      <c r="S93" s="439"/>
    </row>
    <row r="94" spans="1:19">
      <c r="A94" s="457">
        <v>81</v>
      </c>
      <c r="B94" s="620">
        <v>1811083</v>
      </c>
      <c r="C94" s="621" t="s">
        <v>852</v>
      </c>
      <c r="D94" s="620">
        <v>65</v>
      </c>
      <c r="E94" s="620">
        <v>70</v>
      </c>
      <c r="F94" s="620">
        <v>91</v>
      </c>
      <c r="G94" s="620">
        <v>87</v>
      </c>
      <c r="H94" s="620">
        <v>80</v>
      </c>
      <c r="I94" s="622">
        <v>69</v>
      </c>
      <c r="J94" s="622">
        <v>69</v>
      </c>
      <c r="K94" s="622">
        <v>68</v>
      </c>
      <c r="L94" s="622">
        <v>65</v>
      </c>
      <c r="M94" s="622">
        <v>64</v>
      </c>
      <c r="N94" s="137">
        <f t="shared" si="2"/>
        <v>67.400000000000006</v>
      </c>
      <c r="O94" s="137">
        <f t="shared" si="2"/>
        <v>69.400000000000006</v>
      </c>
      <c r="P94" s="137">
        <f t="shared" si="2"/>
        <v>77.199999999999989</v>
      </c>
      <c r="Q94" s="137">
        <f t="shared" si="2"/>
        <v>73.800000000000011</v>
      </c>
      <c r="R94" s="137">
        <f t="shared" si="2"/>
        <v>70.400000000000006</v>
      </c>
      <c r="S94" s="439"/>
    </row>
    <row r="95" spans="1:19">
      <c r="A95" s="457">
        <v>82</v>
      </c>
      <c r="B95" s="620">
        <v>1811084</v>
      </c>
      <c r="C95" s="621" t="s">
        <v>853</v>
      </c>
      <c r="D95" s="620">
        <v>64</v>
      </c>
      <c r="E95" s="620">
        <v>80</v>
      </c>
      <c r="F95" s="620">
        <v>75</v>
      </c>
      <c r="G95" s="620">
        <v>80</v>
      </c>
      <c r="H95" s="620">
        <v>82</v>
      </c>
      <c r="I95" s="622">
        <v>67</v>
      </c>
      <c r="J95" s="622">
        <v>67</v>
      </c>
      <c r="K95" s="622">
        <v>66</v>
      </c>
      <c r="L95" s="622">
        <v>63</v>
      </c>
      <c r="M95" s="622">
        <v>62</v>
      </c>
      <c r="N95" s="137">
        <f t="shared" si="2"/>
        <v>65.8</v>
      </c>
      <c r="O95" s="137">
        <f t="shared" si="2"/>
        <v>72.199999999999989</v>
      </c>
      <c r="P95" s="137">
        <f t="shared" si="2"/>
        <v>69.599999999999994</v>
      </c>
      <c r="Q95" s="137">
        <f t="shared" si="2"/>
        <v>69.8</v>
      </c>
      <c r="R95" s="137">
        <f t="shared" si="2"/>
        <v>70</v>
      </c>
      <c r="S95" s="439"/>
    </row>
    <row r="96" spans="1:19">
      <c r="A96" s="457">
        <v>83</v>
      </c>
      <c r="B96" s="620">
        <v>1811085</v>
      </c>
      <c r="C96" s="621" t="s">
        <v>854</v>
      </c>
      <c r="D96" s="620">
        <v>92</v>
      </c>
      <c r="E96" s="620">
        <v>80</v>
      </c>
      <c r="F96" s="620">
        <v>75</v>
      </c>
      <c r="G96" s="620">
        <v>73</v>
      </c>
      <c r="H96" s="620">
        <v>75</v>
      </c>
      <c r="I96" s="622">
        <v>94</v>
      </c>
      <c r="J96" s="622">
        <v>94</v>
      </c>
      <c r="K96" s="622">
        <v>93</v>
      </c>
      <c r="L96" s="622">
        <v>90</v>
      </c>
      <c r="M96" s="622">
        <v>89</v>
      </c>
      <c r="N96" s="137">
        <f t="shared" si="2"/>
        <v>93.2</v>
      </c>
      <c r="O96" s="137">
        <f t="shared" si="2"/>
        <v>88.4</v>
      </c>
      <c r="P96" s="137">
        <f t="shared" si="2"/>
        <v>85.8</v>
      </c>
      <c r="Q96" s="137">
        <f t="shared" si="2"/>
        <v>83.2</v>
      </c>
      <c r="R96" s="137">
        <f t="shared" si="2"/>
        <v>83.4</v>
      </c>
      <c r="S96" s="439"/>
    </row>
    <row r="97" spans="1:19">
      <c r="A97" s="457">
        <v>84</v>
      </c>
      <c r="B97" s="620">
        <v>1811086</v>
      </c>
      <c r="C97" s="621" t="s">
        <v>855</v>
      </c>
      <c r="D97" s="620">
        <v>74</v>
      </c>
      <c r="E97" s="620">
        <v>87</v>
      </c>
      <c r="F97" s="620">
        <v>90</v>
      </c>
      <c r="G97" s="620">
        <v>87</v>
      </c>
      <c r="H97" s="620">
        <v>84</v>
      </c>
      <c r="I97" s="622">
        <v>52</v>
      </c>
      <c r="J97" s="622">
        <v>52</v>
      </c>
      <c r="K97" s="622">
        <v>51</v>
      </c>
      <c r="L97" s="622">
        <v>48</v>
      </c>
      <c r="M97" s="622">
        <v>47</v>
      </c>
      <c r="N97" s="137">
        <f t="shared" si="2"/>
        <v>60.8</v>
      </c>
      <c r="O97" s="137">
        <f t="shared" si="2"/>
        <v>66</v>
      </c>
      <c r="P97" s="137">
        <f t="shared" si="2"/>
        <v>66.599999999999994</v>
      </c>
      <c r="Q97" s="137">
        <f t="shared" si="2"/>
        <v>63.6</v>
      </c>
      <c r="R97" s="137">
        <f t="shared" si="2"/>
        <v>61.8</v>
      </c>
      <c r="S97" s="439"/>
    </row>
    <row r="98" spans="1:19">
      <c r="A98" s="457">
        <v>85</v>
      </c>
      <c r="B98" s="620">
        <v>1811087</v>
      </c>
      <c r="C98" s="621" t="s">
        <v>856</v>
      </c>
      <c r="D98" s="620">
        <v>74</v>
      </c>
      <c r="E98" s="620">
        <v>58</v>
      </c>
      <c r="F98" s="620">
        <v>74</v>
      </c>
      <c r="G98" s="620">
        <v>69</v>
      </c>
      <c r="H98" s="620">
        <v>61</v>
      </c>
      <c r="I98" s="622">
        <v>75</v>
      </c>
      <c r="J98" s="622">
        <v>75</v>
      </c>
      <c r="K98" s="622">
        <v>74</v>
      </c>
      <c r="L98" s="622">
        <v>71</v>
      </c>
      <c r="M98" s="622">
        <v>70</v>
      </c>
      <c r="N98" s="137">
        <f t="shared" si="2"/>
        <v>74.599999999999994</v>
      </c>
      <c r="O98" s="137">
        <f t="shared" si="2"/>
        <v>68.2</v>
      </c>
      <c r="P98" s="137">
        <f t="shared" si="2"/>
        <v>74</v>
      </c>
      <c r="Q98" s="137">
        <f t="shared" si="2"/>
        <v>70.2</v>
      </c>
      <c r="R98" s="137">
        <f t="shared" si="2"/>
        <v>66.400000000000006</v>
      </c>
      <c r="S98" s="439"/>
    </row>
    <row r="99" spans="1:19">
      <c r="A99" s="457">
        <v>86</v>
      </c>
      <c r="B99" s="620">
        <v>1811088</v>
      </c>
      <c r="C99" s="621" t="s">
        <v>857</v>
      </c>
      <c r="D99" s="620">
        <v>79</v>
      </c>
      <c r="E99" s="620">
        <v>78</v>
      </c>
      <c r="F99" s="620">
        <v>81</v>
      </c>
      <c r="G99" s="620">
        <v>75</v>
      </c>
      <c r="H99" s="620">
        <v>68</v>
      </c>
      <c r="I99" s="622">
        <v>59</v>
      </c>
      <c r="J99" s="622">
        <v>59</v>
      </c>
      <c r="K99" s="622">
        <v>58</v>
      </c>
      <c r="L99" s="622">
        <v>55</v>
      </c>
      <c r="M99" s="622">
        <v>54</v>
      </c>
      <c r="N99" s="137">
        <f t="shared" si="2"/>
        <v>67</v>
      </c>
      <c r="O99" s="137">
        <f t="shared" si="2"/>
        <v>66.599999999999994</v>
      </c>
      <c r="P99" s="137">
        <f t="shared" si="2"/>
        <v>67.199999999999989</v>
      </c>
      <c r="Q99" s="137">
        <f t="shared" si="2"/>
        <v>63</v>
      </c>
      <c r="R99" s="137">
        <f t="shared" si="2"/>
        <v>59.6</v>
      </c>
      <c r="S99" s="439"/>
    </row>
    <row r="100" spans="1:19">
      <c r="A100" s="457">
        <v>87</v>
      </c>
      <c r="B100" s="620">
        <v>1811089</v>
      </c>
      <c r="C100" s="621" t="s">
        <v>858</v>
      </c>
      <c r="D100" s="620">
        <v>54</v>
      </c>
      <c r="E100" s="620">
        <v>89</v>
      </c>
      <c r="F100" s="620">
        <v>85</v>
      </c>
      <c r="G100" s="620">
        <v>84</v>
      </c>
      <c r="H100" s="620">
        <v>83</v>
      </c>
      <c r="I100" s="622">
        <v>69</v>
      </c>
      <c r="J100" s="622">
        <v>69</v>
      </c>
      <c r="K100" s="622">
        <v>68</v>
      </c>
      <c r="L100" s="622">
        <v>65</v>
      </c>
      <c r="M100" s="622">
        <v>64</v>
      </c>
      <c r="N100" s="137">
        <f t="shared" si="2"/>
        <v>63</v>
      </c>
      <c r="O100" s="137">
        <f t="shared" si="2"/>
        <v>77</v>
      </c>
      <c r="P100" s="137">
        <f t="shared" si="2"/>
        <v>74.8</v>
      </c>
      <c r="Q100" s="137">
        <f t="shared" si="2"/>
        <v>72.599999999999994</v>
      </c>
      <c r="R100" s="137">
        <f t="shared" si="2"/>
        <v>71.599999999999994</v>
      </c>
      <c r="S100" s="439"/>
    </row>
    <row r="101" spans="1:19">
      <c r="A101" s="457">
        <v>88</v>
      </c>
      <c r="B101" s="620">
        <v>1811090</v>
      </c>
      <c r="C101" s="621" t="s">
        <v>731</v>
      </c>
      <c r="D101" s="620">
        <v>50</v>
      </c>
      <c r="E101" s="620">
        <v>61</v>
      </c>
      <c r="F101" s="620">
        <v>70</v>
      </c>
      <c r="G101" s="620">
        <v>69</v>
      </c>
      <c r="H101" s="620">
        <v>70</v>
      </c>
      <c r="I101" s="622">
        <v>62</v>
      </c>
      <c r="J101" s="622">
        <v>62</v>
      </c>
      <c r="K101" s="622">
        <v>61</v>
      </c>
      <c r="L101" s="622">
        <v>58</v>
      </c>
      <c r="M101" s="622">
        <v>57</v>
      </c>
      <c r="N101" s="137">
        <f t="shared" si="2"/>
        <v>57.199999999999996</v>
      </c>
      <c r="O101" s="137">
        <f t="shared" si="2"/>
        <v>61.599999999999994</v>
      </c>
      <c r="P101" s="137">
        <f t="shared" si="2"/>
        <v>64.599999999999994</v>
      </c>
      <c r="Q101" s="137">
        <f t="shared" si="2"/>
        <v>62.4</v>
      </c>
      <c r="R101" s="137">
        <f t="shared" si="2"/>
        <v>62.199999999999996</v>
      </c>
      <c r="S101" s="439"/>
    </row>
    <row r="102" spans="1:19">
      <c r="A102" s="457">
        <v>89</v>
      </c>
      <c r="B102" s="620">
        <v>1811091</v>
      </c>
      <c r="C102" s="621" t="s">
        <v>859</v>
      </c>
      <c r="D102" s="620">
        <v>67</v>
      </c>
      <c r="E102" s="620">
        <v>72</v>
      </c>
      <c r="F102" s="620">
        <v>78</v>
      </c>
      <c r="G102" s="620">
        <v>83</v>
      </c>
      <c r="H102" s="620">
        <v>81</v>
      </c>
      <c r="I102" s="622">
        <v>62</v>
      </c>
      <c r="J102" s="622">
        <v>62</v>
      </c>
      <c r="K102" s="622">
        <v>61</v>
      </c>
      <c r="L102" s="622">
        <v>58</v>
      </c>
      <c r="M102" s="622">
        <v>57</v>
      </c>
      <c r="N102" s="137">
        <f t="shared" si="2"/>
        <v>64</v>
      </c>
      <c r="O102" s="137">
        <f t="shared" si="2"/>
        <v>66</v>
      </c>
      <c r="P102" s="137">
        <f t="shared" si="2"/>
        <v>67.800000000000011</v>
      </c>
      <c r="Q102" s="137">
        <f t="shared" si="2"/>
        <v>68</v>
      </c>
      <c r="R102" s="137">
        <f t="shared" si="2"/>
        <v>66.599999999999994</v>
      </c>
      <c r="S102" s="439"/>
    </row>
    <row r="103" spans="1:19">
      <c r="A103" s="457">
        <v>90</v>
      </c>
      <c r="B103" s="620">
        <v>1811093</v>
      </c>
      <c r="C103" s="621" t="s">
        <v>860</v>
      </c>
      <c r="D103" s="620">
        <v>87</v>
      </c>
      <c r="E103" s="620">
        <v>75</v>
      </c>
      <c r="F103" s="620">
        <v>82</v>
      </c>
      <c r="G103" s="620">
        <v>75</v>
      </c>
      <c r="H103" s="620">
        <v>73</v>
      </c>
      <c r="I103" s="622">
        <v>85</v>
      </c>
      <c r="J103" s="622">
        <v>85</v>
      </c>
      <c r="K103" s="622">
        <v>84</v>
      </c>
      <c r="L103" s="622">
        <v>81</v>
      </c>
      <c r="M103" s="622">
        <v>80</v>
      </c>
      <c r="N103" s="137">
        <f t="shared" si="2"/>
        <v>85.800000000000011</v>
      </c>
      <c r="O103" s="137">
        <f t="shared" si="2"/>
        <v>81</v>
      </c>
      <c r="P103" s="137">
        <f t="shared" si="2"/>
        <v>83.2</v>
      </c>
      <c r="Q103" s="137">
        <f t="shared" si="2"/>
        <v>78.599999999999994</v>
      </c>
      <c r="R103" s="137">
        <f t="shared" si="2"/>
        <v>77.2</v>
      </c>
      <c r="S103" s="439"/>
    </row>
    <row r="104" spans="1:19">
      <c r="A104" s="457">
        <v>91</v>
      </c>
      <c r="B104" s="620">
        <v>1811094</v>
      </c>
      <c r="C104" s="621" t="s">
        <v>861</v>
      </c>
      <c r="D104" s="620">
        <v>71</v>
      </c>
      <c r="E104" s="620">
        <v>83</v>
      </c>
      <c r="F104" s="620">
        <v>72</v>
      </c>
      <c r="G104" s="620">
        <v>87</v>
      </c>
      <c r="H104" s="620">
        <v>76</v>
      </c>
      <c r="I104" s="622">
        <v>64</v>
      </c>
      <c r="J104" s="622">
        <v>64</v>
      </c>
      <c r="K104" s="622">
        <v>63</v>
      </c>
      <c r="L104" s="622">
        <v>60</v>
      </c>
      <c r="M104" s="622">
        <v>59</v>
      </c>
      <c r="N104" s="137">
        <f t="shared" si="2"/>
        <v>66.8</v>
      </c>
      <c r="O104" s="137">
        <f t="shared" si="2"/>
        <v>71.599999999999994</v>
      </c>
      <c r="P104" s="137">
        <f t="shared" si="2"/>
        <v>66.599999999999994</v>
      </c>
      <c r="Q104" s="137">
        <f t="shared" si="2"/>
        <v>70.800000000000011</v>
      </c>
      <c r="R104" s="137">
        <f t="shared" si="2"/>
        <v>65.8</v>
      </c>
      <c r="S104" s="439"/>
    </row>
    <row r="105" spans="1:19">
      <c r="A105" s="457">
        <v>92</v>
      </c>
      <c r="B105" s="620">
        <v>1811095</v>
      </c>
      <c r="C105" s="621" t="s">
        <v>862</v>
      </c>
      <c r="D105" s="620">
        <v>85</v>
      </c>
      <c r="E105" s="620">
        <v>77</v>
      </c>
      <c r="F105" s="620">
        <v>76</v>
      </c>
      <c r="G105" s="620">
        <v>69</v>
      </c>
      <c r="H105" s="620">
        <v>71</v>
      </c>
      <c r="I105" s="622">
        <v>69</v>
      </c>
      <c r="J105" s="622">
        <v>69</v>
      </c>
      <c r="K105" s="622">
        <v>68</v>
      </c>
      <c r="L105" s="622">
        <v>65</v>
      </c>
      <c r="M105" s="622">
        <v>64</v>
      </c>
      <c r="N105" s="137">
        <f t="shared" si="2"/>
        <v>75.400000000000006</v>
      </c>
      <c r="O105" s="137">
        <f t="shared" si="2"/>
        <v>72.2</v>
      </c>
      <c r="P105" s="137">
        <f t="shared" si="2"/>
        <v>71.2</v>
      </c>
      <c r="Q105" s="137">
        <f t="shared" si="2"/>
        <v>66.599999999999994</v>
      </c>
      <c r="R105" s="137">
        <f t="shared" si="2"/>
        <v>66.8</v>
      </c>
      <c r="S105" s="439"/>
    </row>
    <row r="106" spans="1:19">
      <c r="A106" s="457">
        <v>93</v>
      </c>
      <c r="B106" s="620">
        <v>1811096</v>
      </c>
      <c r="C106" s="621" t="s">
        <v>733</v>
      </c>
      <c r="D106" s="620">
        <v>70</v>
      </c>
      <c r="E106" s="620">
        <v>83</v>
      </c>
      <c r="F106" s="620">
        <v>81</v>
      </c>
      <c r="G106" s="620">
        <v>88</v>
      </c>
      <c r="H106" s="620">
        <v>76</v>
      </c>
      <c r="I106" s="622">
        <v>79</v>
      </c>
      <c r="J106" s="622">
        <v>79</v>
      </c>
      <c r="K106" s="622">
        <v>78</v>
      </c>
      <c r="L106" s="622">
        <v>75</v>
      </c>
      <c r="M106" s="622">
        <v>74</v>
      </c>
      <c r="N106" s="137">
        <f t="shared" si="2"/>
        <v>75.400000000000006</v>
      </c>
      <c r="O106" s="137">
        <f t="shared" si="2"/>
        <v>80.599999999999994</v>
      </c>
      <c r="P106" s="137">
        <f t="shared" si="2"/>
        <v>79.199999999999989</v>
      </c>
      <c r="Q106" s="137">
        <f t="shared" si="2"/>
        <v>80.2</v>
      </c>
      <c r="R106" s="137">
        <f t="shared" si="2"/>
        <v>74.8</v>
      </c>
      <c r="S106" s="439"/>
    </row>
    <row r="107" spans="1:19">
      <c r="A107" s="457">
        <v>94</v>
      </c>
      <c r="B107" s="620">
        <v>1811097</v>
      </c>
      <c r="C107" s="621" t="s">
        <v>863</v>
      </c>
      <c r="D107" s="620">
        <v>72</v>
      </c>
      <c r="E107" s="620">
        <v>62</v>
      </c>
      <c r="F107" s="620">
        <v>79</v>
      </c>
      <c r="G107" s="620">
        <v>70</v>
      </c>
      <c r="H107" s="620">
        <v>61</v>
      </c>
      <c r="I107" s="622">
        <v>69</v>
      </c>
      <c r="J107" s="622">
        <v>69</v>
      </c>
      <c r="K107" s="622">
        <v>68</v>
      </c>
      <c r="L107" s="622">
        <v>65</v>
      </c>
      <c r="M107" s="622">
        <v>64</v>
      </c>
      <c r="N107" s="137">
        <f t="shared" si="2"/>
        <v>70.2</v>
      </c>
      <c r="O107" s="137">
        <f t="shared" si="2"/>
        <v>66.2</v>
      </c>
      <c r="P107" s="137">
        <f t="shared" si="2"/>
        <v>72.400000000000006</v>
      </c>
      <c r="Q107" s="137">
        <f t="shared" si="2"/>
        <v>67</v>
      </c>
      <c r="R107" s="137">
        <f t="shared" si="2"/>
        <v>62.8</v>
      </c>
      <c r="S107" s="439"/>
    </row>
    <row r="108" spans="1:19">
      <c r="A108" s="457">
        <v>95</v>
      </c>
      <c r="B108" s="620">
        <v>1811098</v>
      </c>
      <c r="C108" s="621" t="s">
        <v>864</v>
      </c>
      <c r="D108" s="620">
        <v>77</v>
      </c>
      <c r="E108" s="620">
        <v>66</v>
      </c>
      <c r="F108" s="620">
        <v>77</v>
      </c>
      <c r="G108" s="620">
        <v>72</v>
      </c>
      <c r="H108" s="620">
        <v>64</v>
      </c>
      <c r="I108" s="622">
        <v>80</v>
      </c>
      <c r="J108" s="622">
        <v>80</v>
      </c>
      <c r="K108" s="622">
        <v>79</v>
      </c>
      <c r="L108" s="622">
        <v>76</v>
      </c>
      <c r="M108" s="622">
        <v>75</v>
      </c>
      <c r="N108" s="137">
        <f t="shared" si="2"/>
        <v>78.8</v>
      </c>
      <c r="O108" s="137">
        <f t="shared" si="2"/>
        <v>74.400000000000006</v>
      </c>
      <c r="P108" s="137">
        <f t="shared" si="2"/>
        <v>78.2</v>
      </c>
      <c r="Q108" s="137">
        <f t="shared" si="2"/>
        <v>74.400000000000006</v>
      </c>
      <c r="R108" s="137">
        <f t="shared" si="2"/>
        <v>70.599999999999994</v>
      </c>
      <c r="S108" s="439"/>
    </row>
    <row r="109" spans="1:19">
      <c r="A109" s="457">
        <v>96</v>
      </c>
      <c r="B109" s="620">
        <v>1811099</v>
      </c>
      <c r="C109" s="621" t="s">
        <v>734</v>
      </c>
      <c r="D109" s="620">
        <v>97</v>
      </c>
      <c r="E109" s="620">
        <v>87</v>
      </c>
      <c r="F109" s="620">
        <v>81</v>
      </c>
      <c r="G109" s="620">
        <v>73</v>
      </c>
      <c r="H109" s="620">
        <v>80</v>
      </c>
      <c r="I109" s="622">
        <v>70</v>
      </c>
      <c r="J109" s="622">
        <v>70</v>
      </c>
      <c r="K109" s="622">
        <v>69</v>
      </c>
      <c r="L109" s="622">
        <v>66</v>
      </c>
      <c r="M109" s="622">
        <v>65</v>
      </c>
      <c r="N109" s="137">
        <f t="shared" si="2"/>
        <v>80.800000000000011</v>
      </c>
      <c r="O109" s="137">
        <f t="shared" si="2"/>
        <v>76.800000000000011</v>
      </c>
      <c r="P109" s="137">
        <f t="shared" si="2"/>
        <v>73.8</v>
      </c>
      <c r="Q109" s="137">
        <f t="shared" si="2"/>
        <v>68.800000000000011</v>
      </c>
      <c r="R109" s="137">
        <f t="shared" si="2"/>
        <v>71</v>
      </c>
      <c r="S109" s="439"/>
    </row>
    <row r="110" spans="1:19">
      <c r="A110" s="457">
        <v>97</v>
      </c>
      <c r="B110" s="620">
        <v>1811100</v>
      </c>
      <c r="C110" s="621" t="s">
        <v>865</v>
      </c>
      <c r="D110" s="620">
        <v>54</v>
      </c>
      <c r="E110" s="620">
        <v>71</v>
      </c>
      <c r="F110" s="620">
        <v>85</v>
      </c>
      <c r="G110" s="620">
        <v>85</v>
      </c>
      <c r="H110" s="620">
        <v>76</v>
      </c>
      <c r="I110" s="622">
        <v>69</v>
      </c>
      <c r="J110" s="622">
        <v>69</v>
      </c>
      <c r="K110" s="622">
        <v>68</v>
      </c>
      <c r="L110" s="622">
        <v>65</v>
      </c>
      <c r="M110" s="622">
        <v>64</v>
      </c>
      <c r="N110" s="137">
        <f t="shared" si="2"/>
        <v>63</v>
      </c>
      <c r="O110" s="137">
        <f t="shared" si="2"/>
        <v>69.8</v>
      </c>
      <c r="P110" s="137">
        <f t="shared" si="2"/>
        <v>74.8</v>
      </c>
      <c r="Q110" s="137">
        <f t="shared" si="2"/>
        <v>73</v>
      </c>
      <c r="R110" s="137">
        <f t="shared" si="2"/>
        <v>68.8</v>
      </c>
      <c r="S110" s="439"/>
    </row>
    <row r="111" spans="1:19">
      <c r="A111" s="457">
        <v>98</v>
      </c>
      <c r="B111" s="620">
        <v>1811101</v>
      </c>
      <c r="C111" s="621" t="s">
        <v>866</v>
      </c>
      <c r="D111" s="620">
        <v>67</v>
      </c>
      <c r="E111" s="620">
        <v>69</v>
      </c>
      <c r="F111" s="620">
        <v>77</v>
      </c>
      <c r="G111" s="620">
        <v>53</v>
      </c>
      <c r="H111" s="620">
        <v>59</v>
      </c>
      <c r="I111" s="622">
        <v>62</v>
      </c>
      <c r="J111" s="622">
        <v>62</v>
      </c>
      <c r="K111" s="622">
        <v>61</v>
      </c>
      <c r="L111" s="622">
        <v>58</v>
      </c>
      <c r="M111" s="622">
        <v>57</v>
      </c>
      <c r="N111" s="137">
        <f t="shared" si="2"/>
        <v>64</v>
      </c>
      <c r="O111" s="137">
        <f t="shared" si="2"/>
        <v>64.8</v>
      </c>
      <c r="P111" s="137">
        <f t="shared" si="2"/>
        <v>67.400000000000006</v>
      </c>
      <c r="Q111" s="137">
        <f t="shared" si="2"/>
        <v>56</v>
      </c>
      <c r="R111" s="137">
        <f t="shared" si="2"/>
        <v>57.8</v>
      </c>
      <c r="S111" s="439"/>
    </row>
    <row r="112" spans="1:19">
      <c r="A112" s="457">
        <v>99</v>
      </c>
      <c r="B112" s="620">
        <v>1811102</v>
      </c>
      <c r="C112" s="621" t="s">
        <v>867</v>
      </c>
      <c r="D112" s="620">
        <v>51</v>
      </c>
      <c r="E112" s="620">
        <v>83</v>
      </c>
      <c r="F112" s="620">
        <v>85</v>
      </c>
      <c r="G112" s="620">
        <v>85</v>
      </c>
      <c r="H112" s="620">
        <v>77</v>
      </c>
      <c r="I112" s="622">
        <v>67</v>
      </c>
      <c r="J112" s="622">
        <v>67</v>
      </c>
      <c r="K112" s="622">
        <v>66</v>
      </c>
      <c r="L112" s="622">
        <v>63</v>
      </c>
      <c r="M112" s="622">
        <v>62</v>
      </c>
      <c r="N112" s="137">
        <f t="shared" si="2"/>
        <v>60.599999999999994</v>
      </c>
      <c r="O112" s="137">
        <f t="shared" si="2"/>
        <v>73.400000000000006</v>
      </c>
      <c r="P112" s="137">
        <f t="shared" si="2"/>
        <v>73.599999999999994</v>
      </c>
      <c r="Q112" s="137">
        <f t="shared" si="2"/>
        <v>71.8</v>
      </c>
      <c r="R112" s="137">
        <f t="shared" si="2"/>
        <v>68</v>
      </c>
      <c r="S112" s="439"/>
    </row>
    <row r="113" spans="1:19">
      <c r="A113" s="457">
        <v>100</v>
      </c>
      <c r="B113" s="620">
        <v>1811103</v>
      </c>
      <c r="C113" s="621" t="s">
        <v>868</v>
      </c>
      <c r="D113" s="620">
        <v>50</v>
      </c>
      <c r="E113" s="620">
        <v>71</v>
      </c>
      <c r="F113" s="620">
        <v>84</v>
      </c>
      <c r="G113" s="620">
        <v>86</v>
      </c>
      <c r="H113" s="620">
        <v>83</v>
      </c>
      <c r="I113" s="622">
        <v>47</v>
      </c>
      <c r="J113" s="622">
        <v>47</v>
      </c>
      <c r="K113" s="622">
        <v>46</v>
      </c>
      <c r="L113" s="622">
        <v>43</v>
      </c>
      <c r="M113" s="622">
        <v>42</v>
      </c>
      <c r="N113" s="137">
        <f t="shared" si="2"/>
        <v>48.2</v>
      </c>
      <c r="O113" s="137">
        <f t="shared" si="2"/>
        <v>56.6</v>
      </c>
      <c r="P113" s="137">
        <f t="shared" si="2"/>
        <v>61.2</v>
      </c>
      <c r="Q113" s="137">
        <f t="shared" si="2"/>
        <v>60.2</v>
      </c>
      <c r="R113" s="137">
        <f t="shared" si="2"/>
        <v>58.400000000000006</v>
      </c>
      <c r="S113" s="439"/>
    </row>
    <row r="114" spans="1:19">
      <c r="A114" s="457">
        <v>101</v>
      </c>
      <c r="B114" s="620">
        <v>1811104</v>
      </c>
      <c r="C114" s="621" t="s">
        <v>869</v>
      </c>
      <c r="D114" s="620">
        <v>59</v>
      </c>
      <c r="E114" s="620">
        <v>72</v>
      </c>
      <c r="F114" s="620">
        <v>82</v>
      </c>
      <c r="G114" s="620">
        <v>78</v>
      </c>
      <c r="H114" s="620">
        <v>84</v>
      </c>
      <c r="I114" s="622">
        <v>82</v>
      </c>
      <c r="J114" s="622">
        <v>82</v>
      </c>
      <c r="K114" s="622">
        <v>81</v>
      </c>
      <c r="L114" s="622">
        <v>78</v>
      </c>
      <c r="M114" s="622">
        <v>77</v>
      </c>
      <c r="N114" s="137">
        <f t="shared" si="2"/>
        <v>72.8</v>
      </c>
      <c r="O114" s="137">
        <f t="shared" si="2"/>
        <v>78</v>
      </c>
      <c r="P114" s="137">
        <f t="shared" si="2"/>
        <v>81.400000000000006</v>
      </c>
      <c r="Q114" s="137">
        <f t="shared" si="2"/>
        <v>78</v>
      </c>
      <c r="R114" s="137">
        <f t="shared" si="2"/>
        <v>79.8</v>
      </c>
      <c r="S114" s="439"/>
    </row>
    <row r="115" spans="1:19">
      <c r="A115" s="457">
        <v>102</v>
      </c>
      <c r="B115" s="620">
        <v>1811105</v>
      </c>
      <c r="C115" s="621" t="s">
        <v>870</v>
      </c>
      <c r="D115" s="620">
        <v>100</v>
      </c>
      <c r="E115" s="620">
        <v>90</v>
      </c>
      <c r="F115" s="620">
        <v>86</v>
      </c>
      <c r="G115" s="620">
        <v>73</v>
      </c>
      <c r="H115" s="620">
        <v>84</v>
      </c>
      <c r="I115" s="622">
        <v>82</v>
      </c>
      <c r="J115" s="622">
        <v>82</v>
      </c>
      <c r="K115" s="622">
        <v>81</v>
      </c>
      <c r="L115" s="622">
        <v>78</v>
      </c>
      <c r="M115" s="622">
        <v>77</v>
      </c>
      <c r="N115" s="137">
        <f t="shared" si="2"/>
        <v>89.199999999999989</v>
      </c>
      <c r="O115" s="137">
        <f t="shared" si="2"/>
        <v>85.199999999999989</v>
      </c>
      <c r="P115" s="137">
        <f t="shared" si="2"/>
        <v>83</v>
      </c>
      <c r="Q115" s="137">
        <f t="shared" si="2"/>
        <v>76</v>
      </c>
      <c r="R115" s="137">
        <f t="shared" si="2"/>
        <v>79.8</v>
      </c>
      <c r="S115" s="439"/>
    </row>
    <row r="116" spans="1:19">
      <c r="A116" s="457">
        <v>103</v>
      </c>
      <c r="B116" s="620">
        <v>1811106</v>
      </c>
      <c r="C116" s="621" t="s">
        <v>871</v>
      </c>
      <c r="D116" s="620">
        <v>54</v>
      </c>
      <c r="E116" s="620">
        <v>61</v>
      </c>
      <c r="F116" s="620">
        <v>68</v>
      </c>
      <c r="G116" s="620">
        <v>70</v>
      </c>
      <c r="H116" s="620">
        <v>80</v>
      </c>
      <c r="I116" s="622">
        <v>57</v>
      </c>
      <c r="J116" s="622">
        <v>57</v>
      </c>
      <c r="K116" s="622">
        <v>56</v>
      </c>
      <c r="L116" s="622">
        <v>53</v>
      </c>
      <c r="M116" s="622">
        <v>52</v>
      </c>
      <c r="N116" s="137">
        <f t="shared" si="2"/>
        <v>55.8</v>
      </c>
      <c r="O116" s="137">
        <f t="shared" si="2"/>
        <v>58.599999999999994</v>
      </c>
      <c r="P116" s="137">
        <f t="shared" si="2"/>
        <v>60.800000000000004</v>
      </c>
      <c r="Q116" s="137">
        <f t="shared" si="2"/>
        <v>59.8</v>
      </c>
      <c r="R116" s="137">
        <f t="shared" si="2"/>
        <v>63.2</v>
      </c>
      <c r="S116" s="439"/>
    </row>
    <row r="117" spans="1:19" ht="16.5">
      <c r="A117" s="457">
        <v>104</v>
      </c>
      <c r="B117" s="620">
        <v>1811107</v>
      </c>
      <c r="C117" s="624" t="s">
        <v>872</v>
      </c>
      <c r="D117" s="620"/>
      <c r="E117" s="620"/>
      <c r="F117" s="620"/>
      <c r="G117" s="620"/>
      <c r="H117" s="620"/>
      <c r="I117" s="622">
        <v>67</v>
      </c>
      <c r="J117" s="622">
        <v>67</v>
      </c>
      <c r="K117" s="622">
        <v>66</v>
      </c>
      <c r="L117" s="622">
        <v>63</v>
      </c>
      <c r="M117" s="622">
        <v>62</v>
      </c>
      <c r="N117" s="137"/>
      <c r="O117" s="137"/>
      <c r="P117" s="137"/>
      <c r="Q117" s="137"/>
      <c r="R117" s="137"/>
      <c r="S117" s="439"/>
    </row>
    <row r="118" spans="1:19">
      <c r="A118" s="457">
        <v>105</v>
      </c>
      <c r="B118" s="620">
        <v>1811109</v>
      </c>
      <c r="C118" s="621" t="s">
        <v>873</v>
      </c>
      <c r="D118" s="620">
        <v>72</v>
      </c>
      <c r="E118" s="620">
        <v>68</v>
      </c>
      <c r="F118" s="620">
        <v>76</v>
      </c>
      <c r="G118" s="620">
        <v>69</v>
      </c>
      <c r="H118" s="620">
        <v>71</v>
      </c>
      <c r="I118" s="622">
        <v>65</v>
      </c>
      <c r="J118" s="622">
        <v>65</v>
      </c>
      <c r="K118" s="622">
        <v>64</v>
      </c>
      <c r="L118" s="622">
        <v>61</v>
      </c>
      <c r="M118" s="622">
        <v>60</v>
      </c>
      <c r="N118" s="137">
        <f t="shared" si="2"/>
        <v>67.8</v>
      </c>
      <c r="O118" s="137">
        <f t="shared" si="2"/>
        <v>66.2</v>
      </c>
      <c r="P118" s="137">
        <f t="shared" si="2"/>
        <v>68.8</v>
      </c>
      <c r="Q118" s="137">
        <f t="shared" si="2"/>
        <v>64.2</v>
      </c>
      <c r="R118" s="137">
        <f t="shared" si="2"/>
        <v>64.400000000000006</v>
      </c>
      <c r="S118" s="439"/>
    </row>
    <row r="119" spans="1:19">
      <c r="A119" s="457">
        <v>106</v>
      </c>
      <c r="B119" s="620">
        <v>1811110</v>
      </c>
      <c r="C119" s="621" t="s">
        <v>874</v>
      </c>
      <c r="D119" s="620">
        <v>74</v>
      </c>
      <c r="E119" s="620">
        <v>63</v>
      </c>
      <c r="F119" s="620">
        <v>80</v>
      </c>
      <c r="G119" s="620">
        <v>68</v>
      </c>
      <c r="H119" s="620">
        <v>63</v>
      </c>
      <c r="I119" s="622">
        <v>67</v>
      </c>
      <c r="J119" s="622">
        <v>67</v>
      </c>
      <c r="K119" s="622">
        <v>66</v>
      </c>
      <c r="L119" s="622">
        <v>63</v>
      </c>
      <c r="M119" s="622">
        <v>62</v>
      </c>
      <c r="N119" s="137">
        <f t="shared" si="2"/>
        <v>69.8</v>
      </c>
      <c r="O119" s="137">
        <f t="shared" si="2"/>
        <v>65.400000000000006</v>
      </c>
      <c r="P119" s="137">
        <f t="shared" si="2"/>
        <v>71.599999999999994</v>
      </c>
      <c r="Q119" s="137">
        <f t="shared" si="2"/>
        <v>65</v>
      </c>
      <c r="R119" s="137">
        <f t="shared" si="2"/>
        <v>62.4</v>
      </c>
      <c r="S119" s="439"/>
    </row>
    <row r="120" spans="1:19">
      <c r="A120" s="457">
        <v>107</v>
      </c>
      <c r="B120" s="620">
        <v>1811111</v>
      </c>
      <c r="C120" s="621" t="s">
        <v>736</v>
      </c>
      <c r="D120" s="620">
        <v>65</v>
      </c>
      <c r="E120" s="620">
        <v>65</v>
      </c>
      <c r="F120" s="620">
        <v>83</v>
      </c>
      <c r="G120" s="620">
        <v>80</v>
      </c>
      <c r="H120" s="620">
        <v>79</v>
      </c>
      <c r="I120" s="622">
        <v>65</v>
      </c>
      <c r="J120" s="622">
        <v>65</v>
      </c>
      <c r="K120" s="622">
        <v>64</v>
      </c>
      <c r="L120" s="622">
        <v>61</v>
      </c>
      <c r="M120" s="622">
        <v>60</v>
      </c>
      <c r="N120" s="137">
        <f t="shared" si="2"/>
        <v>65</v>
      </c>
      <c r="O120" s="137">
        <f t="shared" si="2"/>
        <v>65</v>
      </c>
      <c r="P120" s="137">
        <f t="shared" si="2"/>
        <v>71.599999999999994</v>
      </c>
      <c r="Q120" s="137">
        <f t="shared" si="2"/>
        <v>68.599999999999994</v>
      </c>
      <c r="R120" s="137">
        <f t="shared" si="2"/>
        <v>67.599999999999994</v>
      </c>
      <c r="S120" s="439"/>
    </row>
    <row r="121" spans="1:19">
      <c r="A121" s="457">
        <v>108</v>
      </c>
      <c r="B121" s="620">
        <v>1811112</v>
      </c>
      <c r="C121" s="621" t="s">
        <v>875</v>
      </c>
      <c r="D121" s="620">
        <v>52</v>
      </c>
      <c r="E121" s="620">
        <v>58</v>
      </c>
      <c r="F121" s="620">
        <v>84</v>
      </c>
      <c r="G121" s="620">
        <v>85</v>
      </c>
      <c r="H121" s="620">
        <v>76</v>
      </c>
      <c r="I121" s="622">
        <v>75</v>
      </c>
      <c r="J121" s="622">
        <v>75</v>
      </c>
      <c r="K121" s="622">
        <v>74</v>
      </c>
      <c r="L121" s="622">
        <v>71</v>
      </c>
      <c r="M121" s="622">
        <v>70</v>
      </c>
      <c r="N121" s="137">
        <f t="shared" si="2"/>
        <v>65.8</v>
      </c>
      <c r="O121" s="137">
        <f t="shared" si="2"/>
        <v>68.2</v>
      </c>
      <c r="P121" s="137">
        <f t="shared" si="2"/>
        <v>78</v>
      </c>
      <c r="Q121" s="137">
        <f t="shared" si="2"/>
        <v>76.599999999999994</v>
      </c>
      <c r="R121" s="137">
        <f t="shared" si="2"/>
        <v>72.400000000000006</v>
      </c>
      <c r="S121" s="439"/>
    </row>
    <row r="122" spans="1:19">
      <c r="A122" s="457">
        <v>109</v>
      </c>
      <c r="B122" s="620">
        <v>1811401</v>
      </c>
      <c r="C122" s="621" t="s">
        <v>876</v>
      </c>
      <c r="D122" s="620">
        <v>52</v>
      </c>
      <c r="E122" s="620">
        <v>54</v>
      </c>
      <c r="F122" s="620">
        <v>70</v>
      </c>
      <c r="G122" s="620">
        <v>70</v>
      </c>
      <c r="H122" s="620">
        <v>78</v>
      </c>
      <c r="I122" s="622">
        <v>42</v>
      </c>
      <c r="J122" s="622">
        <v>42</v>
      </c>
      <c r="K122" s="622">
        <v>41</v>
      </c>
      <c r="L122" s="622">
        <v>38</v>
      </c>
      <c r="M122" s="622">
        <v>37</v>
      </c>
      <c r="N122" s="137">
        <f t="shared" si="2"/>
        <v>46</v>
      </c>
      <c r="O122" s="137">
        <f t="shared" si="2"/>
        <v>46.8</v>
      </c>
      <c r="P122" s="137">
        <f t="shared" si="2"/>
        <v>52.599999999999994</v>
      </c>
      <c r="Q122" s="137">
        <f t="shared" si="2"/>
        <v>50.8</v>
      </c>
      <c r="R122" s="137">
        <f t="shared" si="2"/>
        <v>53.400000000000006</v>
      </c>
      <c r="S122" s="439"/>
    </row>
    <row r="123" spans="1:19">
      <c r="A123" s="457">
        <v>110</v>
      </c>
      <c r="B123" s="620">
        <v>1811402</v>
      </c>
      <c r="C123" s="621" t="s">
        <v>877</v>
      </c>
      <c r="D123" s="620">
        <v>54</v>
      </c>
      <c r="E123" s="620">
        <v>59</v>
      </c>
      <c r="F123" s="620">
        <v>70</v>
      </c>
      <c r="G123" s="620">
        <v>76</v>
      </c>
      <c r="H123" s="620">
        <v>82</v>
      </c>
      <c r="I123" s="622">
        <v>62</v>
      </c>
      <c r="J123" s="622">
        <v>62</v>
      </c>
      <c r="K123" s="622">
        <v>61</v>
      </c>
      <c r="L123" s="622">
        <v>58</v>
      </c>
      <c r="M123" s="622">
        <v>57</v>
      </c>
      <c r="N123" s="137">
        <f t="shared" si="2"/>
        <v>58.8</v>
      </c>
      <c r="O123" s="137">
        <f t="shared" si="2"/>
        <v>60.8</v>
      </c>
      <c r="P123" s="137">
        <f t="shared" si="2"/>
        <v>64.599999999999994</v>
      </c>
      <c r="Q123" s="137">
        <f t="shared" si="2"/>
        <v>65.2</v>
      </c>
      <c r="R123" s="137">
        <f t="shared" si="2"/>
        <v>67</v>
      </c>
      <c r="S123" s="439"/>
    </row>
    <row r="124" spans="1:19">
      <c r="A124" s="457">
        <v>111</v>
      </c>
      <c r="B124" s="620">
        <v>1811403</v>
      </c>
      <c r="C124" s="621" t="s">
        <v>878</v>
      </c>
      <c r="D124" s="620">
        <v>50</v>
      </c>
      <c r="E124" s="620">
        <v>55</v>
      </c>
      <c r="F124" s="620">
        <v>70</v>
      </c>
      <c r="G124" s="620">
        <v>70</v>
      </c>
      <c r="H124" s="620">
        <v>68</v>
      </c>
      <c r="I124" s="622">
        <v>52</v>
      </c>
      <c r="J124" s="622">
        <v>52</v>
      </c>
      <c r="K124" s="622">
        <v>51</v>
      </c>
      <c r="L124" s="622">
        <v>48</v>
      </c>
      <c r="M124" s="622">
        <v>47</v>
      </c>
      <c r="N124" s="137">
        <f t="shared" si="2"/>
        <v>51.2</v>
      </c>
      <c r="O124" s="137">
        <f t="shared" si="2"/>
        <v>53.2</v>
      </c>
      <c r="P124" s="137">
        <f t="shared" si="2"/>
        <v>58.599999999999994</v>
      </c>
      <c r="Q124" s="137">
        <f t="shared" si="2"/>
        <v>56.8</v>
      </c>
      <c r="R124" s="137">
        <f t="shared" si="2"/>
        <v>55.400000000000006</v>
      </c>
      <c r="S124" s="439"/>
    </row>
    <row r="125" spans="1:19">
      <c r="A125" s="457">
        <v>112</v>
      </c>
      <c r="B125" s="620">
        <v>1811404</v>
      </c>
      <c r="C125" s="621" t="s">
        <v>879</v>
      </c>
      <c r="D125" s="620">
        <v>50</v>
      </c>
      <c r="E125" s="620">
        <v>57</v>
      </c>
      <c r="F125" s="620">
        <v>71</v>
      </c>
      <c r="G125" s="620">
        <v>88</v>
      </c>
      <c r="H125" s="620">
        <v>71</v>
      </c>
      <c r="I125" s="622">
        <v>67</v>
      </c>
      <c r="J125" s="622">
        <v>67</v>
      </c>
      <c r="K125" s="622">
        <v>66</v>
      </c>
      <c r="L125" s="622">
        <v>63</v>
      </c>
      <c r="M125" s="622">
        <v>62</v>
      </c>
      <c r="N125" s="137">
        <f t="shared" si="2"/>
        <v>60.199999999999996</v>
      </c>
      <c r="O125" s="137">
        <f t="shared" si="2"/>
        <v>63</v>
      </c>
      <c r="P125" s="137">
        <f t="shared" si="2"/>
        <v>68</v>
      </c>
      <c r="Q125" s="137">
        <f t="shared" si="2"/>
        <v>73</v>
      </c>
      <c r="R125" s="137">
        <f t="shared" si="2"/>
        <v>65.599999999999994</v>
      </c>
      <c r="S125" s="439"/>
    </row>
    <row r="126" spans="1:19">
      <c r="A126" s="457">
        <v>113</v>
      </c>
      <c r="B126" s="620">
        <v>1811405</v>
      </c>
      <c r="C126" s="621" t="s">
        <v>880</v>
      </c>
      <c r="D126" s="620">
        <v>52</v>
      </c>
      <c r="E126" s="620">
        <v>56</v>
      </c>
      <c r="F126" s="620">
        <v>71</v>
      </c>
      <c r="G126" s="620">
        <v>74</v>
      </c>
      <c r="H126" s="620">
        <v>56</v>
      </c>
      <c r="I126" s="622">
        <v>57</v>
      </c>
      <c r="J126" s="622">
        <v>57</v>
      </c>
      <c r="K126" s="622">
        <v>56</v>
      </c>
      <c r="L126" s="622">
        <v>53</v>
      </c>
      <c r="M126" s="622">
        <v>52</v>
      </c>
      <c r="N126" s="137">
        <f t="shared" si="2"/>
        <v>55</v>
      </c>
      <c r="O126" s="137">
        <f t="shared" si="2"/>
        <v>56.599999999999994</v>
      </c>
      <c r="P126" s="137">
        <f t="shared" si="2"/>
        <v>62</v>
      </c>
      <c r="Q126" s="137">
        <f t="shared" si="2"/>
        <v>61.4</v>
      </c>
      <c r="R126" s="137">
        <f t="shared" si="2"/>
        <v>53.6</v>
      </c>
      <c r="S126" s="439"/>
    </row>
    <row r="127" spans="1:19">
      <c r="A127" s="457">
        <v>114</v>
      </c>
      <c r="B127" s="620">
        <v>1811406</v>
      </c>
      <c r="C127" s="621" t="s">
        <v>881</v>
      </c>
      <c r="D127" s="620">
        <v>77</v>
      </c>
      <c r="E127" s="620">
        <v>53</v>
      </c>
      <c r="F127" s="620">
        <v>78</v>
      </c>
      <c r="G127" s="620">
        <v>82</v>
      </c>
      <c r="H127" s="620">
        <v>81</v>
      </c>
      <c r="I127" s="622">
        <v>59</v>
      </c>
      <c r="J127" s="622">
        <v>59</v>
      </c>
      <c r="K127" s="622">
        <v>58</v>
      </c>
      <c r="L127" s="622">
        <v>55</v>
      </c>
      <c r="M127" s="622">
        <v>54</v>
      </c>
      <c r="N127" s="137">
        <f t="shared" si="2"/>
        <v>66.2</v>
      </c>
      <c r="O127" s="137">
        <f t="shared" si="2"/>
        <v>56.6</v>
      </c>
      <c r="P127" s="137">
        <f t="shared" si="2"/>
        <v>66</v>
      </c>
      <c r="Q127" s="137">
        <f t="shared" si="2"/>
        <v>65.800000000000011</v>
      </c>
      <c r="R127" s="137">
        <f t="shared" si="2"/>
        <v>64.8</v>
      </c>
      <c r="S127" s="439"/>
    </row>
    <row r="128" spans="1:19">
      <c r="A128" s="457">
        <v>115</v>
      </c>
      <c r="B128" s="620">
        <v>1811407</v>
      </c>
      <c r="C128" s="621" t="s">
        <v>882</v>
      </c>
      <c r="D128" s="623">
        <v>42</v>
      </c>
      <c r="E128" s="620">
        <v>53</v>
      </c>
      <c r="F128" s="620">
        <v>76</v>
      </c>
      <c r="G128" s="620">
        <v>73</v>
      </c>
      <c r="H128" s="620">
        <v>77</v>
      </c>
      <c r="I128" s="622">
        <v>52</v>
      </c>
      <c r="J128" s="622">
        <v>52</v>
      </c>
      <c r="K128" s="622">
        <v>51</v>
      </c>
      <c r="L128" s="622">
        <v>48</v>
      </c>
      <c r="M128" s="622">
        <v>47</v>
      </c>
      <c r="N128" s="137">
        <f t="shared" si="2"/>
        <v>48</v>
      </c>
      <c r="O128" s="137">
        <f t="shared" si="2"/>
        <v>52.400000000000006</v>
      </c>
      <c r="P128" s="137">
        <f t="shared" si="2"/>
        <v>61</v>
      </c>
      <c r="Q128" s="137">
        <f t="shared" si="2"/>
        <v>58</v>
      </c>
      <c r="R128" s="137">
        <f t="shared" si="2"/>
        <v>59</v>
      </c>
      <c r="S128" s="439"/>
    </row>
    <row r="129" spans="1:19">
      <c r="A129" s="457">
        <v>116</v>
      </c>
      <c r="B129" s="620">
        <v>1811408</v>
      </c>
      <c r="C129" s="621" t="s">
        <v>883</v>
      </c>
      <c r="D129" s="623">
        <v>45</v>
      </c>
      <c r="E129" s="620">
        <v>50</v>
      </c>
      <c r="F129" s="620">
        <v>73</v>
      </c>
      <c r="G129" s="620">
        <v>69</v>
      </c>
      <c r="H129" s="620">
        <v>57</v>
      </c>
      <c r="I129" s="622">
        <v>67</v>
      </c>
      <c r="J129" s="622">
        <v>67</v>
      </c>
      <c r="K129" s="622">
        <v>66</v>
      </c>
      <c r="L129" s="622">
        <v>63</v>
      </c>
      <c r="M129" s="622">
        <v>62</v>
      </c>
      <c r="N129" s="137">
        <f t="shared" si="2"/>
        <v>58.199999999999996</v>
      </c>
      <c r="O129" s="137">
        <f t="shared" si="2"/>
        <v>60.199999999999996</v>
      </c>
      <c r="P129" s="137">
        <f t="shared" si="2"/>
        <v>68.800000000000011</v>
      </c>
      <c r="Q129" s="137">
        <f t="shared" si="2"/>
        <v>65.400000000000006</v>
      </c>
      <c r="R129" s="137">
        <f t="shared" si="2"/>
        <v>60</v>
      </c>
      <c r="S129" s="439"/>
    </row>
    <row r="130" spans="1:19">
      <c r="A130" s="457">
        <v>117</v>
      </c>
      <c r="B130" s="620">
        <v>1811409</v>
      </c>
      <c r="C130" s="621" t="s">
        <v>884</v>
      </c>
      <c r="D130" s="620">
        <v>52</v>
      </c>
      <c r="E130" s="620">
        <v>71</v>
      </c>
      <c r="F130" s="620">
        <v>81</v>
      </c>
      <c r="G130" s="620">
        <v>84</v>
      </c>
      <c r="H130" s="620">
        <v>72</v>
      </c>
      <c r="I130" s="622">
        <v>75</v>
      </c>
      <c r="J130" s="622">
        <v>75</v>
      </c>
      <c r="K130" s="622">
        <v>74</v>
      </c>
      <c r="L130" s="622">
        <v>71</v>
      </c>
      <c r="M130" s="622">
        <v>70</v>
      </c>
      <c r="N130" s="137">
        <f t="shared" ref="N130:R183" si="3">D130*0.4+I130*0.6</f>
        <v>65.8</v>
      </c>
      <c r="O130" s="137">
        <f t="shared" si="3"/>
        <v>73.400000000000006</v>
      </c>
      <c r="P130" s="137">
        <f t="shared" si="3"/>
        <v>76.8</v>
      </c>
      <c r="Q130" s="137">
        <f t="shared" si="3"/>
        <v>76.2</v>
      </c>
      <c r="R130" s="137">
        <f t="shared" si="3"/>
        <v>70.8</v>
      </c>
      <c r="S130" s="439"/>
    </row>
    <row r="131" spans="1:19">
      <c r="A131" s="457">
        <v>118</v>
      </c>
      <c r="B131" s="620">
        <v>1811410</v>
      </c>
      <c r="C131" s="621" t="s">
        <v>885</v>
      </c>
      <c r="D131" s="620">
        <v>51</v>
      </c>
      <c r="E131" s="620">
        <v>50</v>
      </c>
      <c r="F131" s="620">
        <v>71</v>
      </c>
      <c r="G131" s="620">
        <v>57</v>
      </c>
      <c r="H131" s="620">
        <v>55</v>
      </c>
      <c r="I131" s="622">
        <v>52</v>
      </c>
      <c r="J131" s="622">
        <v>52</v>
      </c>
      <c r="K131" s="622">
        <v>51</v>
      </c>
      <c r="L131" s="622">
        <v>48</v>
      </c>
      <c r="M131" s="622">
        <v>47</v>
      </c>
      <c r="N131" s="137">
        <f t="shared" si="3"/>
        <v>51.6</v>
      </c>
      <c r="O131" s="137">
        <f t="shared" si="3"/>
        <v>51.2</v>
      </c>
      <c r="P131" s="137">
        <f t="shared" si="3"/>
        <v>59</v>
      </c>
      <c r="Q131" s="137">
        <f t="shared" si="3"/>
        <v>51.599999999999994</v>
      </c>
      <c r="R131" s="137">
        <f t="shared" si="3"/>
        <v>50.2</v>
      </c>
      <c r="S131" s="439"/>
    </row>
    <row r="132" spans="1:19">
      <c r="A132" s="457">
        <v>119</v>
      </c>
      <c r="B132" s="620">
        <v>1811411</v>
      </c>
      <c r="C132" s="621" t="s">
        <v>886</v>
      </c>
      <c r="D132" s="620">
        <v>50</v>
      </c>
      <c r="E132" s="620">
        <v>64</v>
      </c>
      <c r="F132" s="620">
        <v>86</v>
      </c>
      <c r="G132" s="620">
        <v>87</v>
      </c>
      <c r="H132" s="620">
        <v>75</v>
      </c>
      <c r="I132" s="622">
        <v>72</v>
      </c>
      <c r="J132" s="622">
        <v>72</v>
      </c>
      <c r="K132" s="622">
        <v>71</v>
      </c>
      <c r="L132" s="622">
        <v>68</v>
      </c>
      <c r="M132" s="622">
        <v>67</v>
      </c>
      <c r="N132" s="137">
        <f t="shared" si="3"/>
        <v>63.199999999999996</v>
      </c>
      <c r="O132" s="137">
        <f t="shared" si="3"/>
        <v>68.8</v>
      </c>
      <c r="P132" s="137">
        <f t="shared" si="3"/>
        <v>77</v>
      </c>
      <c r="Q132" s="137">
        <f t="shared" si="3"/>
        <v>75.599999999999994</v>
      </c>
      <c r="R132" s="137">
        <f t="shared" si="3"/>
        <v>70.199999999999989</v>
      </c>
      <c r="S132" s="439"/>
    </row>
    <row r="133" spans="1:19">
      <c r="I133" s="622"/>
      <c r="J133" s="622"/>
      <c r="K133" s="622"/>
      <c r="L133" s="622"/>
      <c r="M133" s="622"/>
      <c r="N133" s="437">
        <f>AVERAGE(N14:N132)</f>
        <v>68.686440677966104</v>
      </c>
      <c r="O133" s="437">
        <f t="shared" ref="O133:R133" si="4">AVERAGE(O14:O132)</f>
        <v>71.215254237288121</v>
      </c>
      <c r="P133" s="437">
        <f t="shared" si="4"/>
        <v>73.533898305084747</v>
      </c>
      <c r="Q133" s="437">
        <f t="shared" si="4"/>
        <v>71.415254237288153</v>
      </c>
      <c r="R133" s="437">
        <f t="shared" si="4"/>
        <v>68.883050847457625</v>
      </c>
    </row>
    <row r="135" spans="1:19">
      <c r="C135" s="487"/>
      <c r="D135" s="487" t="s">
        <v>5</v>
      </c>
      <c r="E135" s="487" t="s">
        <v>6</v>
      </c>
      <c r="F135" s="487" t="s">
        <v>7</v>
      </c>
      <c r="G135" s="487" t="s">
        <v>8</v>
      </c>
      <c r="H135" s="487" t="s">
        <v>9</v>
      </c>
    </row>
    <row r="136" spans="1:19">
      <c r="C136" s="487" t="s">
        <v>4</v>
      </c>
      <c r="D136" s="2">
        <v>70</v>
      </c>
      <c r="E136" s="2">
        <v>70</v>
      </c>
      <c r="F136" s="2">
        <v>70</v>
      </c>
      <c r="G136" s="2">
        <v>70</v>
      </c>
      <c r="H136" s="2">
        <v>70</v>
      </c>
    </row>
    <row r="137" spans="1:19">
      <c r="C137" s="487" t="s">
        <v>28</v>
      </c>
      <c r="D137" s="278">
        <v>0.7</v>
      </c>
      <c r="E137" s="278">
        <v>0.75</v>
      </c>
      <c r="F137" s="278">
        <v>0.7</v>
      </c>
      <c r="G137" s="278">
        <v>0.7</v>
      </c>
      <c r="H137" s="278">
        <v>0.7</v>
      </c>
      <c r="N137" s="2">
        <v>119</v>
      </c>
    </row>
    <row r="138" spans="1:19">
      <c r="C138" s="487" t="s">
        <v>187</v>
      </c>
      <c r="D138" s="1">
        <f>COUNTIF(N14:N132,"&gt;="&amp;D136)</f>
        <v>48</v>
      </c>
      <c r="E138" s="1">
        <f>COUNTIF(O14:O132,"&gt;="&amp;E136)</f>
        <v>67</v>
      </c>
      <c r="F138" s="1">
        <f>COUNTIF(P14:P132,"&gt;="&amp;F136)</f>
        <v>79</v>
      </c>
      <c r="G138" s="1">
        <f>COUNTIF(Q14:Q132,"&gt;="&amp;G136)</f>
        <v>69</v>
      </c>
      <c r="H138" s="1">
        <f>COUNTIF(R14:R132,"&gt;="&amp;H136)</f>
        <v>54</v>
      </c>
    </row>
    <row r="139" spans="1:19">
      <c r="C139" s="487" t="s">
        <v>29</v>
      </c>
      <c r="D139" s="280">
        <f>D138/$N$137</f>
        <v>0.40336134453781514</v>
      </c>
      <c r="E139" s="280">
        <f>E138/$N$137</f>
        <v>0.56302521008403361</v>
      </c>
      <c r="F139" s="280">
        <f>F138/$N$137</f>
        <v>0.66386554621848737</v>
      </c>
      <c r="G139" s="280">
        <f>G138/$N$137</f>
        <v>0.57983193277310929</v>
      </c>
      <c r="H139" s="280">
        <f>H138/$N$137</f>
        <v>0.45378151260504201</v>
      </c>
    </row>
    <row r="147" spans="3:20" ht="15" thickBot="1">
      <c r="C147" s="487" t="s">
        <v>26</v>
      </c>
      <c r="D147" s="487" t="s">
        <v>12</v>
      </c>
      <c r="E147" s="487" t="s">
        <v>13</v>
      </c>
      <c r="F147" s="487" t="s">
        <v>14</v>
      </c>
      <c r="G147" s="487" t="s">
        <v>15</v>
      </c>
      <c r="H147" s="487" t="s">
        <v>16</v>
      </c>
      <c r="I147" s="487" t="s">
        <v>17</v>
      </c>
      <c r="J147" s="487" t="s">
        <v>18</v>
      </c>
      <c r="K147" s="487" t="s">
        <v>19</v>
      </c>
      <c r="L147" s="487" t="s">
        <v>20</v>
      </c>
      <c r="M147" s="487"/>
      <c r="N147" s="487" t="s">
        <v>22</v>
      </c>
      <c r="O147" s="487" t="s">
        <v>23</v>
      </c>
      <c r="P147" s="487" t="s">
        <v>24</v>
      </c>
      <c r="Q147" s="487" t="s">
        <v>25</v>
      </c>
      <c r="R147" s="487" t="s">
        <v>38</v>
      </c>
      <c r="S147" s="487"/>
      <c r="T147" s="487" t="s">
        <v>33</v>
      </c>
    </row>
    <row r="148" spans="3:20" ht="15" thickBot="1">
      <c r="C148" s="487" t="s">
        <v>5</v>
      </c>
      <c r="D148" s="11">
        <v>3</v>
      </c>
      <c r="E148" s="12">
        <v>2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>
        <v>2</v>
      </c>
      <c r="P148" s="12"/>
      <c r="Q148" s="458"/>
      <c r="R148" s="2"/>
      <c r="S148" s="2"/>
      <c r="T148" s="9">
        <f>D139</f>
        <v>0.40336134453781514</v>
      </c>
    </row>
    <row r="149" spans="3:20" ht="15" thickBot="1">
      <c r="C149" s="487" t="s">
        <v>6</v>
      </c>
      <c r="D149" s="456">
        <v>3</v>
      </c>
      <c r="E149" s="455">
        <v>3</v>
      </c>
      <c r="F149" s="455">
        <v>3</v>
      </c>
      <c r="G149" s="455">
        <v>3</v>
      </c>
      <c r="H149" s="455">
        <v>3</v>
      </c>
      <c r="I149" s="455">
        <v>3</v>
      </c>
      <c r="J149" s="455">
        <v>2</v>
      </c>
      <c r="K149" s="455"/>
      <c r="L149" s="455">
        <v>3</v>
      </c>
      <c r="M149" s="455"/>
      <c r="N149" s="455">
        <v>2</v>
      </c>
      <c r="O149" s="455">
        <v>3</v>
      </c>
      <c r="P149" s="455">
        <v>3</v>
      </c>
      <c r="Q149" s="455"/>
      <c r="R149" s="2"/>
      <c r="S149" s="2"/>
      <c r="T149" s="9">
        <f>E139</f>
        <v>0.56302521008403361</v>
      </c>
    </row>
    <row r="150" spans="3:20" ht="15" thickBot="1">
      <c r="C150" s="487" t="s">
        <v>7</v>
      </c>
      <c r="D150" s="456"/>
      <c r="E150" s="455">
        <v>2</v>
      </c>
      <c r="F150" s="455">
        <v>2</v>
      </c>
      <c r="G150" s="455">
        <v>2</v>
      </c>
      <c r="H150" s="455">
        <v>3</v>
      </c>
      <c r="I150" s="455"/>
      <c r="J150" s="455">
        <v>2</v>
      </c>
      <c r="K150" s="455"/>
      <c r="L150" s="455"/>
      <c r="M150" s="455"/>
      <c r="N150" s="455"/>
      <c r="O150" s="455">
        <v>2</v>
      </c>
      <c r="P150" s="455">
        <v>2</v>
      </c>
      <c r="Q150" s="455">
        <v>3</v>
      </c>
      <c r="R150" s="2"/>
      <c r="S150" s="2"/>
      <c r="T150" s="9">
        <f>F139</f>
        <v>0.66386554621848737</v>
      </c>
    </row>
    <row r="151" spans="3:20" ht="15" thickBot="1">
      <c r="C151" s="487" t="s">
        <v>8</v>
      </c>
      <c r="D151" s="456">
        <v>3</v>
      </c>
      <c r="E151" s="455">
        <v>2</v>
      </c>
      <c r="F151" s="455">
        <v>2</v>
      </c>
      <c r="G151" s="455">
        <v>2</v>
      </c>
      <c r="H151" s="455"/>
      <c r="I151" s="455">
        <v>3</v>
      </c>
      <c r="J151" s="455">
        <v>2</v>
      </c>
      <c r="K151" s="455"/>
      <c r="L151" s="455">
        <v>2</v>
      </c>
      <c r="M151" s="455"/>
      <c r="N151" s="455">
        <v>3</v>
      </c>
      <c r="O151" s="455"/>
      <c r="P151" s="455"/>
      <c r="Q151" s="455">
        <v>2</v>
      </c>
      <c r="R151" s="2"/>
      <c r="S151" s="2"/>
      <c r="T151" s="9">
        <f>G139</f>
        <v>0.57983193277310929</v>
      </c>
    </row>
    <row r="152" spans="3:20" ht="15" thickBot="1">
      <c r="C152" s="487" t="s">
        <v>9</v>
      </c>
      <c r="D152" s="456">
        <v>3</v>
      </c>
      <c r="E152" s="455">
        <v>2</v>
      </c>
      <c r="F152" s="455">
        <v>3</v>
      </c>
      <c r="G152" s="455">
        <v>3</v>
      </c>
      <c r="H152" s="455">
        <v>2</v>
      </c>
      <c r="I152" s="455">
        <v>2</v>
      </c>
      <c r="J152" s="455">
        <v>3</v>
      </c>
      <c r="K152" s="455"/>
      <c r="L152" s="455">
        <v>3</v>
      </c>
      <c r="M152" s="455"/>
      <c r="N152" s="455">
        <v>3</v>
      </c>
      <c r="O152" s="455">
        <v>2</v>
      </c>
      <c r="P152" s="455">
        <v>2</v>
      </c>
      <c r="Q152" s="455">
        <v>2</v>
      </c>
      <c r="R152" s="2"/>
      <c r="S152" s="2"/>
      <c r="T152" s="9">
        <f>H139</f>
        <v>0.45378151260504201</v>
      </c>
    </row>
    <row r="153" spans="3:20">
      <c r="C153" s="487" t="s">
        <v>30</v>
      </c>
      <c r="D153" s="1">
        <f t="shared" ref="D153:R153" si="5">COUNTIF(D148:D152,"=3")</f>
        <v>4</v>
      </c>
      <c r="E153" s="1">
        <f t="shared" si="5"/>
        <v>1</v>
      </c>
      <c r="F153" s="1">
        <f t="shared" si="5"/>
        <v>2</v>
      </c>
      <c r="G153" s="1">
        <f t="shared" si="5"/>
        <v>2</v>
      </c>
      <c r="H153" s="1">
        <f t="shared" si="5"/>
        <v>2</v>
      </c>
      <c r="I153" s="1">
        <f t="shared" si="5"/>
        <v>2</v>
      </c>
      <c r="J153" s="1">
        <f t="shared" si="5"/>
        <v>1</v>
      </c>
      <c r="K153" s="1">
        <f t="shared" si="5"/>
        <v>0</v>
      </c>
      <c r="L153" s="1">
        <f t="shared" si="5"/>
        <v>2</v>
      </c>
      <c r="M153" s="1"/>
      <c r="N153" s="1">
        <f t="shared" si="5"/>
        <v>2</v>
      </c>
      <c r="O153" s="1">
        <f t="shared" si="5"/>
        <v>1</v>
      </c>
      <c r="P153" s="1">
        <f t="shared" si="5"/>
        <v>1</v>
      </c>
      <c r="Q153" s="1">
        <f t="shared" si="5"/>
        <v>1</v>
      </c>
      <c r="R153" s="1">
        <f t="shared" si="5"/>
        <v>0</v>
      </c>
      <c r="S153" s="439"/>
    </row>
    <row r="154" spans="3:20">
      <c r="C154" s="487" t="s">
        <v>31</v>
      </c>
      <c r="D154" s="1">
        <f t="shared" ref="D154:R154" si="6">COUNTIF(D148:D152,"=2")</f>
        <v>0</v>
      </c>
      <c r="E154" s="1">
        <f t="shared" si="6"/>
        <v>4</v>
      </c>
      <c r="F154" s="1">
        <f t="shared" si="6"/>
        <v>2</v>
      </c>
      <c r="G154" s="1">
        <f t="shared" si="6"/>
        <v>2</v>
      </c>
      <c r="H154" s="1">
        <f t="shared" si="6"/>
        <v>1</v>
      </c>
      <c r="I154" s="1">
        <f t="shared" si="6"/>
        <v>1</v>
      </c>
      <c r="J154" s="1">
        <f t="shared" si="6"/>
        <v>3</v>
      </c>
      <c r="K154" s="1">
        <f t="shared" si="6"/>
        <v>0</v>
      </c>
      <c r="L154" s="1">
        <f t="shared" si="6"/>
        <v>1</v>
      </c>
      <c r="M154" s="1"/>
      <c r="N154" s="1">
        <f t="shared" si="6"/>
        <v>1</v>
      </c>
      <c r="O154" s="1">
        <f t="shared" si="6"/>
        <v>3</v>
      </c>
      <c r="P154" s="1">
        <f t="shared" si="6"/>
        <v>2</v>
      </c>
      <c r="Q154" s="1">
        <f t="shared" si="6"/>
        <v>2</v>
      </c>
      <c r="R154" s="1">
        <f t="shared" si="6"/>
        <v>0</v>
      </c>
      <c r="S154" s="439"/>
    </row>
    <row r="155" spans="3:20">
      <c r="C155" s="487" t="s">
        <v>32</v>
      </c>
      <c r="D155" s="1">
        <f t="shared" ref="D155:R155" si="7">COUNTIF(D148:D152,"=1")</f>
        <v>0</v>
      </c>
      <c r="E155" s="1">
        <f t="shared" si="7"/>
        <v>0</v>
      </c>
      <c r="F155" s="1">
        <f t="shared" si="7"/>
        <v>0</v>
      </c>
      <c r="G155" s="1">
        <f t="shared" si="7"/>
        <v>0</v>
      </c>
      <c r="H155" s="1">
        <f t="shared" si="7"/>
        <v>0</v>
      </c>
      <c r="I155" s="1">
        <f t="shared" si="7"/>
        <v>0</v>
      </c>
      <c r="J155" s="1">
        <f t="shared" si="7"/>
        <v>0</v>
      </c>
      <c r="K155" s="1">
        <f t="shared" si="7"/>
        <v>0</v>
      </c>
      <c r="L155" s="1">
        <f t="shared" si="7"/>
        <v>0</v>
      </c>
      <c r="M155" s="1"/>
      <c r="N155" s="1">
        <f t="shared" si="7"/>
        <v>0</v>
      </c>
      <c r="O155" s="1">
        <f t="shared" si="7"/>
        <v>0</v>
      </c>
      <c r="P155" s="1">
        <f t="shared" si="7"/>
        <v>0</v>
      </c>
      <c r="Q155" s="1">
        <f t="shared" si="7"/>
        <v>0</v>
      </c>
      <c r="R155" s="1">
        <f t="shared" si="7"/>
        <v>0</v>
      </c>
      <c r="S155" s="439"/>
    </row>
    <row r="156" spans="3:20">
      <c r="C156" s="487" t="s">
        <v>34</v>
      </c>
      <c r="D156" s="6">
        <f t="shared" ref="D156:L156" si="8">3*IF(D153=0,0,(ROUND(SUMIF(D148:D152,"=3",$T$148:$T$152),2)))</f>
        <v>6</v>
      </c>
      <c r="E156" s="6">
        <f t="shared" si="8"/>
        <v>1.6800000000000002</v>
      </c>
      <c r="F156" s="6">
        <f t="shared" si="8"/>
        <v>3.06</v>
      </c>
      <c r="G156" s="6">
        <f t="shared" si="8"/>
        <v>3.06</v>
      </c>
      <c r="H156" s="6">
        <f t="shared" si="8"/>
        <v>3.69</v>
      </c>
      <c r="I156" s="6">
        <f t="shared" si="8"/>
        <v>3.42</v>
      </c>
      <c r="J156" s="6">
        <f t="shared" si="8"/>
        <v>1.35</v>
      </c>
      <c r="K156" s="6">
        <f t="shared" si="8"/>
        <v>0</v>
      </c>
      <c r="L156" s="6">
        <f t="shared" si="8"/>
        <v>3.06</v>
      </c>
      <c r="M156" s="6"/>
      <c r="N156" s="6">
        <f>3*IF(N153=0,0,(ROUND(SUMIF(N148:N152,"=3",$T$148:$T$152),2)))</f>
        <v>3.09</v>
      </c>
      <c r="O156" s="6">
        <f>3*IF(O153=0,0,(ROUND(SUMIF(O148:O152,"=3",$T$148:$T$152),2)))</f>
        <v>1.6800000000000002</v>
      </c>
      <c r="P156" s="6">
        <f>3*IF(P153=0,0,(ROUND(SUMIF(P148:P152,"=3",$T$148:$T$152),2)))</f>
        <v>1.6800000000000002</v>
      </c>
      <c r="Q156" s="6">
        <f>3*IF(Q153=0,0,(ROUND(SUMIF(Q148:Q152,"=3",$T$148:$T$152),2)))</f>
        <v>1.98</v>
      </c>
      <c r="R156" s="6">
        <f t="shared" ref="R156" si="9">3*IF(R153=0,0,(ROUND(SUMIF(R148:R152,"=3",$T$148:$T$152),2)))</f>
        <v>0</v>
      </c>
      <c r="S156" s="441"/>
    </row>
    <row r="157" spans="3:20">
      <c r="C157" s="487" t="s">
        <v>35</v>
      </c>
      <c r="D157" s="6">
        <f t="shared" ref="D157:L157" si="10">2*IF(D154=0,0,(ROUND(SUMIF(D148:D152,"=2",$T$148:$T$152),2)))</f>
        <v>0</v>
      </c>
      <c r="E157" s="6">
        <f t="shared" si="10"/>
        <v>4.2</v>
      </c>
      <c r="F157" s="6">
        <f t="shared" si="10"/>
        <v>2.48</v>
      </c>
      <c r="G157" s="6">
        <f t="shared" si="10"/>
        <v>2.48</v>
      </c>
      <c r="H157" s="6">
        <f t="shared" si="10"/>
        <v>0.9</v>
      </c>
      <c r="I157" s="6">
        <f t="shared" si="10"/>
        <v>0.9</v>
      </c>
      <c r="J157" s="6">
        <f t="shared" si="10"/>
        <v>3.62</v>
      </c>
      <c r="K157" s="6">
        <f t="shared" si="10"/>
        <v>0</v>
      </c>
      <c r="L157" s="6">
        <f t="shared" si="10"/>
        <v>1.1599999999999999</v>
      </c>
      <c r="M157" s="6"/>
      <c r="N157" s="6">
        <f>2*IF(N154=0,0,(ROUND(SUMIF(N148:N152,"=2",$T$148:$T$152),2)))</f>
        <v>1.1200000000000001</v>
      </c>
      <c r="O157" s="6">
        <f>2*IF(O154=0,0,(ROUND(SUMIF(O148:O152,"=2",$T$148:$T$152),2)))</f>
        <v>3.04</v>
      </c>
      <c r="P157" s="6">
        <f>2*IF(P154=0,0,(ROUND(SUMIF(P148:P152,"=2",$T$148:$T$152),2)))</f>
        <v>2.2400000000000002</v>
      </c>
      <c r="Q157" s="6">
        <f>2*IF(Q154=0,0,(ROUND(SUMIF(Q148:Q152,"=2",$T$148:$T$152),2)))</f>
        <v>2.06</v>
      </c>
      <c r="R157" s="6">
        <f t="shared" ref="R157" si="11">2*IF(R154=0,0,(ROUND(SUMIF(R148:R152,"=2",$T$148:$T$152),2)))</f>
        <v>0</v>
      </c>
      <c r="S157" s="441"/>
    </row>
    <row r="158" spans="3:20">
      <c r="C158" s="487" t="s">
        <v>36</v>
      </c>
      <c r="D158" s="6">
        <f t="shared" ref="D158:L158" si="12">1*IF(D155=0,0,(ROUND(SUMIF(D148:D152,"=1",$T$148:$T$152),2)))</f>
        <v>0</v>
      </c>
      <c r="E158" s="6">
        <f t="shared" si="12"/>
        <v>0</v>
      </c>
      <c r="F158" s="6">
        <f t="shared" si="12"/>
        <v>0</v>
      </c>
      <c r="G158" s="6">
        <f t="shared" si="12"/>
        <v>0</v>
      </c>
      <c r="H158" s="6">
        <f t="shared" si="12"/>
        <v>0</v>
      </c>
      <c r="I158" s="6">
        <f t="shared" si="12"/>
        <v>0</v>
      </c>
      <c r="J158" s="6">
        <f t="shared" si="12"/>
        <v>0</v>
      </c>
      <c r="K158" s="6">
        <f t="shared" si="12"/>
        <v>0</v>
      </c>
      <c r="L158" s="6">
        <f t="shared" si="12"/>
        <v>0</v>
      </c>
      <c r="M158" s="6"/>
      <c r="N158" s="6">
        <f>1*IF(N155=0,0,(ROUND(SUMIF(N148:N152,"=1",$T$148:$T$152),2)))</f>
        <v>0</v>
      </c>
      <c r="O158" s="6">
        <f>1*IF(O155=0,0,(ROUND(SUMIF(O148:O152,"=1",$T$148:$T$152),2)))</f>
        <v>0</v>
      </c>
      <c r="P158" s="6">
        <f>1*IF(P155=0,0,(ROUND(SUMIF(P148:P152,"=1",$T$148:$T$152),2)))</f>
        <v>0</v>
      </c>
      <c r="Q158" s="6">
        <f>1*IF(Q155=0,0,(ROUND(SUMIF(Q148:Q152,"=1",$T$148:$T$152),2)))</f>
        <v>0</v>
      </c>
      <c r="R158" s="6">
        <f t="shared" ref="R158" si="13">1*IF(R155=0,0,(ROUND(SUMIF(R148:R152,"=1",$T$148:$T$152),2)))</f>
        <v>0</v>
      </c>
      <c r="S158" s="441"/>
    </row>
    <row r="161" spans="3:19" ht="17.5">
      <c r="C161" s="7" t="s">
        <v>37</v>
      </c>
      <c r="D161" s="8">
        <f t="shared" ref="D161:R161" si="14">3*IF(SUM(D153:D155)=0,"0",(SUM(D156:D158))/(SUM(D148:D152)))</f>
        <v>1.5</v>
      </c>
      <c r="E161" s="8">
        <f t="shared" si="14"/>
        <v>1.603636363636364</v>
      </c>
      <c r="F161" s="8">
        <f t="shared" si="14"/>
        <v>1.6620000000000001</v>
      </c>
      <c r="G161" s="8">
        <f t="shared" si="14"/>
        <v>1.6620000000000001</v>
      </c>
      <c r="H161" s="8">
        <f t="shared" si="14"/>
        <v>1.7212499999999999</v>
      </c>
      <c r="I161" s="8">
        <f t="shared" si="14"/>
        <v>1.62</v>
      </c>
      <c r="J161" s="8">
        <f t="shared" si="14"/>
        <v>1.6566666666666667</v>
      </c>
      <c r="K161" s="8">
        <f t="shared" si="14"/>
        <v>0</v>
      </c>
      <c r="L161" s="8">
        <f t="shared" si="14"/>
        <v>1.5825</v>
      </c>
      <c r="M161" s="8"/>
      <c r="N161" s="8">
        <f t="shared" si="14"/>
        <v>1.5787499999999999</v>
      </c>
      <c r="O161" s="8">
        <f t="shared" si="14"/>
        <v>1.5733333333333335</v>
      </c>
      <c r="P161" s="8">
        <f t="shared" si="14"/>
        <v>1.6800000000000002</v>
      </c>
      <c r="Q161" s="8">
        <f t="shared" si="14"/>
        <v>1.7314285714285715</v>
      </c>
      <c r="R161" s="8">
        <f t="shared" si="14"/>
        <v>0</v>
      </c>
      <c r="S161" s="442"/>
    </row>
  </sheetData>
  <mergeCells count="15">
    <mergeCell ref="A10:M10"/>
    <mergeCell ref="A11:M11"/>
    <mergeCell ref="A12:A13"/>
    <mergeCell ref="B12:B13"/>
    <mergeCell ref="C12:C13"/>
    <mergeCell ref="D12:G12"/>
    <mergeCell ref="I12:L12"/>
    <mergeCell ref="N12:R12"/>
    <mergeCell ref="A9:M9"/>
    <mergeCell ref="A1:M1"/>
    <mergeCell ref="A2:M2"/>
    <mergeCell ref="A3:M3"/>
    <mergeCell ref="A4:M4"/>
    <mergeCell ref="A7:M7"/>
    <mergeCell ref="A8:M8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workbookViewId="0">
      <selection activeCell="P4" sqref="P4"/>
    </sheetView>
  </sheetViews>
  <sheetFormatPr defaultRowHeight="14.5"/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562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475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563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564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565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566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567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568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1">
        <v>78</v>
      </c>
      <c r="E14" s="1">
        <v>78</v>
      </c>
      <c r="F14" s="1">
        <v>89</v>
      </c>
      <c r="G14" s="1">
        <v>92</v>
      </c>
      <c r="H14" s="1">
        <v>90</v>
      </c>
      <c r="I14" s="2">
        <v>63</v>
      </c>
      <c r="J14" s="2">
        <v>75</v>
      </c>
      <c r="K14" s="2">
        <v>56</v>
      </c>
      <c r="L14" s="2">
        <v>69</v>
      </c>
      <c r="M14" s="2">
        <v>63</v>
      </c>
      <c r="N14" s="1">
        <f>ROUND(D14*$H$12+I14*$M$12,0)</f>
        <v>71</v>
      </c>
      <c r="O14" s="1">
        <f t="shared" ref="O14:R77" si="0">ROUND(E14*$H$12+J14*$M$12,0)</f>
        <v>77</v>
      </c>
      <c r="P14" s="1">
        <f t="shared" si="0"/>
        <v>73</v>
      </c>
      <c r="Q14" s="1">
        <f t="shared" si="0"/>
        <v>81</v>
      </c>
      <c r="R14" s="1">
        <f t="shared" si="0"/>
        <v>77</v>
      </c>
    </row>
    <row r="15" spans="1:18">
      <c r="A15" s="10">
        <v>2</v>
      </c>
      <c r="B15" s="270">
        <v>1911002</v>
      </c>
      <c r="C15" s="271" t="s">
        <v>80</v>
      </c>
      <c r="D15" s="1">
        <v>96</v>
      </c>
      <c r="E15" s="1">
        <v>77</v>
      </c>
      <c r="F15" s="1">
        <v>87</v>
      </c>
      <c r="G15" s="1">
        <v>92</v>
      </c>
      <c r="H15" s="1">
        <v>88</v>
      </c>
      <c r="I15" s="2">
        <v>94</v>
      </c>
      <c r="J15" s="2">
        <v>94</v>
      </c>
      <c r="K15" s="2">
        <v>81</v>
      </c>
      <c r="L15" s="2">
        <v>88</v>
      </c>
      <c r="M15" s="2">
        <v>94</v>
      </c>
      <c r="N15" s="1">
        <f t="shared" ref="N15:Q78" si="1">ROUND(D15*$H$12+I15*$M$12,0)</f>
        <v>95</v>
      </c>
      <c r="O15" s="1">
        <f t="shared" si="0"/>
        <v>86</v>
      </c>
      <c r="P15" s="1">
        <f t="shared" si="0"/>
        <v>84</v>
      </c>
      <c r="Q15" s="1">
        <f t="shared" si="0"/>
        <v>90</v>
      </c>
      <c r="R15" s="1">
        <f t="shared" si="0"/>
        <v>91</v>
      </c>
    </row>
    <row r="16" spans="1:18">
      <c r="A16" s="10">
        <v>3</v>
      </c>
      <c r="B16" s="270">
        <v>1911003</v>
      </c>
      <c r="C16" s="271" t="s">
        <v>81</v>
      </c>
      <c r="D16" s="1">
        <v>80</v>
      </c>
      <c r="E16" s="1">
        <v>69</v>
      </c>
      <c r="F16" s="1">
        <v>84</v>
      </c>
      <c r="G16" s="1">
        <v>92</v>
      </c>
      <c r="H16" s="1">
        <v>86</v>
      </c>
      <c r="I16" s="2">
        <v>100</v>
      </c>
      <c r="J16" s="2">
        <v>88</v>
      </c>
      <c r="K16" s="2">
        <v>38</v>
      </c>
      <c r="L16" s="2">
        <v>88</v>
      </c>
      <c r="M16" s="2">
        <v>69</v>
      </c>
      <c r="N16" s="1">
        <f t="shared" si="1"/>
        <v>90</v>
      </c>
      <c r="O16" s="1">
        <f t="shared" si="0"/>
        <v>79</v>
      </c>
      <c r="P16" s="1">
        <f t="shared" si="0"/>
        <v>61</v>
      </c>
      <c r="Q16" s="1">
        <f t="shared" si="0"/>
        <v>90</v>
      </c>
      <c r="R16" s="1">
        <f t="shared" si="0"/>
        <v>78</v>
      </c>
    </row>
    <row r="17" spans="1:18">
      <c r="A17" s="10">
        <v>4</v>
      </c>
      <c r="B17" s="267">
        <v>1911004</v>
      </c>
      <c r="C17" s="268" t="s">
        <v>39</v>
      </c>
      <c r="D17" s="1">
        <v>81</v>
      </c>
      <c r="E17" s="1">
        <v>53</v>
      </c>
      <c r="F17" s="1">
        <v>69</v>
      </c>
      <c r="G17" s="1">
        <v>55</v>
      </c>
      <c r="H17" s="1">
        <v>59</v>
      </c>
      <c r="I17" s="2">
        <v>69</v>
      </c>
      <c r="J17" s="2">
        <v>88</v>
      </c>
      <c r="K17" s="2">
        <v>38</v>
      </c>
      <c r="L17" s="2">
        <v>88</v>
      </c>
      <c r="M17" s="2">
        <v>88</v>
      </c>
      <c r="N17" s="1">
        <f t="shared" si="1"/>
        <v>75</v>
      </c>
      <c r="O17" s="1">
        <f t="shared" si="0"/>
        <v>71</v>
      </c>
      <c r="P17" s="1">
        <f t="shared" si="0"/>
        <v>54</v>
      </c>
      <c r="Q17" s="1">
        <f t="shared" si="0"/>
        <v>72</v>
      </c>
      <c r="R17" s="1">
        <f t="shared" si="0"/>
        <v>74</v>
      </c>
    </row>
    <row r="18" spans="1:18">
      <c r="A18" s="10">
        <v>5</v>
      </c>
      <c r="B18" s="267">
        <v>1911005</v>
      </c>
      <c r="C18" s="268" t="s">
        <v>302</v>
      </c>
      <c r="D18" s="1">
        <v>100</v>
      </c>
      <c r="E18" s="1">
        <v>84</v>
      </c>
      <c r="F18" s="1">
        <v>55</v>
      </c>
      <c r="G18" s="1">
        <v>55</v>
      </c>
      <c r="H18" s="1">
        <v>63</v>
      </c>
      <c r="I18" s="2">
        <v>94</v>
      </c>
      <c r="J18" s="2">
        <v>88</v>
      </c>
      <c r="K18" s="2">
        <v>81</v>
      </c>
      <c r="L18" s="2">
        <v>94</v>
      </c>
      <c r="M18" s="2">
        <v>88</v>
      </c>
      <c r="N18" s="1">
        <f t="shared" si="1"/>
        <v>97</v>
      </c>
      <c r="O18" s="1">
        <f t="shared" si="0"/>
        <v>86</v>
      </c>
      <c r="P18" s="1">
        <f t="shared" si="0"/>
        <v>68</v>
      </c>
      <c r="Q18" s="1">
        <f t="shared" si="0"/>
        <v>75</v>
      </c>
      <c r="R18" s="1">
        <f t="shared" si="0"/>
        <v>76</v>
      </c>
    </row>
    <row r="19" spans="1:18">
      <c r="A19" s="10">
        <v>6</v>
      </c>
      <c r="B19" s="267">
        <v>1911006</v>
      </c>
      <c r="C19" s="268" t="s">
        <v>303</v>
      </c>
      <c r="D19" s="1">
        <v>94</v>
      </c>
      <c r="E19" s="1">
        <v>80</v>
      </c>
      <c r="F19" s="1">
        <v>78</v>
      </c>
      <c r="G19" s="1">
        <v>61</v>
      </c>
      <c r="H19" s="1">
        <v>77</v>
      </c>
      <c r="I19" s="2">
        <v>94</v>
      </c>
      <c r="J19" s="2">
        <v>94</v>
      </c>
      <c r="K19" s="2">
        <v>88</v>
      </c>
      <c r="L19" s="2">
        <v>94</v>
      </c>
      <c r="M19" s="2">
        <v>94</v>
      </c>
      <c r="N19" s="1">
        <f t="shared" si="1"/>
        <v>94</v>
      </c>
      <c r="O19" s="1">
        <f t="shared" si="0"/>
        <v>87</v>
      </c>
      <c r="P19" s="1">
        <f t="shared" si="0"/>
        <v>83</v>
      </c>
      <c r="Q19" s="1">
        <f t="shared" si="0"/>
        <v>78</v>
      </c>
      <c r="R19" s="1">
        <f t="shared" si="0"/>
        <v>86</v>
      </c>
    </row>
    <row r="20" spans="1:18">
      <c r="A20" s="10">
        <v>7</v>
      </c>
      <c r="B20" s="270">
        <v>1911007</v>
      </c>
      <c r="C20" s="271" t="s">
        <v>83</v>
      </c>
      <c r="D20" s="1">
        <v>74</v>
      </c>
      <c r="E20" s="1">
        <v>60</v>
      </c>
      <c r="F20" s="1">
        <v>80</v>
      </c>
      <c r="G20" s="1">
        <v>68</v>
      </c>
      <c r="H20" s="1">
        <v>78</v>
      </c>
      <c r="I20" s="2">
        <v>88</v>
      </c>
      <c r="J20" s="2">
        <v>88</v>
      </c>
      <c r="K20" s="2">
        <v>44</v>
      </c>
      <c r="L20" s="2">
        <v>94</v>
      </c>
      <c r="M20" s="2">
        <v>88</v>
      </c>
      <c r="N20" s="1">
        <f t="shared" si="1"/>
        <v>81</v>
      </c>
      <c r="O20" s="1">
        <f t="shared" si="0"/>
        <v>74</v>
      </c>
      <c r="P20" s="1">
        <f t="shared" si="0"/>
        <v>62</v>
      </c>
      <c r="Q20" s="1">
        <f t="shared" si="0"/>
        <v>81</v>
      </c>
      <c r="R20" s="1">
        <f t="shared" si="0"/>
        <v>83</v>
      </c>
    </row>
    <row r="21" spans="1:18">
      <c r="A21" s="10">
        <v>8</v>
      </c>
      <c r="B21" s="272">
        <v>1911008</v>
      </c>
      <c r="C21" s="324" t="s">
        <v>304</v>
      </c>
      <c r="D21" s="1">
        <v>70</v>
      </c>
      <c r="E21" s="1">
        <v>78</v>
      </c>
      <c r="F21" s="1">
        <v>72</v>
      </c>
      <c r="G21" s="1">
        <v>70</v>
      </c>
      <c r="H21" s="1">
        <v>69</v>
      </c>
      <c r="I21" s="2">
        <v>94</v>
      </c>
      <c r="J21" s="2">
        <v>75</v>
      </c>
      <c r="K21" s="2">
        <v>38</v>
      </c>
      <c r="L21" s="2">
        <v>75</v>
      </c>
      <c r="M21" s="2">
        <v>44</v>
      </c>
      <c r="N21" s="1">
        <f t="shared" si="1"/>
        <v>82</v>
      </c>
      <c r="O21" s="1">
        <f t="shared" si="0"/>
        <v>77</v>
      </c>
      <c r="P21" s="1">
        <f t="shared" si="0"/>
        <v>55</v>
      </c>
      <c r="Q21" s="1">
        <f t="shared" si="0"/>
        <v>73</v>
      </c>
      <c r="R21" s="1">
        <f t="shared" si="0"/>
        <v>57</v>
      </c>
    </row>
    <row r="22" spans="1:18">
      <c r="A22" s="10">
        <v>9</v>
      </c>
      <c r="B22" s="272">
        <v>1911009</v>
      </c>
      <c r="C22" s="324" t="s">
        <v>85</v>
      </c>
      <c r="D22" s="1">
        <v>97</v>
      </c>
      <c r="E22" s="1">
        <v>81</v>
      </c>
      <c r="F22" s="1">
        <v>82</v>
      </c>
      <c r="G22" s="1">
        <v>67</v>
      </c>
      <c r="H22" s="1">
        <v>81</v>
      </c>
      <c r="I22" s="2">
        <v>94</v>
      </c>
      <c r="J22" s="2">
        <v>88</v>
      </c>
      <c r="K22" s="2">
        <v>94</v>
      </c>
      <c r="L22" s="2">
        <v>100</v>
      </c>
      <c r="M22" s="2">
        <v>81</v>
      </c>
      <c r="N22" s="1">
        <f t="shared" si="1"/>
        <v>96</v>
      </c>
      <c r="O22" s="1">
        <f t="shared" si="0"/>
        <v>85</v>
      </c>
      <c r="P22" s="1">
        <f t="shared" si="0"/>
        <v>88</v>
      </c>
      <c r="Q22" s="1">
        <f t="shared" si="0"/>
        <v>84</v>
      </c>
      <c r="R22" s="1">
        <f t="shared" si="0"/>
        <v>81</v>
      </c>
    </row>
    <row r="23" spans="1:18">
      <c r="A23" s="10">
        <v>10</v>
      </c>
      <c r="B23" s="272">
        <v>1911010</v>
      </c>
      <c r="C23" s="324" t="s">
        <v>305</v>
      </c>
      <c r="D23" s="1">
        <v>84</v>
      </c>
      <c r="E23" s="1">
        <v>72</v>
      </c>
      <c r="F23" s="1">
        <v>91</v>
      </c>
      <c r="G23" s="1">
        <v>88</v>
      </c>
      <c r="H23" s="1">
        <v>90</v>
      </c>
      <c r="I23" s="2">
        <v>94</v>
      </c>
      <c r="J23" s="2">
        <v>88</v>
      </c>
      <c r="K23" s="2">
        <v>81</v>
      </c>
      <c r="L23" s="2">
        <v>94</v>
      </c>
      <c r="M23" s="2">
        <v>81</v>
      </c>
      <c r="N23" s="1">
        <f t="shared" si="1"/>
        <v>89</v>
      </c>
      <c r="O23" s="1">
        <f t="shared" si="0"/>
        <v>80</v>
      </c>
      <c r="P23" s="1">
        <f t="shared" si="0"/>
        <v>86</v>
      </c>
      <c r="Q23" s="1">
        <f t="shared" si="0"/>
        <v>91</v>
      </c>
      <c r="R23" s="1">
        <f t="shared" si="0"/>
        <v>86</v>
      </c>
    </row>
    <row r="24" spans="1:18">
      <c r="A24" s="10">
        <v>11</v>
      </c>
      <c r="B24" s="272">
        <v>1911011</v>
      </c>
      <c r="C24" s="324" t="s">
        <v>87</v>
      </c>
      <c r="D24" s="1">
        <v>86</v>
      </c>
      <c r="E24" s="1">
        <v>79</v>
      </c>
      <c r="F24" s="1">
        <v>69</v>
      </c>
      <c r="G24" s="1">
        <v>71</v>
      </c>
      <c r="H24" s="1">
        <v>67</v>
      </c>
      <c r="I24" s="2">
        <v>75</v>
      </c>
      <c r="J24" s="2">
        <v>88</v>
      </c>
      <c r="K24" s="2">
        <v>69</v>
      </c>
      <c r="L24" s="2">
        <v>94</v>
      </c>
      <c r="M24" s="2">
        <v>94</v>
      </c>
      <c r="N24" s="1">
        <f t="shared" si="1"/>
        <v>81</v>
      </c>
      <c r="O24" s="1">
        <f t="shared" si="0"/>
        <v>84</v>
      </c>
      <c r="P24" s="1">
        <f t="shared" si="0"/>
        <v>69</v>
      </c>
      <c r="Q24" s="1">
        <f t="shared" si="0"/>
        <v>83</v>
      </c>
      <c r="R24" s="1">
        <f t="shared" si="0"/>
        <v>81</v>
      </c>
    </row>
    <row r="25" spans="1:18">
      <c r="A25" s="10">
        <v>12</v>
      </c>
      <c r="B25" s="267">
        <v>1911012</v>
      </c>
      <c r="C25" s="268" t="s">
        <v>306</v>
      </c>
      <c r="D25" s="1">
        <v>97</v>
      </c>
      <c r="E25" s="1">
        <v>78</v>
      </c>
      <c r="F25" s="1">
        <v>68</v>
      </c>
      <c r="G25" s="1">
        <v>75</v>
      </c>
      <c r="H25" s="1">
        <v>75</v>
      </c>
      <c r="I25" s="2">
        <v>94</v>
      </c>
      <c r="J25" s="2">
        <v>88</v>
      </c>
      <c r="K25" s="2">
        <v>75</v>
      </c>
      <c r="L25" s="2">
        <v>94</v>
      </c>
      <c r="M25" s="2">
        <v>94</v>
      </c>
      <c r="N25" s="1">
        <f t="shared" si="1"/>
        <v>96</v>
      </c>
      <c r="O25" s="1">
        <f t="shared" si="0"/>
        <v>83</v>
      </c>
      <c r="P25" s="1">
        <f t="shared" si="0"/>
        <v>72</v>
      </c>
      <c r="Q25" s="1">
        <f t="shared" si="0"/>
        <v>85</v>
      </c>
      <c r="R25" s="1">
        <f t="shared" si="0"/>
        <v>85</v>
      </c>
    </row>
    <row r="26" spans="1:18">
      <c r="A26" s="10">
        <v>13</v>
      </c>
      <c r="B26" s="267">
        <v>1911013</v>
      </c>
      <c r="C26" s="268" t="s">
        <v>89</v>
      </c>
      <c r="D26" s="1">
        <v>98</v>
      </c>
      <c r="E26" s="1">
        <v>82</v>
      </c>
      <c r="F26" s="1">
        <v>55</v>
      </c>
      <c r="G26" s="1">
        <v>71</v>
      </c>
      <c r="H26" s="1">
        <v>71</v>
      </c>
      <c r="I26" s="2">
        <v>75</v>
      </c>
      <c r="J26" s="2">
        <v>0</v>
      </c>
      <c r="K26" s="2">
        <v>88</v>
      </c>
      <c r="L26" s="2">
        <v>81</v>
      </c>
      <c r="M26" s="2">
        <v>88</v>
      </c>
      <c r="N26" s="1">
        <f t="shared" si="1"/>
        <v>87</v>
      </c>
      <c r="O26" s="1">
        <f t="shared" si="0"/>
        <v>41</v>
      </c>
      <c r="P26" s="1">
        <f t="shared" si="0"/>
        <v>72</v>
      </c>
      <c r="Q26" s="1">
        <f t="shared" si="0"/>
        <v>76</v>
      </c>
      <c r="R26" s="1">
        <f t="shared" si="0"/>
        <v>80</v>
      </c>
    </row>
    <row r="27" spans="1:18">
      <c r="A27" s="10">
        <v>14</v>
      </c>
      <c r="B27" s="272">
        <v>1911014</v>
      </c>
      <c r="C27" s="324" t="s">
        <v>90</v>
      </c>
      <c r="D27" s="1">
        <v>80</v>
      </c>
      <c r="E27" s="1">
        <v>68</v>
      </c>
      <c r="F27" s="1">
        <v>70</v>
      </c>
      <c r="G27" s="1">
        <v>72</v>
      </c>
      <c r="H27" s="1">
        <v>67</v>
      </c>
      <c r="I27" s="2">
        <v>88</v>
      </c>
      <c r="J27" s="2">
        <v>94</v>
      </c>
      <c r="K27" s="2">
        <v>94</v>
      </c>
      <c r="L27" s="2">
        <v>88</v>
      </c>
      <c r="M27" s="2">
        <v>81</v>
      </c>
      <c r="N27" s="1">
        <f t="shared" si="1"/>
        <v>84</v>
      </c>
      <c r="O27" s="1">
        <f t="shared" si="0"/>
        <v>81</v>
      </c>
      <c r="P27" s="1">
        <f t="shared" si="0"/>
        <v>82</v>
      </c>
      <c r="Q27" s="1">
        <f t="shared" si="0"/>
        <v>80</v>
      </c>
      <c r="R27" s="1">
        <f t="shared" si="0"/>
        <v>74</v>
      </c>
    </row>
    <row r="28" spans="1:18">
      <c r="A28" s="10">
        <v>15</v>
      </c>
      <c r="B28" s="272">
        <v>1911015</v>
      </c>
      <c r="C28" s="324" t="s">
        <v>307</v>
      </c>
      <c r="D28" s="1">
        <v>80</v>
      </c>
      <c r="E28" s="1">
        <v>82</v>
      </c>
      <c r="F28" s="1">
        <v>68</v>
      </c>
      <c r="G28" s="1">
        <v>72</v>
      </c>
      <c r="H28" s="1">
        <v>75</v>
      </c>
      <c r="I28" s="2">
        <v>75</v>
      </c>
      <c r="J28" s="2">
        <v>88</v>
      </c>
      <c r="K28" s="2">
        <v>81</v>
      </c>
      <c r="L28" s="2">
        <v>88</v>
      </c>
      <c r="M28" s="2">
        <v>88</v>
      </c>
      <c r="N28" s="1">
        <f t="shared" si="1"/>
        <v>78</v>
      </c>
      <c r="O28" s="1">
        <f t="shared" si="0"/>
        <v>85</v>
      </c>
      <c r="P28" s="1">
        <f t="shared" si="0"/>
        <v>75</v>
      </c>
      <c r="Q28" s="1">
        <f t="shared" si="0"/>
        <v>80</v>
      </c>
      <c r="R28" s="1">
        <f t="shared" si="0"/>
        <v>82</v>
      </c>
    </row>
    <row r="29" spans="1:18">
      <c r="A29" s="10">
        <v>16</v>
      </c>
      <c r="B29" s="270">
        <v>1911016</v>
      </c>
      <c r="C29" s="271" t="s">
        <v>308</v>
      </c>
      <c r="D29" s="1">
        <v>96</v>
      </c>
      <c r="E29" s="1">
        <v>82</v>
      </c>
      <c r="F29" s="1">
        <v>69</v>
      </c>
      <c r="G29" s="1">
        <v>72</v>
      </c>
      <c r="H29" s="1">
        <v>65</v>
      </c>
      <c r="I29" s="2">
        <v>81</v>
      </c>
      <c r="J29" s="2">
        <v>88</v>
      </c>
      <c r="K29" s="2">
        <v>69</v>
      </c>
      <c r="L29" s="2">
        <v>81</v>
      </c>
      <c r="M29" s="2">
        <v>94</v>
      </c>
      <c r="N29" s="1">
        <f t="shared" si="1"/>
        <v>89</v>
      </c>
      <c r="O29" s="1">
        <f t="shared" si="0"/>
        <v>85</v>
      </c>
      <c r="P29" s="1">
        <f t="shared" si="0"/>
        <v>69</v>
      </c>
      <c r="Q29" s="1">
        <f t="shared" si="0"/>
        <v>77</v>
      </c>
      <c r="R29" s="1">
        <f t="shared" si="0"/>
        <v>80</v>
      </c>
    </row>
    <row r="30" spans="1:18">
      <c r="A30" s="10">
        <v>17</v>
      </c>
      <c r="B30" s="267">
        <v>1911017</v>
      </c>
      <c r="C30" s="268" t="s">
        <v>92</v>
      </c>
      <c r="D30" s="1">
        <v>74</v>
      </c>
      <c r="E30" s="1">
        <v>62</v>
      </c>
      <c r="F30" s="1">
        <v>70</v>
      </c>
      <c r="G30" s="1">
        <v>88</v>
      </c>
      <c r="H30" s="1">
        <v>84</v>
      </c>
      <c r="I30" s="2">
        <v>81</v>
      </c>
      <c r="J30" s="2">
        <v>88</v>
      </c>
      <c r="K30" s="2">
        <v>81</v>
      </c>
      <c r="L30" s="2">
        <v>69</v>
      </c>
      <c r="M30" s="2">
        <v>94</v>
      </c>
      <c r="N30" s="1">
        <f t="shared" si="1"/>
        <v>78</v>
      </c>
      <c r="O30" s="1">
        <f t="shared" si="0"/>
        <v>75</v>
      </c>
      <c r="P30" s="1">
        <f t="shared" si="0"/>
        <v>76</v>
      </c>
      <c r="Q30" s="1">
        <f t="shared" si="0"/>
        <v>79</v>
      </c>
      <c r="R30" s="1">
        <f t="shared" si="0"/>
        <v>89</v>
      </c>
    </row>
    <row r="31" spans="1:18">
      <c r="A31" s="10">
        <v>18</v>
      </c>
      <c r="B31" s="267">
        <v>1911018</v>
      </c>
      <c r="C31" s="268" t="s">
        <v>42</v>
      </c>
      <c r="D31" s="1">
        <v>76</v>
      </c>
      <c r="E31" s="1">
        <v>76</v>
      </c>
      <c r="F31" s="1">
        <v>70</v>
      </c>
      <c r="G31" s="1">
        <v>75</v>
      </c>
      <c r="H31" s="1">
        <v>71</v>
      </c>
      <c r="I31" s="2">
        <v>88</v>
      </c>
      <c r="J31" s="2">
        <v>88</v>
      </c>
      <c r="K31" s="2">
        <v>88</v>
      </c>
      <c r="L31" s="2">
        <v>94</v>
      </c>
      <c r="M31" s="2">
        <v>88</v>
      </c>
      <c r="N31" s="1">
        <f t="shared" si="1"/>
        <v>82</v>
      </c>
      <c r="O31" s="1">
        <f t="shared" si="0"/>
        <v>82</v>
      </c>
      <c r="P31" s="1">
        <f t="shared" si="0"/>
        <v>79</v>
      </c>
      <c r="Q31" s="1">
        <f t="shared" si="0"/>
        <v>85</v>
      </c>
      <c r="R31" s="1">
        <f t="shared" si="0"/>
        <v>80</v>
      </c>
    </row>
    <row r="32" spans="1:18">
      <c r="A32" s="10">
        <v>19</v>
      </c>
      <c r="B32" s="267">
        <v>1911019</v>
      </c>
      <c r="C32" s="268" t="s">
        <v>309</v>
      </c>
      <c r="D32" s="1">
        <v>93</v>
      </c>
      <c r="E32" s="1">
        <v>84</v>
      </c>
      <c r="F32" s="1">
        <v>83</v>
      </c>
      <c r="G32" s="1">
        <v>77</v>
      </c>
      <c r="H32" s="1">
        <v>83</v>
      </c>
      <c r="I32" s="2">
        <v>75</v>
      </c>
      <c r="J32" s="2">
        <v>88</v>
      </c>
      <c r="K32" s="2">
        <v>75</v>
      </c>
      <c r="L32" s="2">
        <v>100</v>
      </c>
      <c r="M32" s="2">
        <v>88</v>
      </c>
      <c r="N32" s="1">
        <f t="shared" si="1"/>
        <v>84</v>
      </c>
      <c r="O32" s="1">
        <f t="shared" si="0"/>
        <v>86</v>
      </c>
      <c r="P32" s="1">
        <f t="shared" si="0"/>
        <v>79</v>
      </c>
      <c r="Q32" s="1">
        <f t="shared" si="0"/>
        <v>89</v>
      </c>
      <c r="R32" s="1">
        <f t="shared" si="0"/>
        <v>86</v>
      </c>
    </row>
    <row r="33" spans="1:18">
      <c r="A33" s="10">
        <v>20</v>
      </c>
      <c r="B33" s="272">
        <v>1911020</v>
      </c>
      <c r="C33" s="324" t="s">
        <v>310</v>
      </c>
      <c r="D33" s="1">
        <v>82</v>
      </c>
      <c r="E33" s="1">
        <v>75</v>
      </c>
      <c r="F33" s="1">
        <v>75</v>
      </c>
      <c r="G33" s="1">
        <v>80</v>
      </c>
      <c r="H33" s="1">
        <v>76</v>
      </c>
      <c r="I33" s="2">
        <v>88</v>
      </c>
      <c r="J33" s="2">
        <v>88</v>
      </c>
      <c r="K33" s="2">
        <v>81</v>
      </c>
      <c r="L33" s="2">
        <v>81</v>
      </c>
      <c r="M33" s="2">
        <v>88</v>
      </c>
      <c r="N33" s="1">
        <f t="shared" si="1"/>
        <v>85</v>
      </c>
      <c r="O33" s="1">
        <f t="shared" si="0"/>
        <v>82</v>
      </c>
      <c r="P33" s="1">
        <f t="shared" si="0"/>
        <v>78</v>
      </c>
      <c r="Q33" s="1">
        <f t="shared" si="0"/>
        <v>81</v>
      </c>
      <c r="R33" s="1">
        <f t="shared" si="0"/>
        <v>82</v>
      </c>
    </row>
    <row r="34" spans="1:18">
      <c r="A34" s="10">
        <v>21</v>
      </c>
      <c r="B34" s="267">
        <v>1911021</v>
      </c>
      <c r="C34" s="268" t="s">
        <v>311</v>
      </c>
      <c r="D34" s="1">
        <v>77</v>
      </c>
      <c r="E34" s="1">
        <v>60</v>
      </c>
      <c r="F34" s="1">
        <v>75</v>
      </c>
      <c r="G34" s="1">
        <v>79</v>
      </c>
      <c r="H34" s="1">
        <v>75</v>
      </c>
      <c r="I34" s="2">
        <v>94</v>
      </c>
      <c r="J34" s="2">
        <v>100</v>
      </c>
      <c r="K34" s="2">
        <v>88</v>
      </c>
      <c r="L34" s="2">
        <v>94</v>
      </c>
      <c r="M34" s="2">
        <v>44</v>
      </c>
      <c r="N34" s="1">
        <f t="shared" si="1"/>
        <v>86</v>
      </c>
      <c r="O34" s="1">
        <f t="shared" si="0"/>
        <v>80</v>
      </c>
      <c r="P34" s="1">
        <f t="shared" si="0"/>
        <v>82</v>
      </c>
      <c r="Q34" s="1">
        <f t="shared" si="0"/>
        <v>87</v>
      </c>
      <c r="R34" s="1">
        <f t="shared" si="0"/>
        <v>60</v>
      </c>
    </row>
    <row r="35" spans="1:18">
      <c r="A35" s="10">
        <v>22</v>
      </c>
      <c r="B35" s="272">
        <v>1911022</v>
      </c>
      <c r="C35" s="324" t="s">
        <v>95</v>
      </c>
      <c r="D35" s="1">
        <v>98</v>
      </c>
      <c r="E35" s="1">
        <v>86</v>
      </c>
      <c r="F35" s="1">
        <v>74</v>
      </c>
      <c r="G35" s="1">
        <v>74</v>
      </c>
      <c r="H35" s="1">
        <v>74</v>
      </c>
      <c r="I35" s="2">
        <v>94</v>
      </c>
      <c r="J35" s="2">
        <v>88</v>
      </c>
      <c r="K35" s="2">
        <v>81</v>
      </c>
      <c r="L35" s="2">
        <v>100</v>
      </c>
      <c r="M35" s="2">
        <v>75</v>
      </c>
      <c r="N35" s="1">
        <f t="shared" si="1"/>
        <v>96</v>
      </c>
      <c r="O35" s="1">
        <f t="shared" si="0"/>
        <v>87</v>
      </c>
      <c r="P35" s="1">
        <f t="shared" si="0"/>
        <v>78</v>
      </c>
      <c r="Q35" s="1">
        <f t="shared" si="0"/>
        <v>87</v>
      </c>
      <c r="R35" s="1">
        <f t="shared" si="0"/>
        <v>75</v>
      </c>
    </row>
    <row r="36" spans="1:18">
      <c r="A36" s="10">
        <v>23</v>
      </c>
      <c r="B36" s="267">
        <v>1911023</v>
      </c>
      <c r="C36" s="268" t="s">
        <v>312</v>
      </c>
      <c r="D36" s="1">
        <v>93</v>
      </c>
      <c r="E36" s="1">
        <v>82</v>
      </c>
      <c r="F36" s="1">
        <v>79</v>
      </c>
      <c r="G36" s="1">
        <v>85</v>
      </c>
      <c r="H36" s="1">
        <v>76</v>
      </c>
      <c r="I36" s="2">
        <v>75</v>
      </c>
      <c r="J36" s="2">
        <v>88</v>
      </c>
      <c r="K36" s="2">
        <v>75</v>
      </c>
      <c r="L36" s="2">
        <v>69</v>
      </c>
      <c r="M36" s="2">
        <v>94</v>
      </c>
      <c r="N36" s="1">
        <f t="shared" si="1"/>
        <v>84</v>
      </c>
      <c r="O36" s="1">
        <f t="shared" si="0"/>
        <v>85</v>
      </c>
      <c r="P36" s="1">
        <f t="shared" si="0"/>
        <v>77</v>
      </c>
      <c r="Q36" s="1">
        <f t="shared" si="0"/>
        <v>77</v>
      </c>
      <c r="R36" s="1">
        <f t="shared" si="0"/>
        <v>85</v>
      </c>
    </row>
    <row r="37" spans="1:18">
      <c r="A37" s="10">
        <v>24</v>
      </c>
      <c r="B37" s="267">
        <v>1911024</v>
      </c>
      <c r="C37" s="268" t="s">
        <v>45</v>
      </c>
      <c r="D37" s="1">
        <v>80</v>
      </c>
      <c r="E37" s="1">
        <v>79</v>
      </c>
      <c r="F37" s="1">
        <v>71</v>
      </c>
      <c r="G37" s="1">
        <v>78</v>
      </c>
      <c r="H37" s="1">
        <v>77</v>
      </c>
      <c r="I37" s="2">
        <v>94</v>
      </c>
      <c r="J37" s="2">
        <v>88</v>
      </c>
      <c r="K37" s="2">
        <v>88</v>
      </c>
      <c r="L37" s="2">
        <v>88</v>
      </c>
      <c r="M37" s="2">
        <v>88</v>
      </c>
      <c r="N37" s="1">
        <f t="shared" si="1"/>
        <v>87</v>
      </c>
      <c r="O37" s="1">
        <f t="shared" si="0"/>
        <v>84</v>
      </c>
      <c r="P37" s="1">
        <f t="shared" si="0"/>
        <v>80</v>
      </c>
      <c r="Q37" s="1">
        <f t="shared" si="0"/>
        <v>83</v>
      </c>
      <c r="R37" s="1">
        <f t="shared" si="0"/>
        <v>83</v>
      </c>
    </row>
    <row r="38" spans="1:18">
      <c r="A38" s="10">
        <v>25</v>
      </c>
      <c r="B38" s="272">
        <v>1911025</v>
      </c>
      <c r="C38" s="324" t="s">
        <v>96</v>
      </c>
      <c r="D38" s="1">
        <v>87</v>
      </c>
      <c r="E38" s="1">
        <v>76</v>
      </c>
      <c r="F38" s="1">
        <v>75</v>
      </c>
      <c r="G38" s="1">
        <v>76</v>
      </c>
      <c r="H38" s="1">
        <v>78</v>
      </c>
      <c r="I38" s="2">
        <v>100</v>
      </c>
      <c r="J38" s="2">
        <v>69</v>
      </c>
      <c r="K38" s="2">
        <v>88</v>
      </c>
      <c r="L38" s="2">
        <v>81</v>
      </c>
      <c r="M38" s="2">
        <v>88</v>
      </c>
      <c r="N38" s="1">
        <f t="shared" si="1"/>
        <v>94</v>
      </c>
      <c r="O38" s="1">
        <f t="shared" si="0"/>
        <v>73</v>
      </c>
      <c r="P38" s="1">
        <f t="shared" si="0"/>
        <v>82</v>
      </c>
      <c r="Q38" s="1">
        <f t="shared" si="0"/>
        <v>79</v>
      </c>
      <c r="R38" s="1">
        <f t="shared" si="0"/>
        <v>83</v>
      </c>
    </row>
    <row r="39" spans="1:18">
      <c r="A39" s="10">
        <v>26</v>
      </c>
      <c r="B39" s="272">
        <v>1911026</v>
      </c>
      <c r="C39" s="324" t="s">
        <v>313</v>
      </c>
      <c r="D39" s="1">
        <v>66</v>
      </c>
      <c r="E39" s="1">
        <v>56</v>
      </c>
      <c r="F39" s="1">
        <v>79</v>
      </c>
      <c r="G39" s="1">
        <v>85</v>
      </c>
      <c r="H39" s="1">
        <v>85</v>
      </c>
      <c r="I39" s="2">
        <v>94</v>
      </c>
      <c r="J39" s="2">
        <v>94</v>
      </c>
      <c r="K39" s="2">
        <v>81</v>
      </c>
      <c r="L39" s="2">
        <v>81</v>
      </c>
      <c r="M39" s="2">
        <v>88</v>
      </c>
      <c r="N39" s="1">
        <f t="shared" si="1"/>
        <v>80</v>
      </c>
      <c r="O39" s="1">
        <f t="shared" si="0"/>
        <v>75</v>
      </c>
      <c r="P39" s="1">
        <f t="shared" si="0"/>
        <v>80</v>
      </c>
      <c r="Q39" s="1">
        <f t="shared" si="0"/>
        <v>83</v>
      </c>
      <c r="R39" s="1">
        <f t="shared" si="0"/>
        <v>87</v>
      </c>
    </row>
    <row r="40" spans="1:18">
      <c r="A40" s="10">
        <v>27</v>
      </c>
      <c r="B40" s="272">
        <v>1911027</v>
      </c>
      <c r="C40" s="324" t="s">
        <v>314</v>
      </c>
      <c r="D40" s="1">
        <v>88</v>
      </c>
      <c r="E40" s="1">
        <v>67</v>
      </c>
      <c r="F40" s="1">
        <v>86</v>
      </c>
      <c r="G40" s="1">
        <v>89</v>
      </c>
      <c r="H40" s="1">
        <v>90</v>
      </c>
      <c r="I40" s="2">
        <v>75</v>
      </c>
      <c r="J40" s="2">
        <v>81</v>
      </c>
      <c r="K40" s="2">
        <v>94</v>
      </c>
      <c r="L40" s="2">
        <v>44</v>
      </c>
      <c r="M40" s="2">
        <v>63</v>
      </c>
      <c r="N40" s="1">
        <f t="shared" si="1"/>
        <v>82</v>
      </c>
      <c r="O40" s="1">
        <f t="shared" si="0"/>
        <v>74</v>
      </c>
      <c r="P40" s="1">
        <f t="shared" si="0"/>
        <v>90</v>
      </c>
      <c r="Q40" s="1">
        <f t="shared" si="0"/>
        <v>67</v>
      </c>
      <c r="R40" s="1">
        <f t="shared" si="0"/>
        <v>77</v>
      </c>
    </row>
    <row r="41" spans="1:18">
      <c r="A41" s="10">
        <v>28</v>
      </c>
      <c r="B41" s="270">
        <v>1911028</v>
      </c>
      <c r="C41" s="271" t="s">
        <v>315</v>
      </c>
      <c r="D41" s="1">
        <v>96</v>
      </c>
      <c r="E41" s="1">
        <v>81</v>
      </c>
      <c r="F41" s="1">
        <v>83</v>
      </c>
      <c r="G41" s="1">
        <v>87</v>
      </c>
      <c r="H41" s="1">
        <v>83</v>
      </c>
      <c r="I41" s="2">
        <v>75</v>
      </c>
      <c r="J41" s="2">
        <v>81</v>
      </c>
      <c r="K41" s="2">
        <v>38</v>
      </c>
      <c r="L41" s="2">
        <v>75</v>
      </c>
      <c r="M41" s="2">
        <v>44</v>
      </c>
      <c r="N41" s="1">
        <f t="shared" si="1"/>
        <v>86</v>
      </c>
      <c r="O41" s="1">
        <f t="shared" si="0"/>
        <v>81</v>
      </c>
      <c r="P41" s="1">
        <f t="shared" si="0"/>
        <v>61</v>
      </c>
      <c r="Q41" s="1">
        <f t="shared" si="0"/>
        <v>81</v>
      </c>
      <c r="R41" s="1">
        <f t="shared" si="0"/>
        <v>64</v>
      </c>
    </row>
    <row r="42" spans="1:18">
      <c r="A42" s="10">
        <v>29</v>
      </c>
      <c r="B42" s="272">
        <v>1911029</v>
      </c>
      <c r="C42" s="324" t="s">
        <v>316</v>
      </c>
      <c r="D42" s="1">
        <v>89</v>
      </c>
      <c r="E42" s="1">
        <v>77</v>
      </c>
      <c r="F42" s="1">
        <v>76</v>
      </c>
      <c r="G42" s="1">
        <v>81</v>
      </c>
      <c r="H42" s="1">
        <v>77</v>
      </c>
      <c r="I42" s="2">
        <v>63</v>
      </c>
      <c r="J42" s="2">
        <v>81</v>
      </c>
      <c r="K42" s="2">
        <v>75</v>
      </c>
      <c r="L42" s="2">
        <v>69</v>
      </c>
      <c r="M42" s="2">
        <v>75</v>
      </c>
      <c r="N42" s="1">
        <f t="shared" si="1"/>
        <v>76</v>
      </c>
      <c r="O42" s="1">
        <f t="shared" si="0"/>
        <v>79</v>
      </c>
      <c r="P42" s="1">
        <f t="shared" si="0"/>
        <v>76</v>
      </c>
      <c r="Q42" s="1">
        <f t="shared" si="0"/>
        <v>75</v>
      </c>
      <c r="R42" s="1">
        <f t="shared" si="0"/>
        <v>76</v>
      </c>
    </row>
    <row r="43" spans="1:18">
      <c r="A43" s="10">
        <v>30</v>
      </c>
      <c r="B43" s="270">
        <v>1911030</v>
      </c>
      <c r="C43" s="271" t="s">
        <v>100</v>
      </c>
      <c r="D43" s="1">
        <v>96</v>
      </c>
      <c r="E43" s="1">
        <v>77</v>
      </c>
      <c r="F43" s="1">
        <v>76</v>
      </c>
      <c r="G43" s="1">
        <v>77</v>
      </c>
      <c r="H43" s="1">
        <v>78</v>
      </c>
      <c r="I43" s="2">
        <v>69</v>
      </c>
      <c r="J43" s="2">
        <v>81</v>
      </c>
      <c r="K43" s="2">
        <v>75</v>
      </c>
      <c r="L43" s="2">
        <v>94</v>
      </c>
      <c r="M43" s="2">
        <v>88</v>
      </c>
      <c r="N43" s="1">
        <f t="shared" si="1"/>
        <v>83</v>
      </c>
      <c r="O43" s="1">
        <f t="shared" si="0"/>
        <v>79</v>
      </c>
      <c r="P43" s="1">
        <f t="shared" si="0"/>
        <v>76</v>
      </c>
      <c r="Q43" s="1">
        <f t="shared" si="0"/>
        <v>86</v>
      </c>
      <c r="R43" s="1">
        <f t="shared" si="0"/>
        <v>83</v>
      </c>
    </row>
    <row r="44" spans="1:18">
      <c r="A44" s="10">
        <v>31</v>
      </c>
      <c r="B44" s="267">
        <v>1911031</v>
      </c>
      <c r="C44" s="268" t="s">
        <v>317</v>
      </c>
      <c r="D44" s="1">
        <v>89</v>
      </c>
      <c r="E44" s="1">
        <v>77</v>
      </c>
      <c r="F44" s="1">
        <v>82</v>
      </c>
      <c r="G44" s="1">
        <v>84</v>
      </c>
      <c r="H44" s="1">
        <v>88</v>
      </c>
      <c r="I44" s="2">
        <v>88</v>
      </c>
      <c r="J44" s="2">
        <v>88</v>
      </c>
      <c r="K44" s="2">
        <v>88</v>
      </c>
      <c r="L44" s="2">
        <v>88</v>
      </c>
      <c r="M44" s="2">
        <v>81</v>
      </c>
      <c r="N44" s="1">
        <f t="shared" si="1"/>
        <v>89</v>
      </c>
      <c r="O44" s="1">
        <f t="shared" si="0"/>
        <v>83</v>
      </c>
      <c r="P44" s="1">
        <f t="shared" si="0"/>
        <v>85</v>
      </c>
      <c r="Q44" s="1">
        <f t="shared" si="0"/>
        <v>86</v>
      </c>
      <c r="R44" s="1">
        <f t="shared" si="0"/>
        <v>85</v>
      </c>
    </row>
    <row r="45" spans="1:18">
      <c r="A45" s="10">
        <v>32</v>
      </c>
      <c r="B45" s="272">
        <v>1911032</v>
      </c>
      <c r="C45" s="324" t="s">
        <v>102</v>
      </c>
      <c r="D45" s="1">
        <v>80</v>
      </c>
      <c r="E45" s="1">
        <v>75</v>
      </c>
      <c r="F45" s="1">
        <v>81</v>
      </c>
      <c r="G45" s="1">
        <v>86</v>
      </c>
      <c r="H45" s="1">
        <v>80</v>
      </c>
      <c r="I45" s="2">
        <v>81</v>
      </c>
      <c r="J45" s="2">
        <v>94</v>
      </c>
      <c r="K45" s="2">
        <v>81</v>
      </c>
      <c r="L45" s="2">
        <v>31</v>
      </c>
      <c r="M45" s="2">
        <v>81</v>
      </c>
      <c r="N45" s="1">
        <f t="shared" si="1"/>
        <v>81</v>
      </c>
      <c r="O45" s="1">
        <f t="shared" si="0"/>
        <v>85</v>
      </c>
      <c r="P45" s="1">
        <f t="shared" si="0"/>
        <v>81</v>
      </c>
      <c r="Q45" s="1">
        <f t="shared" si="0"/>
        <v>59</v>
      </c>
      <c r="R45" s="1">
        <f t="shared" si="0"/>
        <v>81</v>
      </c>
    </row>
    <row r="46" spans="1:18">
      <c r="A46" s="10">
        <v>33</v>
      </c>
      <c r="B46" s="272">
        <v>1911033</v>
      </c>
      <c r="C46" s="324" t="s">
        <v>61</v>
      </c>
      <c r="D46" s="1">
        <v>93</v>
      </c>
      <c r="E46" s="1">
        <v>79</v>
      </c>
      <c r="F46" s="1">
        <v>82</v>
      </c>
      <c r="G46" s="1">
        <v>85</v>
      </c>
      <c r="H46" s="1">
        <v>85</v>
      </c>
      <c r="I46" s="2">
        <v>88</v>
      </c>
      <c r="J46" s="2">
        <v>88</v>
      </c>
      <c r="K46" s="2">
        <v>56</v>
      </c>
      <c r="L46" s="2">
        <v>88</v>
      </c>
      <c r="M46" s="2">
        <v>94</v>
      </c>
      <c r="N46" s="1">
        <f t="shared" si="1"/>
        <v>91</v>
      </c>
      <c r="O46" s="1">
        <f t="shared" si="0"/>
        <v>84</v>
      </c>
      <c r="P46" s="1">
        <f t="shared" si="0"/>
        <v>69</v>
      </c>
      <c r="Q46" s="1">
        <f t="shared" si="0"/>
        <v>87</v>
      </c>
      <c r="R46" s="1">
        <f t="shared" si="0"/>
        <v>90</v>
      </c>
    </row>
    <row r="47" spans="1:18">
      <c r="A47" s="10">
        <v>34</v>
      </c>
      <c r="B47" s="270">
        <v>1911034</v>
      </c>
      <c r="C47" s="271" t="s">
        <v>318</v>
      </c>
      <c r="D47" s="1">
        <v>79</v>
      </c>
      <c r="E47" s="1">
        <v>83</v>
      </c>
      <c r="F47" s="1">
        <v>71</v>
      </c>
      <c r="G47" s="1">
        <v>76</v>
      </c>
      <c r="H47" s="1">
        <v>72</v>
      </c>
      <c r="I47" s="2">
        <v>75</v>
      </c>
      <c r="J47" s="2">
        <v>88</v>
      </c>
      <c r="K47" s="2">
        <v>94</v>
      </c>
      <c r="L47" s="2">
        <v>88</v>
      </c>
      <c r="M47" s="2">
        <v>75</v>
      </c>
      <c r="N47" s="1">
        <f t="shared" si="1"/>
        <v>77</v>
      </c>
      <c r="O47" s="1">
        <f t="shared" si="0"/>
        <v>86</v>
      </c>
      <c r="P47" s="1">
        <f t="shared" si="0"/>
        <v>83</v>
      </c>
      <c r="Q47" s="1">
        <f t="shared" si="0"/>
        <v>82</v>
      </c>
      <c r="R47" s="1">
        <f t="shared" si="0"/>
        <v>74</v>
      </c>
    </row>
    <row r="48" spans="1:18">
      <c r="A48" s="10">
        <v>35</v>
      </c>
      <c r="B48" s="267">
        <v>1911035</v>
      </c>
      <c r="C48" s="268" t="s">
        <v>47</v>
      </c>
      <c r="D48" s="1">
        <v>80</v>
      </c>
      <c r="E48" s="1">
        <v>80</v>
      </c>
      <c r="F48" s="1">
        <v>73</v>
      </c>
      <c r="G48" s="1">
        <v>76</v>
      </c>
      <c r="H48" s="1">
        <v>76</v>
      </c>
      <c r="I48" s="2">
        <v>88</v>
      </c>
      <c r="J48" s="2">
        <v>88</v>
      </c>
      <c r="K48" s="2">
        <v>81</v>
      </c>
      <c r="L48" s="2">
        <v>88</v>
      </c>
      <c r="M48" s="2">
        <v>94</v>
      </c>
      <c r="N48" s="1">
        <f t="shared" si="1"/>
        <v>84</v>
      </c>
      <c r="O48" s="1">
        <f t="shared" si="0"/>
        <v>84</v>
      </c>
      <c r="P48" s="1">
        <f t="shared" si="0"/>
        <v>77</v>
      </c>
      <c r="Q48" s="1">
        <f t="shared" si="0"/>
        <v>82</v>
      </c>
      <c r="R48" s="1">
        <f t="shared" si="0"/>
        <v>85</v>
      </c>
    </row>
    <row r="49" spans="1:18">
      <c r="A49" s="10">
        <v>36</v>
      </c>
      <c r="B49" s="272">
        <v>1911036</v>
      </c>
      <c r="C49" s="324" t="s">
        <v>319</v>
      </c>
      <c r="D49" s="1">
        <v>87</v>
      </c>
      <c r="E49" s="1">
        <v>75</v>
      </c>
      <c r="F49" s="1">
        <v>77</v>
      </c>
      <c r="G49" s="1">
        <v>76</v>
      </c>
      <c r="H49" s="1">
        <v>78</v>
      </c>
      <c r="I49" s="2">
        <v>75</v>
      </c>
      <c r="J49" s="2">
        <v>88</v>
      </c>
      <c r="K49" s="2">
        <v>63</v>
      </c>
      <c r="L49" s="2">
        <v>88</v>
      </c>
      <c r="M49" s="2">
        <v>88</v>
      </c>
      <c r="N49" s="1">
        <f t="shared" si="1"/>
        <v>81</v>
      </c>
      <c r="O49" s="1">
        <f t="shared" si="0"/>
        <v>82</v>
      </c>
      <c r="P49" s="1">
        <f t="shared" si="0"/>
        <v>70</v>
      </c>
      <c r="Q49" s="1">
        <f t="shared" si="0"/>
        <v>82</v>
      </c>
      <c r="R49" s="1">
        <f t="shared" si="0"/>
        <v>83</v>
      </c>
    </row>
    <row r="50" spans="1:18">
      <c r="A50" s="10">
        <v>37</v>
      </c>
      <c r="B50" s="270">
        <v>1911037</v>
      </c>
      <c r="C50" s="271" t="s">
        <v>320</v>
      </c>
      <c r="D50" s="1">
        <v>91</v>
      </c>
      <c r="E50" s="1">
        <v>56</v>
      </c>
      <c r="F50" s="1">
        <v>78</v>
      </c>
      <c r="G50" s="1">
        <v>78</v>
      </c>
      <c r="H50" s="1">
        <v>79</v>
      </c>
      <c r="I50" s="2">
        <v>75</v>
      </c>
      <c r="J50" s="2">
        <v>88</v>
      </c>
      <c r="K50" s="2">
        <v>88</v>
      </c>
      <c r="L50" s="2">
        <v>75</v>
      </c>
      <c r="M50" s="2">
        <v>100</v>
      </c>
      <c r="N50" s="1">
        <f t="shared" si="1"/>
        <v>83</v>
      </c>
      <c r="O50" s="1">
        <f t="shared" si="0"/>
        <v>72</v>
      </c>
      <c r="P50" s="1">
        <f t="shared" si="0"/>
        <v>83</v>
      </c>
      <c r="Q50" s="1">
        <f t="shared" si="0"/>
        <v>77</v>
      </c>
      <c r="R50" s="1">
        <f t="shared" si="0"/>
        <v>90</v>
      </c>
    </row>
    <row r="51" spans="1:18">
      <c r="A51" s="10">
        <v>38</v>
      </c>
      <c r="B51" s="270">
        <v>1911038</v>
      </c>
      <c r="C51" s="271" t="s">
        <v>48</v>
      </c>
      <c r="D51" s="1">
        <v>91</v>
      </c>
      <c r="E51" s="1">
        <v>83</v>
      </c>
      <c r="F51" s="1">
        <v>87</v>
      </c>
      <c r="G51" s="1">
        <v>90</v>
      </c>
      <c r="H51" s="1">
        <v>88</v>
      </c>
      <c r="I51" s="2">
        <v>81</v>
      </c>
      <c r="J51" s="2">
        <v>81</v>
      </c>
      <c r="K51" s="2">
        <v>88</v>
      </c>
      <c r="L51" s="2">
        <v>94</v>
      </c>
      <c r="M51" s="2">
        <v>38</v>
      </c>
      <c r="N51" s="1">
        <f t="shared" si="1"/>
        <v>86</v>
      </c>
      <c r="O51" s="1">
        <f t="shared" si="0"/>
        <v>82</v>
      </c>
      <c r="P51" s="1">
        <f t="shared" si="0"/>
        <v>88</v>
      </c>
      <c r="Q51" s="1">
        <f t="shared" si="0"/>
        <v>92</v>
      </c>
      <c r="R51" s="1">
        <f t="shared" si="0"/>
        <v>63</v>
      </c>
    </row>
    <row r="52" spans="1:18">
      <c r="A52" s="10">
        <v>39</v>
      </c>
      <c r="B52" s="267">
        <v>1911039</v>
      </c>
      <c r="C52" s="268" t="s">
        <v>321</v>
      </c>
      <c r="D52" s="1">
        <v>92</v>
      </c>
      <c r="E52" s="1">
        <v>77</v>
      </c>
      <c r="F52" s="1">
        <v>91</v>
      </c>
      <c r="G52" s="1">
        <v>93</v>
      </c>
      <c r="H52" s="1">
        <v>94</v>
      </c>
      <c r="I52" s="2">
        <v>69</v>
      </c>
      <c r="J52" s="2">
        <v>75</v>
      </c>
      <c r="K52" s="2">
        <v>75</v>
      </c>
      <c r="L52" s="2">
        <v>44</v>
      </c>
      <c r="M52" s="2">
        <v>81</v>
      </c>
      <c r="N52" s="1">
        <f t="shared" si="1"/>
        <v>81</v>
      </c>
      <c r="O52" s="1">
        <f t="shared" si="0"/>
        <v>76</v>
      </c>
      <c r="P52" s="1">
        <f t="shared" si="0"/>
        <v>83</v>
      </c>
      <c r="Q52" s="1">
        <f t="shared" si="0"/>
        <v>69</v>
      </c>
      <c r="R52" s="1">
        <f t="shared" si="0"/>
        <v>88</v>
      </c>
    </row>
    <row r="53" spans="1:18">
      <c r="A53" s="10">
        <v>40</v>
      </c>
      <c r="B53" s="272">
        <v>1911040</v>
      </c>
      <c r="C53" s="324" t="s">
        <v>106</v>
      </c>
      <c r="D53" s="1">
        <v>95</v>
      </c>
      <c r="E53" s="1">
        <v>82</v>
      </c>
      <c r="F53" s="1">
        <v>95</v>
      </c>
      <c r="G53" s="1">
        <v>98</v>
      </c>
      <c r="H53" s="1">
        <v>94</v>
      </c>
      <c r="I53" s="2">
        <v>88</v>
      </c>
      <c r="J53" s="2">
        <v>88</v>
      </c>
      <c r="K53" s="2">
        <v>44</v>
      </c>
      <c r="L53" s="2">
        <v>100</v>
      </c>
      <c r="M53" s="2">
        <v>94</v>
      </c>
      <c r="N53" s="1">
        <f t="shared" si="1"/>
        <v>92</v>
      </c>
      <c r="O53" s="1">
        <f t="shared" si="0"/>
        <v>85</v>
      </c>
      <c r="P53" s="1">
        <f t="shared" si="0"/>
        <v>70</v>
      </c>
      <c r="Q53" s="1">
        <f t="shared" si="0"/>
        <v>99</v>
      </c>
      <c r="R53" s="1">
        <f t="shared" si="0"/>
        <v>94</v>
      </c>
    </row>
    <row r="54" spans="1:18">
      <c r="A54" s="10">
        <v>41</v>
      </c>
      <c r="B54" s="272">
        <v>1911041</v>
      </c>
      <c r="C54" s="324" t="s">
        <v>63</v>
      </c>
      <c r="D54" s="1">
        <v>85</v>
      </c>
      <c r="E54" s="1">
        <v>70</v>
      </c>
      <c r="F54" s="1">
        <v>92</v>
      </c>
      <c r="G54" s="1">
        <v>97</v>
      </c>
      <c r="H54" s="1">
        <v>95</v>
      </c>
      <c r="I54" s="2">
        <v>81</v>
      </c>
      <c r="J54" s="2">
        <v>88</v>
      </c>
      <c r="K54" s="2">
        <v>88</v>
      </c>
      <c r="L54" s="2">
        <v>88</v>
      </c>
      <c r="M54" s="2">
        <v>81</v>
      </c>
      <c r="N54" s="1">
        <f t="shared" si="1"/>
        <v>83</v>
      </c>
      <c r="O54" s="1">
        <f t="shared" si="0"/>
        <v>79</v>
      </c>
      <c r="P54" s="1">
        <f t="shared" si="0"/>
        <v>90</v>
      </c>
      <c r="Q54" s="1">
        <f t="shared" si="0"/>
        <v>93</v>
      </c>
      <c r="R54" s="1">
        <f t="shared" si="0"/>
        <v>88</v>
      </c>
    </row>
    <row r="55" spans="1:18">
      <c r="A55" s="10">
        <v>42</v>
      </c>
      <c r="B55" s="272">
        <v>1911042</v>
      </c>
      <c r="C55" s="324" t="s">
        <v>322</v>
      </c>
      <c r="D55" s="1">
        <v>79</v>
      </c>
      <c r="E55" s="1">
        <v>65</v>
      </c>
      <c r="F55" s="1">
        <v>89</v>
      </c>
      <c r="G55" s="1">
        <v>92</v>
      </c>
      <c r="H55" s="1">
        <v>91</v>
      </c>
      <c r="I55" s="2">
        <v>81</v>
      </c>
      <c r="J55" s="2">
        <v>75</v>
      </c>
      <c r="K55" s="2">
        <v>81</v>
      </c>
      <c r="L55" s="2">
        <v>94</v>
      </c>
      <c r="M55" s="2">
        <v>94</v>
      </c>
      <c r="N55" s="1">
        <f t="shared" si="1"/>
        <v>80</v>
      </c>
      <c r="O55" s="1">
        <f t="shared" si="0"/>
        <v>70</v>
      </c>
      <c r="P55" s="1">
        <f t="shared" si="0"/>
        <v>85</v>
      </c>
      <c r="Q55" s="1">
        <f t="shared" si="0"/>
        <v>93</v>
      </c>
      <c r="R55" s="1">
        <f t="shared" si="0"/>
        <v>93</v>
      </c>
    </row>
    <row r="56" spans="1:18">
      <c r="A56" s="10">
        <v>43</v>
      </c>
      <c r="B56" s="272">
        <v>1911043</v>
      </c>
      <c r="C56" s="324" t="s">
        <v>323</v>
      </c>
      <c r="D56" s="1">
        <v>80</v>
      </c>
      <c r="E56" s="1">
        <v>66</v>
      </c>
      <c r="F56" s="1">
        <v>88</v>
      </c>
      <c r="G56" s="1">
        <v>74</v>
      </c>
      <c r="H56" s="1">
        <v>94</v>
      </c>
      <c r="I56" s="2">
        <v>88</v>
      </c>
      <c r="J56" s="2">
        <v>94</v>
      </c>
      <c r="K56" s="2">
        <v>94</v>
      </c>
      <c r="L56" s="2">
        <v>88</v>
      </c>
      <c r="M56" s="2">
        <v>19</v>
      </c>
      <c r="N56" s="1">
        <f t="shared" si="1"/>
        <v>84</v>
      </c>
      <c r="O56" s="1">
        <f t="shared" si="0"/>
        <v>80</v>
      </c>
      <c r="P56" s="1">
        <f t="shared" si="0"/>
        <v>91</v>
      </c>
      <c r="Q56" s="1">
        <f t="shared" si="0"/>
        <v>81</v>
      </c>
      <c r="R56" s="1">
        <f t="shared" si="0"/>
        <v>57</v>
      </c>
    </row>
    <row r="57" spans="1:18">
      <c r="A57" s="10">
        <v>44</v>
      </c>
      <c r="B57" s="270">
        <v>1911044</v>
      </c>
      <c r="C57" s="271" t="s">
        <v>324</v>
      </c>
      <c r="D57" s="1">
        <v>74</v>
      </c>
      <c r="E57" s="1">
        <v>76</v>
      </c>
      <c r="F57" s="1">
        <v>92</v>
      </c>
      <c r="G57" s="1">
        <v>70</v>
      </c>
      <c r="H57" s="1">
        <v>82</v>
      </c>
      <c r="I57" s="2">
        <v>94</v>
      </c>
      <c r="J57" s="2">
        <v>88</v>
      </c>
      <c r="K57" s="2">
        <v>75</v>
      </c>
      <c r="L57" s="2">
        <v>94</v>
      </c>
      <c r="M57" s="2">
        <v>81</v>
      </c>
      <c r="N57" s="1">
        <f t="shared" si="1"/>
        <v>84</v>
      </c>
      <c r="O57" s="1">
        <f t="shared" si="0"/>
        <v>82</v>
      </c>
      <c r="P57" s="1">
        <f t="shared" si="0"/>
        <v>84</v>
      </c>
      <c r="Q57" s="1">
        <f t="shared" si="0"/>
        <v>82</v>
      </c>
      <c r="R57" s="1">
        <f t="shared" si="0"/>
        <v>82</v>
      </c>
    </row>
    <row r="58" spans="1:18">
      <c r="A58" s="10">
        <v>45</v>
      </c>
      <c r="B58" s="272">
        <v>1911045</v>
      </c>
      <c r="C58" s="324" t="s">
        <v>109</v>
      </c>
      <c r="D58" s="1">
        <v>82</v>
      </c>
      <c r="E58" s="1">
        <v>81</v>
      </c>
      <c r="F58" s="1">
        <v>73</v>
      </c>
      <c r="G58" s="1">
        <v>35</v>
      </c>
      <c r="H58" s="1">
        <v>65</v>
      </c>
      <c r="I58" s="2">
        <v>94</v>
      </c>
      <c r="J58" s="2">
        <v>75</v>
      </c>
      <c r="K58" s="2">
        <v>56</v>
      </c>
      <c r="L58" s="2">
        <v>94</v>
      </c>
      <c r="M58" s="2">
        <v>69</v>
      </c>
      <c r="N58" s="1">
        <f t="shared" si="1"/>
        <v>88</v>
      </c>
      <c r="O58" s="1">
        <f t="shared" si="0"/>
        <v>78</v>
      </c>
      <c r="P58" s="1">
        <f t="shared" si="0"/>
        <v>65</v>
      </c>
      <c r="Q58" s="1">
        <f t="shared" si="0"/>
        <v>65</v>
      </c>
      <c r="R58" s="1">
        <f t="shared" si="0"/>
        <v>67</v>
      </c>
    </row>
    <row r="59" spans="1:18">
      <c r="A59" s="10">
        <v>46</v>
      </c>
      <c r="B59" s="272">
        <v>1911046</v>
      </c>
      <c r="C59" s="324" t="s">
        <v>325</v>
      </c>
      <c r="D59" s="1">
        <v>90</v>
      </c>
      <c r="E59" s="1">
        <v>91</v>
      </c>
      <c r="F59" s="1">
        <v>92</v>
      </c>
      <c r="G59" s="1">
        <v>84</v>
      </c>
      <c r="H59" s="1">
        <v>87</v>
      </c>
      <c r="I59" s="2">
        <v>88</v>
      </c>
      <c r="J59" s="2">
        <v>94</v>
      </c>
      <c r="K59" s="2">
        <v>88</v>
      </c>
      <c r="L59" s="2">
        <v>88</v>
      </c>
      <c r="M59" s="2">
        <v>81</v>
      </c>
      <c r="N59" s="1">
        <f t="shared" si="1"/>
        <v>89</v>
      </c>
      <c r="O59" s="1">
        <f t="shared" si="0"/>
        <v>93</v>
      </c>
      <c r="P59" s="1">
        <f t="shared" si="0"/>
        <v>90</v>
      </c>
      <c r="Q59" s="1">
        <f t="shared" si="0"/>
        <v>86</v>
      </c>
      <c r="R59" s="1">
        <f t="shared" si="0"/>
        <v>84</v>
      </c>
    </row>
    <row r="60" spans="1:18">
      <c r="A60" s="10">
        <v>47</v>
      </c>
      <c r="B60" s="267">
        <v>1911047</v>
      </c>
      <c r="C60" s="268" t="s">
        <v>111</v>
      </c>
      <c r="D60" s="1">
        <v>96</v>
      </c>
      <c r="E60" s="1">
        <v>89</v>
      </c>
      <c r="F60" s="1">
        <v>94</v>
      </c>
      <c r="G60" s="1">
        <v>88</v>
      </c>
      <c r="H60" s="1">
        <v>72</v>
      </c>
      <c r="I60" s="2">
        <v>81</v>
      </c>
      <c r="J60" s="2">
        <v>69</v>
      </c>
      <c r="K60" s="2">
        <v>75</v>
      </c>
      <c r="L60" s="2">
        <v>56</v>
      </c>
      <c r="M60" s="2">
        <v>69</v>
      </c>
      <c r="N60" s="1">
        <f t="shared" si="1"/>
        <v>89</v>
      </c>
      <c r="O60" s="1">
        <f t="shared" si="0"/>
        <v>79</v>
      </c>
      <c r="P60" s="1">
        <f t="shared" si="0"/>
        <v>85</v>
      </c>
      <c r="Q60" s="1">
        <f t="shared" si="0"/>
        <v>72</v>
      </c>
      <c r="R60" s="1">
        <f t="shared" si="0"/>
        <v>71</v>
      </c>
    </row>
    <row r="61" spans="1:18">
      <c r="A61" s="10">
        <v>48</v>
      </c>
      <c r="B61" s="272">
        <v>1911048</v>
      </c>
      <c r="C61" s="324" t="s">
        <v>64</v>
      </c>
      <c r="D61" s="1">
        <v>64</v>
      </c>
      <c r="E61" s="1">
        <v>75</v>
      </c>
      <c r="F61" s="1">
        <v>80</v>
      </c>
      <c r="G61" s="1">
        <v>62</v>
      </c>
      <c r="H61" s="1">
        <v>66</v>
      </c>
      <c r="I61" s="2">
        <v>94</v>
      </c>
      <c r="J61" s="2">
        <v>81</v>
      </c>
      <c r="K61" s="2">
        <v>88</v>
      </c>
      <c r="L61" s="2">
        <v>94</v>
      </c>
      <c r="M61" s="2">
        <v>88</v>
      </c>
      <c r="N61" s="1">
        <f t="shared" si="1"/>
        <v>79</v>
      </c>
      <c r="O61" s="1">
        <f t="shared" si="0"/>
        <v>78</v>
      </c>
      <c r="P61" s="1">
        <f t="shared" si="0"/>
        <v>84</v>
      </c>
      <c r="Q61" s="1">
        <f t="shared" si="0"/>
        <v>78</v>
      </c>
      <c r="R61" s="1">
        <f t="shared" si="0"/>
        <v>77</v>
      </c>
    </row>
    <row r="62" spans="1:18">
      <c r="A62" s="10">
        <v>49</v>
      </c>
      <c r="B62" s="272">
        <v>1911049</v>
      </c>
      <c r="C62" s="324" t="s">
        <v>326</v>
      </c>
      <c r="D62" s="1">
        <v>88</v>
      </c>
      <c r="E62" s="1">
        <v>96</v>
      </c>
      <c r="F62" s="1">
        <v>95</v>
      </c>
      <c r="G62" s="1">
        <v>89</v>
      </c>
      <c r="H62" s="1">
        <v>73</v>
      </c>
      <c r="I62" s="2">
        <v>81</v>
      </c>
      <c r="J62" s="2">
        <v>81</v>
      </c>
      <c r="K62" s="2">
        <v>88</v>
      </c>
      <c r="L62" s="2">
        <v>94</v>
      </c>
      <c r="M62" s="2">
        <v>88</v>
      </c>
      <c r="N62" s="1">
        <f t="shared" si="1"/>
        <v>85</v>
      </c>
      <c r="O62" s="1">
        <f t="shared" si="0"/>
        <v>89</v>
      </c>
      <c r="P62" s="1">
        <f t="shared" si="0"/>
        <v>92</v>
      </c>
      <c r="Q62" s="1">
        <f t="shared" si="0"/>
        <v>92</v>
      </c>
      <c r="R62" s="1">
        <f t="shared" si="0"/>
        <v>81</v>
      </c>
    </row>
    <row r="63" spans="1:18">
      <c r="A63" s="10">
        <v>50</v>
      </c>
      <c r="B63" s="272">
        <v>1911050</v>
      </c>
      <c r="C63" s="324" t="s">
        <v>327</v>
      </c>
      <c r="D63" s="1">
        <v>76</v>
      </c>
      <c r="E63" s="1">
        <v>85</v>
      </c>
      <c r="F63" s="1">
        <v>94</v>
      </c>
      <c r="G63" s="1">
        <v>81</v>
      </c>
      <c r="H63" s="1">
        <v>65</v>
      </c>
      <c r="I63" s="2">
        <v>81</v>
      </c>
      <c r="J63" s="2">
        <v>81</v>
      </c>
      <c r="K63" s="2">
        <v>69</v>
      </c>
      <c r="L63" s="2">
        <v>94</v>
      </c>
      <c r="M63" s="2">
        <v>94</v>
      </c>
      <c r="N63" s="1">
        <f t="shared" si="1"/>
        <v>79</v>
      </c>
      <c r="O63" s="1">
        <f t="shared" si="0"/>
        <v>83</v>
      </c>
      <c r="P63" s="1">
        <f t="shared" si="0"/>
        <v>82</v>
      </c>
      <c r="Q63" s="1">
        <f t="shared" si="0"/>
        <v>88</v>
      </c>
      <c r="R63" s="1">
        <f t="shared" si="0"/>
        <v>80</v>
      </c>
    </row>
    <row r="64" spans="1:18">
      <c r="A64" s="10">
        <v>51</v>
      </c>
      <c r="B64" s="272">
        <v>1911051</v>
      </c>
      <c r="C64" s="324" t="s">
        <v>328</v>
      </c>
      <c r="D64" s="1">
        <v>62</v>
      </c>
      <c r="E64" s="1">
        <v>65</v>
      </c>
      <c r="F64" s="1">
        <v>92</v>
      </c>
      <c r="G64" s="1">
        <v>85</v>
      </c>
      <c r="H64" s="1">
        <v>84</v>
      </c>
      <c r="I64" s="2">
        <v>69</v>
      </c>
      <c r="J64" s="2">
        <v>94</v>
      </c>
      <c r="K64" s="2">
        <v>63</v>
      </c>
      <c r="L64" s="2">
        <v>81</v>
      </c>
      <c r="M64" s="2">
        <v>94</v>
      </c>
      <c r="N64" s="1">
        <f t="shared" si="1"/>
        <v>66</v>
      </c>
      <c r="O64" s="1">
        <f t="shared" si="0"/>
        <v>80</v>
      </c>
      <c r="P64" s="1">
        <f t="shared" si="0"/>
        <v>78</v>
      </c>
      <c r="Q64" s="1">
        <f t="shared" si="0"/>
        <v>83</v>
      </c>
      <c r="R64" s="1">
        <f t="shared" si="0"/>
        <v>89</v>
      </c>
    </row>
    <row r="65" spans="1:18">
      <c r="A65" s="10">
        <v>52</v>
      </c>
      <c r="B65" s="267">
        <v>1911052</v>
      </c>
      <c r="C65" s="268" t="s">
        <v>115</v>
      </c>
      <c r="D65" s="1">
        <v>85</v>
      </c>
      <c r="E65" s="1">
        <v>90</v>
      </c>
      <c r="F65" s="1">
        <v>70</v>
      </c>
      <c r="G65" s="1">
        <v>86</v>
      </c>
      <c r="H65" s="1">
        <v>76</v>
      </c>
      <c r="I65" s="2">
        <v>94</v>
      </c>
      <c r="J65" s="2">
        <v>94</v>
      </c>
      <c r="K65" s="2">
        <v>50</v>
      </c>
      <c r="L65" s="2">
        <v>94</v>
      </c>
      <c r="M65" s="2">
        <v>75</v>
      </c>
      <c r="N65" s="1">
        <f t="shared" si="1"/>
        <v>90</v>
      </c>
      <c r="O65" s="1">
        <f t="shared" si="0"/>
        <v>92</v>
      </c>
      <c r="P65" s="1">
        <f t="shared" si="0"/>
        <v>60</v>
      </c>
      <c r="Q65" s="1">
        <f t="shared" si="0"/>
        <v>90</v>
      </c>
      <c r="R65" s="1">
        <f t="shared" si="0"/>
        <v>76</v>
      </c>
    </row>
    <row r="66" spans="1:18">
      <c r="A66" s="10">
        <v>53</v>
      </c>
      <c r="B66" s="267">
        <v>1911053</v>
      </c>
      <c r="C66" s="268" t="s">
        <v>50</v>
      </c>
      <c r="D66" s="1">
        <v>91</v>
      </c>
      <c r="E66" s="1">
        <v>90</v>
      </c>
      <c r="F66" s="1">
        <v>90</v>
      </c>
      <c r="G66" s="1">
        <v>95</v>
      </c>
      <c r="H66" s="1">
        <v>64</v>
      </c>
      <c r="I66" s="2">
        <v>75</v>
      </c>
      <c r="J66" s="2">
        <v>81</v>
      </c>
      <c r="K66" s="2">
        <v>44</v>
      </c>
      <c r="L66" s="2">
        <v>81</v>
      </c>
      <c r="M66" s="2">
        <v>94</v>
      </c>
      <c r="N66" s="1">
        <f t="shared" si="1"/>
        <v>83</v>
      </c>
      <c r="O66" s="1">
        <f t="shared" si="0"/>
        <v>86</v>
      </c>
      <c r="P66" s="1">
        <f t="shared" si="0"/>
        <v>67</v>
      </c>
      <c r="Q66" s="1">
        <f t="shared" si="0"/>
        <v>88</v>
      </c>
      <c r="R66" s="1">
        <f t="shared" si="0"/>
        <v>79</v>
      </c>
    </row>
    <row r="67" spans="1:18">
      <c r="A67" s="10">
        <v>54</v>
      </c>
      <c r="B67" s="270">
        <v>1911054</v>
      </c>
      <c r="C67" s="271" t="s">
        <v>329</v>
      </c>
      <c r="D67" s="1">
        <v>66</v>
      </c>
      <c r="E67" s="1">
        <v>78</v>
      </c>
      <c r="F67" s="1">
        <v>78</v>
      </c>
      <c r="G67" s="1">
        <v>79</v>
      </c>
      <c r="H67" s="1">
        <v>82</v>
      </c>
      <c r="I67" s="2">
        <v>88</v>
      </c>
      <c r="J67" s="2">
        <v>81</v>
      </c>
      <c r="K67" s="2">
        <v>81</v>
      </c>
      <c r="L67" s="2">
        <v>94</v>
      </c>
      <c r="M67" s="2">
        <v>88</v>
      </c>
      <c r="N67" s="1">
        <f t="shared" si="1"/>
        <v>77</v>
      </c>
      <c r="O67" s="1">
        <f t="shared" si="0"/>
        <v>80</v>
      </c>
      <c r="P67" s="1">
        <f t="shared" si="0"/>
        <v>80</v>
      </c>
      <c r="Q67" s="1">
        <f t="shared" si="0"/>
        <v>87</v>
      </c>
      <c r="R67" s="1">
        <f t="shared" si="0"/>
        <v>85</v>
      </c>
    </row>
    <row r="68" spans="1:18">
      <c r="A68" s="10">
        <v>55</v>
      </c>
      <c r="B68" s="270">
        <v>1911055</v>
      </c>
      <c r="C68" s="271" t="s">
        <v>117</v>
      </c>
      <c r="D68" s="1">
        <v>80</v>
      </c>
      <c r="E68" s="1">
        <v>85</v>
      </c>
      <c r="F68" s="1">
        <v>78</v>
      </c>
      <c r="G68" s="1">
        <v>80</v>
      </c>
      <c r="H68" s="1">
        <v>83</v>
      </c>
      <c r="I68" s="2">
        <v>75</v>
      </c>
      <c r="J68" s="2">
        <v>75</v>
      </c>
      <c r="K68" s="2">
        <v>81</v>
      </c>
      <c r="L68" s="2">
        <v>44</v>
      </c>
      <c r="M68" s="2">
        <v>88</v>
      </c>
      <c r="N68" s="1">
        <f t="shared" si="1"/>
        <v>78</v>
      </c>
      <c r="O68" s="1">
        <f t="shared" si="0"/>
        <v>80</v>
      </c>
      <c r="P68" s="1">
        <f t="shared" si="0"/>
        <v>80</v>
      </c>
      <c r="Q68" s="1">
        <f t="shared" si="0"/>
        <v>62</v>
      </c>
      <c r="R68" s="1">
        <f t="shared" si="0"/>
        <v>86</v>
      </c>
    </row>
    <row r="69" spans="1:18">
      <c r="A69" s="10">
        <v>56</v>
      </c>
      <c r="B69" s="272">
        <v>1911056</v>
      </c>
      <c r="C69" s="324" t="s">
        <v>330</v>
      </c>
      <c r="D69" s="1">
        <v>89</v>
      </c>
      <c r="E69" s="1">
        <v>93</v>
      </c>
      <c r="F69" s="1">
        <v>92</v>
      </c>
      <c r="G69" s="1">
        <v>86</v>
      </c>
      <c r="H69" s="1">
        <v>87</v>
      </c>
      <c r="I69" s="2">
        <v>75</v>
      </c>
      <c r="J69" s="2">
        <v>81</v>
      </c>
      <c r="K69" s="2">
        <v>75</v>
      </c>
      <c r="L69" s="2">
        <v>88</v>
      </c>
      <c r="M69" s="2">
        <v>75</v>
      </c>
      <c r="N69" s="1">
        <f t="shared" si="1"/>
        <v>82</v>
      </c>
      <c r="O69" s="1">
        <f t="shared" si="0"/>
        <v>87</v>
      </c>
      <c r="P69" s="1">
        <f t="shared" si="0"/>
        <v>84</v>
      </c>
      <c r="Q69" s="1">
        <f t="shared" si="0"/>
        <v>87</v>
      </c>
      <c r="R69" s="1">
        <f t="shared" si="0"/>
        <v>81</v>
      </c>
    </row>
    <row r="70" spans="1:18">
      <c r="A70" s="10">
        <v>57</v>
      </c>
      <c r="B70" s="267">
        <v>1911057</v>
      </c>
      <c r="C70" s="268" t="s">
        <v>331</v>
      </c>
      <c r="D70" s="1">
        <v>76</v>
      </c>
      <c r="E70" s="1">
        <v>80</v>
      </c>
      <c r="F70" s="1">
        <v>71</v>
      </c>
      <c r="G70" s="1">
        <v>77</v>
      </c>
      <c r="H70" s="1">
        <v>76</v>
      </c>
      <c r="I70" s="2">
        <v>81</v>
      </c>
      <c r="J70" s="2">
        <v>88</v>
      </c>
      <c r="K70" s="2">
        <v>69</v>
      </c>
      <c r="L70" s="2">
        <v>88</v>
      </c>
      <c r="M70" s="2">
        <v>81</v>
      </c>
      <c r="N70" s="1">
        <f t="shared" si="1"/>
        <v>79</v>
      </c>
      <c r="O70" s="1">
        <f t="shared" si="0"/>
        <v>84</v>
      </c>
      <c r="P70" s="1">
        <f t="shared" si="0"/>
        <v>70</v>
      </c>
      <c r="Q70" s="1">
        <f t="shared" si="0"/>
        <v>83</v>
      </c>
      <c r="R70" s="1">
        <f t="shared" si="0"/>
        <v>79</v>
      </c>
    </row>
    <row r="71" spans="1:18">
      <c r="A71" s="10">
        <v>58</v>
      </c>
      <c r="B71" s="267">
        <v>1911058</v>
      </c>
      <c r="C71" s="268" t="s">
        <v>332</v>
      </c>
      <c r="D71" s="1">
        <v>91</v>
      </c>
      <c r="E71" s="1">
        <v>91</v>
      </c>
      <c r="F71" s="1">
        <v>72</v>
      </c>
      <c r="G71" s="1">
        <v>89</v>
      </c>
      <c r="H71" s="1">
        <v>90</v>
      </c>
      <c r="I71" s="2">
        <v>81</v>
      </c>
      <c r="J71" s="2">
        <v>88</v>
      </c>
      <c r="K71" s="2">
        <v>88</v>
      </c>
      <c r="L71" s="2">
        <v>88</v>
      </c>
      <c r="M71" s="2">
        <v>94</v>
      </c>
      <c r="N71" s="1">
        <f t="shared" si="1"/>
        <v>86</v>
      </c>
      <c r="O71" s="1">
        <f t="shared" si="0"/>
        <v>90</v>
      </c>
      <c r="P71" s="1">
        <f t="shared" si="0"/>
        <v>80</v>
      </c>
      <c r="Q71" s="1">
        <f t="shared" si="0"/>
        <v>89</v>
      </c>
      <c r="R71" s="1">
        <f t="shared" si="0"/>
        <v>92</v>
      </c>
    </row>
    <row r="72" spans="1:18">
      <c r="A72" s="10">
        <v>59</v>
      </c>
      <c r="B72" s="272">
        <v>1911059</v>
      </c>
      <c r="C72" s="324" t="s">
        <v>65</v>
      </c>
      <c r="D72" s="1">
        <v>74</v>
      </c>
      <c r="E72" s="1">
        <v>90</v>
      </c>
      <c r="F72" s="1">
        <v>81</v>
      </c>
      <c r="G72" s="1">
        <v>69</v>
      </c>
      <c r="H72" s="1">
        <v>81</v>
      </c>
      <c r="I72" s="2">
        <v>81</v>
      </c>
      <c r="J72" s="2">
        <v>88</v>
      </c>
      <c r="K72" s="2">
        <v>69</v>
      </c>
      <c r="L72" s="2">
        <v>63</v>
      </c>
      <c r="M72" s="2">
        <v>50</v>
      </c>
      <c r="N72" s="1">
        <f t="shared" si="1"/>
        <v>78</v>
      </c>
      <c r="O72" s="1">
        <f t="shared" si="0"/>
        <v>89</v>
      </c>
      <c r="P72" s="1">
        <f t="shared" si="0"/>
        <v>75</v>
      </c>
      <c r="Q72" s="1">
        <f t="shared" si="0"/>
        <v>66</v>
      </c>
      <c r="R72" s="1">
        <f t="shared" si="0"/>
        <v>66</v>
      </c>
    </row>
    <row r="73" spans="1:18">
      <c r="A73" s="10">
        <v>60</v>
      </c>
      <c r="B73" s="272">
        <v>1911060</v>
      </c>
      <c r="C73" s="324" t="s">
        <v>121</v>
      </c>
      <c r="D73" s="1">
        <v>84</v>
      </c>
      <c r="E73" s="1">
        <v>84</v>
      </c>
      <c r="F73" s="1">
        <v>64</v>
      </c>
      <c r="G73" s="1">
        <v>81</v>
      </c>
      <c r="H73" s="1">
        <v>83</v>
      </c>
      <c r="I73" s="2">
        <v>94</v>
      </c>
      <c r="J73" s="2">
        <v>25</v>
      </c>
      <c r="K73" s="2">
        <v>63</v>
      </c>
      <c r="L73" s="2">
        <v>38</v>
      </c>
      <c r="M73" s="2">
        <v>63</v>
      </c>
      <c r="N73" s="1">
        <f t="shared" si="1"/>
        <v>89</v>
      </c>
      <c r="O73" s="1">
        <f t="shared" si="0"/>
        <v>55</v>
      </c>
      <c r="P73" s="1">
        <f t="shared" si="0"/>
        <v>64</v>
      </c>
      <c r="Q73" s="1">
        <f t="shared" si="0"/>
        <v>60</v>
      </c>
      <c r="R73" s="1">
        <f t="shared" si="0"/>
        <v>73</v>
      </c>
    </row>
    <row r="74" spans="1:18">
      <c r="A74" s="10">
        <v>61</v>
      </c>
      <c r="B74" s="275">
        <v>1911061</v>
      </c>
      <c r="C74" s="271" t="s">
        <v>122</v>
      </c>
      <c r="D74" s="1">
        <v>91</v>
      </c>
      <c r="E74" s="1">
        <v>77</v>
      </c>
      <c r="F74" s="1">
        <v>88</v>
      </c>
      <c r="G74" s="1">
        <v>88</v>
      </c>
      <c r="H74" s="1">
        <v>88</v>
      </c>
      <c r="I74" s="2">
        <v>88</v>
      </c>
      <c r="J74" s="2">
        <v>75</v>
      </c>
      <c r="K74" s="2">
        <v>81</v>
      </c>
      <c r="L74" s="2">
        <v>50</v>
      </c>
      <c r="M74" s="2">
        <v>63</v>
      </c>
      <c r="N74" s="1">
        <f t="shared" si="1"/>
        <v>90</v>
      </c>
      <c r="O74" s="1">
        <f t="shared" si="0"/>
        <v>76</v>
      </c>
      <c r="P74" s="1">
        <f t="shared" si="0"/>
        <v>85</v>
      </c>
      <c r="Q74" s="1">
        <f t="shared" si="0"/>
        <v>69</v>
      </c>
      <c r="R74" s="1">
        <f t="shared" si="0"/>
        <v>76</v>
      </c>
    </row>
    <row r="75" spans="1:18">
      <c r="A75" s="10">
        <v>62</v>
      </c>
      <c r="B75" s="275">
        <v>1911062</v>
      </c>
      <c r="C75" s="271" t="s">
        <v>333</v>
      </c>
      <c r="D75" s="1">
        <v>86</v>
      </c>
      <c r="E75" s="1">
        <v>79</v>
      </c>
      <c r="F75" s="1">
        <v>96</v>
      </c>
      <c r="G75" s="1">
        <v>95</v>
      </c>
      <c r="H75" s="1">
        <v>95</v>
      </c>
      <c r="I75" s="2">
        <v>94</v>
      </c>
      <c r="J75" s="2">
        <v>94</v>
      </c>
      <c r="K75" s="2">
        <v>44</v>
      </c>
      <c r="L75" s="2">
        <v>94</v>
      </c>
      <c r="M75" s="2">
        <v>69</v>
      </c>
      <c r="N75" s="1">
        <f t="shared" si="1"/>
        <v>90</v>
      </c>
      <c r="O75" s="1">
        <f t="shared" si="0"/>
        <v>87</v>
      </c>
      <c r="P75" s="1">
        <f t="shared" si="0"/>
        <v>70</v>
      </c>
      <c r="Q75" s="1">
        <f t="shared" si="0"/>
        <v>95</v>
      </c>
      <c r="R75" s="1">
        <f t="shared" si="0"/>
        <v>82</v>
      </c>
    </row>
    <row r="76" spans="1:18">
      <c r="A76" s="10">
        <v>63</v>
      </c>
      <c r="B76" s="275">
        <v>1911063</v>
      </c>
      <c r="C76" s="271" t="s">
        <v>51</v>
      </c>
      <c r="D76" s="1">
        <v>74</v>
      </c>
      <c r="E76" s="1">
        <v>81</v>
      </c>
      <c r="F76" s="1">
        <v>86</v>
      </c>
      <c r="G76" s="1">
        <v>63</v>
      </c>
      <c r="H76" s="1">
        <v>94</v>
      </c>
      <c r="I76" s="2">
        <v>81</v>
      </c>
      <c r="J76" s="2">
        <v>56</v>
      </c>
      <c r="K76" s="2">
        <v>44</v>
      </c>
      <c r="L76" s="2">
        <v>88</v>
      </c>
      <c r="M76" s="2">
        <v>69</v>
      </c>
      <c r="N76" s="1">
        <f t="shared" si="1"/>
        <v>78</v>
      </c>
      <c r="O76" s="1">
        <f t="shared" si="0"/>
        <v>69</v>
      </c>
      <c r="P76" s="1">
        <f t="shared" si="0"/>
        <v>65</v>
      </c>
      <c r="Q76" s="1">
        <f t="shared" si="0"/>
        <v>76</v>
      </c>
      <c r="R76" s="1">
        <f t="shared" si="0"/>
        <v>82</v>
      </c>
    </row>
    <row r="77" spans="1:18">
      <c r="A77" s="10">
        <v>64</v>
      </c>
      <c r="B77" s="276">
        <v>1911064</v>
      </c>
      <c r="C77" s="324" t="s">
        <v>124</v>
      </c>
      <c r="D77" s="1">
        <v>95</v>
      </c>
      <c r="E77" s="1">
        <v>95</v>
      </c>
      <c r="F77" s="1">
        <v>95</v>
      </c>
      <c r="G77" s="1">
        <v>87</v>
      </c>
      <c r="H77" s="1">
        <v>80</v>
      </c>
      <c r="I77" s="2">
        <v>88</v>
      </c>
      <c r="J77" s="2">
        <v>44</v>
      </c>
      <c r="K77" s="2">
        <v>50</v>
      </c>
      <c r="L77" s="2">
        <v>38</v>
      </c>
      <c r="M77" s="2">
        <v>75</v>
      </c>
      <c r="N77" s="1">
        <f t="shared" si="1"/>
        <v>92</v>
      </c>
      <c r="O77" s="1">
        <f t="shared" si="0"/>
        <v>70</v>
      </c>
      <c r="P77" s="1">
        <f t="shared" si="0"/>
        <v>73</v>
      </c>
      <c r="Q77" s="1">
        <f t="shared" si="0"/>
        <v>63</v>
      </c>
      <c r="R77" s="1">
        <f t="shared" ref="R77:R140" si="2">ROUND(H77*$H$12+M77*$M$12,0)</f>
        <v>78</v>
      </c>
    </row>
    <row r="78" spans="1:18">
      <c r="A78" s="10">
        <v>65</v>
      </c>
      <c r="B78" s="275">
        <v>1911065</v>
      </c>
      <c r="C78" s="271" t="s">
        <v>334</v>
      </c>
      <c r="D78" s="1">
        <v>64</v>
      </c>
      <c r="E78" s="1">
        <v>85</v>
      </c>
      <c r="F78" s="1">
        <v>71</v>
      </c>
      <c r="G78" s="1">
        <v>64</v>
      </c>
      <c r="H78" s="1">
        <v>76</v>
      </c>
      <c r="I78" s="2">
        <v>81</v>
      </c>
      <c r="J78" s="2">
        <v>81</v>
      </c>
      <c r="K78" s="2">
        <v>88</v>
      </c>
      <c r="L78" s="2">
        <v>94</v>
      </c>
      <c r="M78" s="2">
        <v>94</v>
      </c>
      <c r="N78" s="1">
        <f t="shared" si="1"/>
        <v>73</v>
      </c>
      <c r="O78" s="1">
        <f t="shared" si="1"/>
        <v>83</v>
      </c>
      <c r="P78" s="1">
        <f t="shared" si="1"/>
        <v>80</v>
      </c>
      <c r="Q78" s="1">
        <f t="shared" si="1"/>
        <v>79</v>
      </c>
      <c r="R78" s="1">
        <f t="shared" si="2"/>
        <v>85</v>
      </c>
    </row>
    <row r="79" spans="1:18">
      <c r="A79" s="10">
        <v>66</v>
      </c>
      <c r="B79" s="272">
        <v>1911066</v>
      </c>
      <c r="C79" s="324" t="s">
        <v>66</v>
      </c>
      <c r="D79" s="1">
        <v>87</v>
      </c>
      <c r="E79" s="1">
        <v>90</v>
      </c>
      <c r="F79" s="1">
        <v>87</v>
      </c>
      <c r="G79" s="1">
        <v>86</v>
      </c>
      <c r="H79" s="1">
        <v>91</v>
      </c>
      <c r="I79" s="2">
        <v>88</v>
      </c>
      <c r="J79" s="2">
        <v>88</v>
      </c>
      <c r="K79" s="2">
        <v>88</v>
      </c>
      <c r="L79" s="2">
        <v>88</v>
      </c>
      <c r="M79" s="2">
        <v>81</v>
      </c>
      <c r="N79" s="1">
        <f t="shared" ref="N79:Q122" si="3">ROUND(D79*$H$12+I79*$M$12,0)</f>
        <v>88</v>
      </c>
      <c r="O79" s="1">
        <f t="shared" si="3"/>
        <v>89</v>
      </c>
      <c r="P79" s="1">
        <f t="shared" si="3"/>
        <v>88</v>
      </c>
      <c r="Q79" s="1">
        <f t="shared" si="3"/>
        <v>87</v>
      </c>
      <c r="R79" s="1">
        <f t="shared" si="2"/>
        <v>86</v>
      </c>
    </row>
    <row r="80" spans="1:18">
      <c r="A80" s="10">
        <v>67</v>
      </c>
      <c r="B80" s="270">
        <v>1911067</v>
      </c>
      <c r="C80" s="271" t="s">
        <v>335</v>
      </c>
      <c r="D80" s="1">
        <v>87</v>
      </c>
      <c r="E80" s="1">
        <v>81</v>
      </c>
      <c r="F80" s="1">
        <v>95</v>
      </c>
      <c r="G80" s="1">
        <v>88</v>
      </c>
      <c r="H80" s="1">
        <v>95</v>
      </c>
      <c r="I80" s="2">
        <v>88</v>
      </c>
      <c r="J80" s="2">
        <v>88</v>
      </c>
      <c r="K80" s="2">
        <v>81</v>
      </c>
      <c r="L80" s="2">
        <v>94</v>
      </c>
      <c r="M80" s="2">
        <v>88</v>
      </c>
      <c r="N80" s="1">
        <f t="shared" si="3"/>
        <v>88</v>
      </c>
      <c r="O80" s="1">
        <f t="shared" si="3"/>
        <v>85</v>
      </c>
      <c r="P80" s="1">
        <f t="shared" si="3"/>
        <v>88</v>
      </c>
      <c r="Q80" s="1">
        <f t="shared" si="3"/>
        <v>91</v>
      </c>
      <c r="R80" s="1">
        <f t="shared" si="2"/>
        <v>92</v>
      </c>
    </row>
    <row r="81" spans="1:18">
      <c r="A81" s="10">
        <v>68</v>
      </c>
      <c r="B81" s="272">
        <v>1911068</v>
      </c>
      <c r="C81" s="324" t="s">
        <v>336</v>
      </c>
      <c r="D81" s="1">
        <v>84</v>
      </c>
      <c r="E81" s="1">
        <v>86</v>
      </c>
      <c r="F81" s="1">
        <v>71</v>
      </c>
      <c r="G81" s="1">
        <v>68</v>
      </c>
      <c r="H81" s="1">
        <v>77</v>
      </c>
      <c r="I81" s="2">
        <v>44</v>
      </c>
      <c r="J81" s="2">
        <v>75</v>
      </c>
      <c r="K81" s="2">
        <v>38</v>
      </c>
      <c r="L81" s="2">
        <v>94</v>
      </c>
      <c r="M81" s="2">
        <v>88</v>
      </c>
      <c r="N81" s="1">
        <f t="shared" si="3"/>
        <v>64</v>
      </c>
      <c r="O81" s="1">
        <f t="shared" si="3"/>
        <v>81</v>
      </c>
      <c r="P81" s="1">
        <f t="shared" si="3"/>
        <v>55</v>
      </c>
      <c r="Q81" s="1">
        <f t="shared" si="3"/>
        <v>81</v>
      </c>
      <c r="R81" s="1">
        <f t="shared" si="2"/>
        <v>83</v>
      </c>
    </row>
    <row r="82" spans="1:18">
      <c r="A82" s="10">
        <v>69</v>
      </c>
      <c r="B82" s="272">
        <v>1911069</v>
      </c>
      <c r="C82" s="324" t="s">
        <v>337</v>
      </c>
      <c r="D82" s="1">
        <v>64</v>
      </c>
      <c r="E82" s="1">
        <v>72</v>
      </c>
      <c r="F82" s="1">
        <v>94</v>
      </c>
      <c r="G82" s="1">
        <v>62</v>
      </c>
      <c r="H82" s="1">
        <v>67</v>
      </c>
      <c r="I82" s="2">
        <v>63</v>
      </c>
      <c r="J82" s="2">
        <v>56</v>
      </c>
      <c r="K82" s="2">
        <v>75</v>
      </c>
      <c r="L82" s="2">
        <v>94</v>
      </c>
      <c r="M82" s="2">
        <v>88</v>
      </c>
      <c r="N82" s="1">
        <f t="shared" si="3"/>
        <v>64</v>
      </c>
      <c r="O82" s="1">
        <f t="shared" si="3"/>
        <v>64</v>
      </c>
      <c r="P82" s="1">
        <f t="shared" si="3"/>
        <v>85</v>
      </c>
      <c r="Q82" s="1">
        <f t="shared" si="3"/>
        <v>78</v>
      </c>
      <c r="R82" s="1">
        <f t="shared" si="2"/>
        <v>78</v>
      </c>
    </row>
    <row r="83" spans="1:18">
      <c r="A83" s="10">
        <v>70</v>
      </c>
      <c r="B83" s="267">
        <v>1911070</v>
      </c>
      <c r="C83" s="268" t="s">
        <v>127</v>
      </c>
      <c r="D83" s="1">
        <v>70</v>
      </c>
      <c r="E83" s="1">
        <v>86</v>
      </c>
      <c r="F83" s="1">
        <v>67</v>
      </c>
      <c r="G83" s="1">
        <v>63</v>
      </c>
      <c r="H83" s="1">
        <v>63</v>
      </c>
      <c r="I83" s="2">
        <v>81</v>
      </c>
      <c r="J83" s="2">
        <v>88</v>
      </c>
      <c r="K83" s="2">
        <v>81</v>
      </c>
      <c r="L83" s="2">
        <v>94</v>
      </c>
      <c r="M83" s="2">
        <v>81</v>
      </c>
      <c r="N83" s="1">
        <f t="shared" si="3"/>
        <v>76</v>
      </c>
      <c r="O83" s="1">
        <f t="shared" si="3"/>
        <v>87</v>
      </c>
      <c r="P83" s="1">
        <f t="shared" si="3"/>
        <v>74</v>
      </c>
      <c r="Q83" s="1">
        <f t="shared" si="3"/>
        <v>79</v>
      </c>
      <c r="R83" s="1">
        <f t="shared" si="2"/>
        <v>72</v>
      </c>
    </row>
    <row r="84" spans="1:18">
      <c r="A84" s="10">
        <v>71</v>
      </c>
      <c r="B84" s="272">
        <v>1911071</v>
      </c>
      <c r="C84" s="324" t="s">
        <v>128</v>
      </c>
      <c r="D84" s="1">
        <v>93</v>
      </c>
      <c r="E84" s="1">
        <v>90</v>
      </c>
      <c r="F84" s="1">
        <v>80</v>
      </c>
      <c r="G84" s="1">
        <v>82</v>
      </c>
      <c r="H84" s="1">
        <v>86</v>
      </c>
      <c r="I84" s="2">
        <v>88</v>
      </c>
      <c r="J84" s="2">
        <v>81</v>
      </c>
      <c r="K84" s="2">
        <v>88</v>
      </c>
      <c r="L84" s="2">
        <v>0</v>
      </c>
      <c r="M84" s="2">
        <v>56</v>
      </c>
      <c r="N84" s="1">
        <f t="shared" si="3"/>
        <v>91</v>
      </c>
      <c r="O84" s="1">
        <f t="shared" si="3"/>
        <v>86</v>
      </c>
      <c r="P84" s="1">
        <f t="shared" si="3"/>
        <v>84</v>
      </c>
      <c r="Q84" s="1">
        <f t="shared" si="3"/>
        <v>41</v>
      </c>
      <c r="R84" s="1">
        <f t="shared" si="2"/>
        <v>71</v>
      </c>
    </row>
    <row r="85" spans="1:18">
      <c r="A85" s="10">
        <v>72</v>
      </c>
      <c r="B85" s="270">
        <v>1911072</v>
      </c>
      <c r="C85" s="271" t="s">
        <v>338</v>
      </c>
      <c r="D85" s="1">
        <v>72</v>
      </c>
      <c r="E85" s="1">
        <v>74</v>
      </c>
      <c r="F85" s="1">
        <v>71</v>
      </c>
      <c r="G85" s="1">
        <v>69</v>
      </c>
      <c r="H85" s="1">
        <v>64</v>
      </c>
      <c r="I85" s="2">
        <v>75</v>
      </c>
      <c r="J85" s="2">
        <v>81</v>
      </c>
      <c r="K85" s="2">
        <v>75</v>
      </c>
      <c r="L85" s="2">
        <v>31</v>
      </c>
      <c r="M85" s="2">
        <v>81</v>
      </c>
      <c r="N85" s="1">
        <f t="shared" si="3"/>
        <v>74</v>
      </c>
      <c r="O85" s="1">
        <f t="shared" si="3"/>
        <v>78</v>
      </c>
      <c r="P85" s="1">
        <f t="shared" si="3"/>
        <v>73</v>
      </c>
      <c r="Q85" s="1">
        <f t="shared" si="3"/>
        <v>50</v>
      </c>
      <c r="R85" s="1">
        <f t="shared" si="2"/>
        <v>73</v>
      </c>
    </row>
    <row r="86" spans="1:18">
      <c r="A86" s="10">
        <v>73</v>
      </c>
      <c r="B86" s="267">
        <v>1911073</v>
      </c>
      <c r="C86" s="268" t="s">
        <v>339</v>
      </c>
      <c r="D86" s="1">
        <v>90</v>
      </c>
      <c r="E86" s="1">
        <v>95</v>
      </c>
      <c r="F86" s="1">
        <v>94</v>
      </c>
      <c r="G86" s="1">
        <v>92</v>
      </c>
      <c r="H86" s="1">
        <v>91</v>
      </c>
      <c r="I86" s="2">
        <v>81</v>
      </c>
      <c r="J86" s="2">
        <v>81</v>
      </c>
      <c r="K86" s="2">
        <v>81</v>
      </c>
      <c r="L86" s="2">
        <v>94</v>
      </c>
      <c r="M86" s="2">
        <v>88</v>
      </c>
      <c r="N86" s="1">
        <f t="shared" si="3"/>
        <v>86</v>
      </c>
      <c r="O86" s="1">
        <f t="shared" si="3"/>
        <v>88</v>
      </c>
      <c r="P86" s="1">
        <f t="shared" si="3"/>
        <v>88</v>
      </c>
      <c r="Q86" s="1">
        <f t="shared" si="3"/>
        <v>93</v>
      </c>
      <c r="R86" s="1">
        <f t="shared" si="2"/>
        <v>90</v>
      </c>
    </row>
    <row r="87" spans="1:18">
      <c r="A87" s="10">
        <v>74</v>
      </c>
      <c r="B87" s="272">
        <v>1911074</v>
      </c>
      <c r="C87" s="324" t="s">
        <v>68</v>
      </c>
      <c r="D87" s="1">
        <v>81</v>
      </c>
      <c r="E87" s="1">
        <v>85</v>
      </c>
      <c r="F87" s="1">
        <v>87</v>
      </c>
      <c r="G87" s="1">
        <v>82</v>
      </c>
      <c r="H87" s="1">
        <v>74</v>
      </c>
      <c r="I87" s="2">
        <v>81</v>
      </c>
      <c r="J87" s="2">
        <v>94</v>
      </c>
      <c r="K87" s="2">
        <v>63</v>
      </c>
      <c r="L87" s="2">
        <v>94</v>
      </c>
      <c r="M87" s="2">
        <v>81</v>
      </c>
      <c r="N87" s="1">
        <f t="shared" si="3"/>
        <v>81</v>
      </c>
      <c r="O87" s="1">
        <f t="shared" si="3"/>
        <v>90</v>
      </c>
      <c r="P87" s="1">
        <f t="shared" si="3"/>
        <v>75</v>
      </c>
      <c r="Q87" s="1">
        <f t="shared" si="3"/>
        <v>88</v>
      </c>
      <c r="R87" s="1">
        <f t="shared" si="2"/>
        <v>78</v>
      </c>
    </row>
    <row r="88" spans="1:18">
      <c r="A88" s="10">
        <v>75</v>
      </c>
      <c r="B88" s="270">
        <v>1911075</v>
      </c>
      <c r="C88" s="271" t="s">
        <v>340</v>
      </c>
      <c r="D88" s="1">
        <v>80</v>
      </c>
      <c r="E88" s="1">
        <v>72</v>
      </c>
      <c r="F88" s="1">
        <v>72</v>
      </c>
      <c r="G88" s="1">
        <v>80</v>
      </c>
      <c r="H88" s="1">
        <v>80</v>
      </c>
      <c r="I88" s="2">
        <v>69</v>
      </c>
      <c r="J88" s="2">
        <v>88</v>
      </c>
      <c r="K88" s="2">
        <v>75</v>
      </c>
      <c r="L88" s="2">
        <v>94</v>
      </c>
      <c r="M88" s="2">
        <v>88</v>
      </c>
      <c r="N88" s="1">
        <f t="shared" si="3"/>
        <v>75</v>
      </c>
      <c r="O88" s="1">
        <f t="shared" si="3"/>
        <v>80</v>
      </c>
      <c r="P88" s="1">
        <f t="shared" si="3"/>
        <v>74</v>
      </c>
      <c r="Q88" s="1">
        <f t="shared" si="3"/>
        <v>87</v>
      </c>
      <c r="R88" s="1">
        <f t="shared" si="2"/>
        <v>84</v>
      </c>
    </row>
    <row r="89" spans="1:18">
      <c r="A89" s="10">
        <v>76</v>
      </c>
      <c r="B89" s="267">
        <v>1911076</v>
      </c>
      <c r="C89" s="268" t="s">
        <v>341</v>
      </c>
      <c r="D89" s="1">
        <v>75</v>
      </c>
      <c r="E89" s="1">
        <v>83</v>
      </c>
      <c r="F89" s="1">
        <v>71</v>
      </c>
      <c r="G89" s="1">
        <v>82</v>
      </c>
      <c r="H89" s="1">
        <v>82</v>
      </c>
      <c r="I89" s="2">
        <v>88</v>
      </c>
      <c r="J89" s="2">
        <v>94</v>
      </c>
      <c r="K89" s="2">
        <v>75</v>
      </c>
      <c r="L89" s="2">
        <v>94</v>
      </c>
      <c r="M89" s="2">
        <v>94</v>
      </c>
      <c r="N89" s="1">
        <f t="shared" si="3"/>
        <v>82</v>
      </c>
      <c r="O89" s="1">
        <f t="shared" si="3"/>
        <v>89</v>
      </c>
      <c r="P89" s="1">
        <f t="shared" si="3"/>
        <v>73</v>
      </c>
      <c r="Q89" s="1">
        <f t="shared" si="3"/>
        <v>88</v>
      </c>
      <c r="R89" s="1">
        <f t="shared" si="2"/>
        <v>88</v>
      </c>
    </row>
    <row r="90" spans="1:18">
      <c r="A90" s="10">
        <v>77</v>
      </c>
      <c r="B90" s="267">
        <v>1911077</v>
      </c>
      <c r="C90" s="268" t="s">
        <v>56</v>
      </c>
      <c r="D90" s="1">
        <v>87</v>
      </c>
      <c r="E90" s="1">
        <v>86</v>
      </c>
      <c r="F90" s="1">
        <v>82</v>
      </c>
      <c r="G90" s="1">
        <v>93</v>
      </c>
      <c r="H90" s="1">
        <v>79</v>
      </c>
      <c r="I90" s="2">
        <v>81</v>
      </c>
      <c r="J90" s="2">
        <v>88</v>
      </c>
      <c r="K90" s="2">
        <v>44</v>
      </c>
      <c r="L90" s="2">
        <v>94</v>
      </c>
      <c r="M90" s="2">
        <v>81</v>
      </c>
      <c r="N90" s="1">
        <f t="shared" si="3"/>
        <v>84</v>
      </c>
      <c r="O90" s="1">
        <f t="shared" si="3"/>
        <v>87</v>
      </c>
      <c r="P90" s="1">
        <f t="shared" si="3"/>
        <v>63</v>
      </c>
      <c r="Q90" s="1">
        <f t="shared" si="3"/>
        <v>94</v>
      </c>
      <c r="R90" s="1">
        <f t="shared" si="2"/>
        <v>80</v>
      </c>
    </row>
    <row r="91" spans="1:18">
      <c r="A91" s="10">
        <v>78</v>
      </c>
      <c r="B91" s="272">
        <v>1911078</v>
      </c>
      <c r="C91" s="324" t="s">
        <v>69</v>
      </c>
      <c r="D91" s="1">
        <v>74</v>
      </c>
      <c r="E91" s="1">
        <v>81</v>
      </c>
      <c r="F91" s="1">
        <v>72</v>
      </c>
      <c r="G91" s="1">
        <v>70</v>
      </c>
      <c r="H91" s="1">
        <v>95</v>
      </c>
      <c r="I91" s="2">
        <v>75</v>
      </c>
      <c r="J91" s="2">
        <v>88</v>
      </c>
      <c r="K91" s="2">
        <v>81</v>
      </c>
      <c r="L91" s="2">
        <v>88</v>
      </c>
      <c r="M91" s="2">
        <v>88</v>
      </c>
      <c r="N91" s="1">
        <f t="shared" si="3"/>
        <v>75</v>
      </c>
      <c r="O91" s="1">
        <f t="shared" si="3"/>
        <v>85</v>
      </c>
      <c r="P91" s="1">
        <f t="shared" si="3"/>
        <v>77</v>
      </c>
      <c r="Q91" s="1">
        <f t="shared" si="3"/>
        <v>79</v>
      </c>
      <c r="R91" s="1">
        <f t="shared" si="2"/>
        <v>92</v>
      </c>
    </row>
    <row r="92" spans="1:18">
      <c r="A92" s="10">
        <v>79</v>
      </c>
      <c r="B92" s="267">
        <v>1911079</v>
      </c>
      <c r="C92" s="268" t="s">
        <v>130</v>
      </c>
      <c r="D92" s="1">
        <v>74</v>
      </c>
      <c r="E92" s="1">
        <v>74</v>
      </c>
      <c r="F92" s="1">
        <v>70</v>
      </c>
      <c r="G92" s="1">
        <v>73</v>
      </c>
      <c r="H92" s="1">
        <v>89</v>
      </c>
      <c r="I92" s="2">
        <v>50</v>
      </c>
      <c r="J92" s="2">
        <v>63</v>
      </c>
      <c r="K92" s="2">
        <v>81</v>
      </c>
      <c r="L92" s="2">
        <v>88</v>
      </c>
      <c r="M92" s="2">
        <v>38</v>
      </c>
      <c r="N92" s="1">
        <f t="shared" si="3"/>
        <v>62</v>
      </c>
      <c r="O92" s="1">
        <f t="shared" si="3"/>
        <v>69</v>
      </c>
      <c r="P92" s="1">
        <f t="shared" si="3"/>
        <v>76</v>
      </c>
      <c r="Q92" s="1">
        <f t="shared" si="3"/>
        <v>81</v>
      </c>
      <c r="R92" s="1">
        <f t="shared" si="2"/>
        <v>64</v>
      </c>
    </row>
    <row r="93" spans="1:18">
      <c r="A93" s="10">
        <v>80</v>
      </c>
      <c r="B93" s="272">
        <v>1911080</v>
      </c>
      <c r="C93" s="324" t="s">
        <v>342</v>
      </c>
      <c r="D93" s="1">
        <v>80</v>
      </c>
      <c r="E93" s="1">
        <v>88</v>
      </c>
      <c r="F93" s="1">
        <v>70</v>
      </c>
      <c r="G93" s="1">
        <v>67</v>
      </c>
      <c r="H93" s="1">
        <v>71</v>
      </c>
      <c r="I93" s="2">
        <v>88</v>
      </c>
      <c r="J93" s="2">
        <v>88</v>
      </c>
      <c r="K93" s="2">
        <v>81</v>
      </c>
      <c r="L93" s="2">
        <v>44</v>
      </c>
      <c r="M93" s="2">
        <v>88</v>
      </c>
      <c r="N93" s="1">
        <f t="shared" si="3"/>
        <v>84</v>
      </c>
      <c r="O93" s="1">
        <f t="shared" si="3"/>
        <v>88</v>
      </c>
      <c r="P93" s="1">
        <f t="shared" si="3"/>
        <v>76</v>
      </c>
      <c r="Q93" s="1">
        <f t="shared" si="3"/>
        <v>56</v>
      </c>
      <c r="R93" s="1">
        <f t="shared" si="2"/>
        <v>80</v>
      </c>
    </row>
    <row r="94" spans="1:18">
      <c r="A94" s="10">
        <v>81</v>
      </c>
      <c r="B94" s="272">
        <v>1911081</v>
      </c>
      <c r="C94" s="324" t="s">
        <v>70</v>
      </c>
      <c r="D94" s="1">
        <v>66</v>
      </c>
      <c r="E94" s="1">
        <v>80</v>
      </c>
      <c r="F94" s="1">
        <v>84</v>
      </c>
      <c r="G94" s="1">
        <v>62</v>
      </c>
      <c r="H94" s="1">
        <v>68</v>
      </c>
      <c r="I94" s="2">
        <v>88</v>
      </c>
      <c r="J94" s="2">
        <v>81</v>
      </c>
      <c r="K94" s="2">
        <v>75</v>
      </c>
      <c r="L94" s="2">
        <v>63</v>
      </c>
      <c r="M94" s="2">
        <v>19</v>
      </c>
      <c r="N94" s="1">
        <f t="shared" si="3"/>
        <v>77</v>
      </c>
      <c r="O94" s="1">
        <f t="shared" si="3"/>
        <v>81</v>
      </c>
      <c r="P94" s="1">
        <f t="shared" si="3"/>
        <v>80</v>
      </c>
      <c r="Q94" s="1">
        <f t="shared" si="3"/>
        <v>63</v>
      </c>
      <c r="R94" s="1">
        <f t="shared" si="2"/>
        <v>44</v>
      </c>
    </row>
    <row r="95" spans="1:18">
      <c r="A95" s="10">
        <v>82</v>
      </c>
      <c r="B95" s="272">
        <v>1911082</v>
      </c>
      <c r="C95" s="324" t="s">
        <v>71</v>
      </c>
      <c r="D95" s="1">
        <v>68</v>
      </c>
      <c r="E95" s="1">
        <v>88</v>
      </c>
      <c r="F95" s="1">
        <v>90</v>
      </c>
      <c r="G95" s="1">
        <v>63</v>
      </c>
      <c r="H95" s="1">
        <v>93</v>
      </c>
      <c r="I95" s="2">
        <v>81</v>
      </c>
      <c r="J95" s="2">
        <v>94</v>
      </c>
      <c r="K95" s="2">
        <v>69</v>
      </c>
      <c r="L95" s="2">
        <v>94</v>
      </c>
      <c r="M95" s="2">
        <v>81</v>
      </c>
      <c r="N95" s="1">
        <f t="shared" si="3"/>
        <v>75</v>
      </c>
      <c r="O95" s="1">
        <f t="shared" si="3"/>
        <v>91</v>
      </c>
      <c r="P95" s="1">
        <f t="shared" si="3"/>
        <v>80</v>
      </c>
      <c r="Q95" s="1">
        <f t="shared" si="3"/>
        <v>79</v>
      </c>
      <c r="R95" s="1">
        <f t="shared" si="2"/>
        <v>87</v>
      </c>
    </row>
    <row r="96" spans="1:18">
      <c r="A96" s="10">
        <v>83</v>
      </c>
      <c r="B96" s="272">
        <v>1911083</v>
      </c>
      <c r="C96" s="324" t="s">
        <v>132</v>
      </c>
      <c r="D96" s="1">
        <v>87</v>
      </c>
      <c r="E96" s="1">
        <v>84</v>
      </c>
      <c r="F96" s="1">
        <v>96</v>
      </c>
      <c r="G96" s="1">
        <v>80</v>
      </c>
      <c r="H96" s="1">
        <v>34</v>
      </c>
      <c r="I96" s="2">
        <v>88</v>
      </c>
      <c r="J96" s="2">
        <v>81</v>
      </c>
      <c r="K96" s="2">
        <v>69</v>
      </c>
      <c r="L96" s="2">
        <v>94</v>
      </c>
      <c r="M96" s="2">
        <v>88</v>
      </c>
      <c r="N96" s="1">
        <f t="shared" si="3"/>
        <v>88</v>
      </c>
      <c r="O96" s="1">
        <f t="shared" si="3"/>
        <v>83</v>
      </c>
      <c r="P96" s="1">
        <f t="shared" si="3"/>
        <v>83</v>
      </c>
      <c r="Q96" s="1">
        <f t="shared" si="3"/>
        <v>87</v>
      </c>
      <c r="R96" s="1">
        <f t="shared" si="2"/>
        <v>61</v>
      </c>
    </row>
    <row r="97" spans="1:18">
      <c r="A97" s="10">
        <v>84</v>
      </c>
      <c r="B97" s="270">
        <v>1911084</v>
      </c>
      <c r="C97" s="271" t="s">
        <v>343</v>
      </c>
      <c r="D97" s="1">
        <v>67</v>
      </c>
      <c r="E97" s="1">
        <v>67</v>
      </c>
      <c r="F97" s="1">
        <v>66</v>
      </c>
      <c r="G97" s="1">
        <v>82</v>
      </c>
      <c r="H97" s="1">
        <v>87</v>
      </c>
      <c r="I97" s="2">
        <v>81</v>
      </c>
      <c r="J97" s="2">
        <v>75</v>
      </c>
      <c r="K97" s="2">
        <v>81</v>
      </c>
      <c r="L97" s="2">
        <v>44</v>
      </c>
      <c r="M97" s="2">
        <v>75</v>
      </c>
      <c r="N97" s="1">
        <f t="shared" si="3"/>
        <v>74</v>
      </c>
      <c r="O97" s="1">
        <f t="shared" si="3"/>
        <v>71</v>
      </c>
      <c r="P97" s="1">
        <f t="shared" si="3"/>
        <v>74</v>
      </c>
      <c r="Q97" s="1">
        <f t="shared" si="3"/>
        <v>63</v>
      </c>
      <c r="R97" s="1">
        <f t="shared" si="2"/>
        <v>81</v>
      </c>
    </row>
    <row r="98" spans="1:18">
      <c r="A98" s="10">
        <v>85</v>
      </c>
      <c r="B98" s="267">
        <v>1911085</v>
      </c>
      <c r="C98" s="268" t="s">
        <v>344</v>
      </c>
      <c r="D98" s="1">
        <v>80</v>
      </c>
      <c r="E98" s="1">
        <v>85</v>
      </c>
      <c r="F98" s="1">
        <v>63</v>
      </c>
      <c r="G98" s="1">
        <v>85</v>
      </c>
      <c r="H98" s="1">
        <v>73</v>
      </c>
      <c r="I98" s="2">
        <v>88</v>
      </c>
      <c r="J98" s="2">
        <v>75</v>
      </c>
      <c r="K98" s="2">
        <v>75</v>
      </c>
      <c r="L98" s="2">
        <v>88</v>
      </c>
      <c r="M98" s="2">
        <v>75</v>
      </c>
      <c r="N98" s="1">
        <f t="shared" si="3"/>
        <v>84</v>
      </c>
      <c r="O98" s="1">
        <f t="shared" si="3"/>
        <v>80</v>
      </c>
      <c r="P98" s="1">
        <f t="shared" si="3"/>
        <v>69</v>
      </c>
      <c r="Q98" s="1">
        <f t="shared" si="3"/>
        <v>87</v>
      </c>
      <c r="R98" s="1">
        <f t="shared" si="2"/>
        <v>74</v>
      </c>
    </row>
    <row r="99" spans="1:18">
      <c r="A99" s="10">
        <v>86</v>
      </c>
      <c r="B99" s="270">
        <v>1911086</v>
      </c>
      <c r="C99" s="31" t="s">
        <v>345</v>
      </c>
      <c r="D99" s="1">
        <v>53</v>
      </c>
      <c r="E99" s="1">
        <v>55</v>
      </c>
      <c r="F99" s="1">
        <v>61</v>
      </c>
      <c r="G99" s="1">
        <v>73</v>
      </c>
      <c r="H99" s="1">
        <v>92</v>
      </c>
      <c r="I99" s="2">
        <v>44</v>
      </c>
      <c r="J99" s="2">
        <v>69</v>
      </c>
      <c r="K99" s="2">
        <v>100</v>
      </c>
      <c r="L99" s="2">
        <v>19</v>
      </c>
      <c r="M99" s="2">
        <v>56</v>
      </c>
      <c r="N99" s="1">
        <f t="shared" si="3"/>
        <v>49</v>
      </c>
      <c r="O99" s="1">
        <f t="shared" si="3"/>
        <v>62</v>
      </c>
      <c r="P99" s="1">
        <f t="shared" si="3"/>
        <v>81</v>
      </c>
      <c r="Q99" s="1">
        <f t="shared" si="3"/>
        <v>46</v>
      </c>
      <c r="R99" s="1">
        <f t="shared" si="2"/>
        <v>74</v>
      </c>
    </row>
    <row r="100" spans="1:18">
      <c r="A100" s="10">
        <v>87</v>
      </c>
      <c r="B100" s="270">
        <v>1911087</v>
      </c>
      <c r="C100" s="271" t="s">
        <v>136</v>
      </c>
      <c r="D100" s="1">
        <v>75</v>
      </c>
      <c r="E100" s="1">
        <v>78</v>
      </c>
      <c r="F100" s="1">
        <v>92</v>
      </c>
      <c r="G100" s="1">
        <v>83</v>
      </c>
      <c r="H100" s="1">
        <v>90</v>
      </c>
      <c r="I100" s="2">
        <v>81</v>
      </c>
      <c r="J100" s="2">
        <v>88</v>
      </c>
      <c r="K100" s="2">
        <v>81</v>
      </c>
      <c r="L100" s="2">
        <v>88</v>
      </c>
      <c r="M100" s="2">
        <v>81</v>
      </c>
      <c r="N100" s="1">
        <f t="shared" si="3"/>
        <v>78</v>
      </c>
      <c r="O100" s="1">
        <f t="shared" si="3"/>
        <v>83</v>
      </c>
      <c r="P100" s="1">
        <f t="shared" si="3"/>
        <v>87</v>
      </c>
      <c r="Q100" s="1">
        <f t="shared" si="3"/>
        <v>86</v>
      </c>
      <c r="R100" s="1">
        <f t="shared" si="2"/>
        <v>86</v>
      </c>
    </row>
    <row r="101" spans="1:18">
      <c r="A101" s="10">
        <v>88</v>
      </c>
      <c r="B101" s="76">
        <v>1911088</v>
      </c>
      <c r="C101" s="271" t="s">
        <v>346</v>
      </c>
      <c r="D101" s="1">
        <v>91</v>
      </c>
      <c r="E101" s="1">
        <v>94</v>
      </c>
      <c r="F101" s="1">
        <v>66</v>
      </c>
      <c r="G101" s="1">
        <v>94</v>
      </c>
      <c r="H101" s="1">
        <v>75</v>
      </c>
      <c r="I101" s="2">
        <v>88</v>
      </c>
      <c r="J101" s="2">
        <v>50</v>
      </c>
      <c r="K101" s="2">
        <v>75</v>
      </c>
      <c r="L101" s="2">
        <v>81</v>
      </c>
      <c r="M101" s="2">
        <v>88</v>
      </c>
      <c r="N101" s="1">
        <f t="shared" si="3"/>
        <v>90</v>
      </c>
      <c r="O101" s="1">
        <f t="shared" si="3"/>
        <v>72</v>
      </c>
      <c r="P101" s="1">
        <f t="shared" si="3"/>
        <v>71</v>
      </c>
      <c r="Q101" s="1">
        <f t="shared" si="3"/>
        <v>88</v>
      </c>
      <c r="R101" s="1">
        <f t="shared" si="2"/>
        <v>82</v>
      </c>
    </row>
    <row r="102" spans="1:18">
      <c r="A102" s="10">
        <v>89</v>
      </c>
      <c r="B102" s="272">
        <v>1911089</v>
      </c>
      <c r="C102" s="324" t="s">
        <v>137</v>
      </c>
      <c r="D102" s="1">
        <v>89</v>
      </c>
      <c r="E102" s="1">
        <v>84</v>
      </c>
      <c r="F102" s="1">
        <v>87</v>
      </c>
      <c r="G102" s="1">
        <v>92</v>
      </c>
      <c r="H102" s="1">
        <v>91</v>
      </c>
      <c r="I102" s="2">
        <v>75</v>
      </c>
      <c r="J102" s="2">
        <v>63</v>
      </c>
      <c r="K102" s="2">
        <v>44</v>
      </c>
      <c r="L102" s="2">
        <v>13</v>
      </c>
      <c r="M102" s="2">
        <v>19</v>
      </c>
      <c r="N102" s="1">
        <f t="shared" si="3"/>
        <v>82</v>
      </c>
      <c r="O102" s="1">
        <f t="shared" si="3"/>
        <v>74</v>
      </c>
      <c r="P102" s="1">
        <f t="shared" si="3"/>
        <v>66</v>
      </c>
      <c r="Q102" s="1">
        <f t="shared" si="3"/>
        <v>53</v>
      </c>
      <c r="R102" s="1">
        <f t="shared" si="2"/>
        <v>55</v>
      </c>
    </row>
    <row r="103" spans="1:18">
      <c r="A103" s="10">
        <v>90</v>
      </c>
      <c r="B103" s="76">
        <v>1911090</v>
      </c>
      <c r="C103" s="271" t="s">
        <v>138</v>
      </c>
      <c r="D103" s="1">
        <v>95</v>
      </c>
      <c r="E103" s="1">
        <v>100</v>
      </c>
      <c r="F103" s="1">
        <v>88</v>
      </c>
      <c r="G103" s="1">
        <v>88</v>
      </c>
      <c r="H103" s="1">
        <v>88</v>
      </c>
      <c r="I103" s="2">
        <v>88</v>
      </c>
      <c r="J103" s="2">
        <v>75</v>
      </c>
      <c r="K103" s="2">
        <v>88</v>
      </c>
      <c r="L103" s="2">
        <v>88</v>
      </c>
      <c r="M103" s="2">
        <v>81</v>
      </c>
      <c r="N103" s="1">
        <f t="shared" si="3"/>
        <v>92</v>
      </c>
      <c r="O103" s="1">
        <f t="shared" si="3"/>
        <v>88</v>
      </c>
      <c r="P103" s="1">
        <f t="shared" si="3"/>
        <v>88</v>
      </c>
      <c r="Q103" s="1">
        <f t="shared" si="3"/>
        <v>88</v>
      </c>
      <c r="R103" s="1">
        <f t="shared" si="2"/>
        <v>85</v>
      </c>
    </row>
    <row r="104" spans="1:18">
      <c r="A104" s="10">
        <v>91</v>
      </c>
      <c r="B104" s="272">
        <v>1911091</v>
      </c>
      <c r="C104" s="324" t="s">
        <v>139</v>
      </c>
      <c r="D104" s="1">
        <v>70</v>
      </c>
      <c r="E104" s="1">
        <v>67</v>
      </c>
      <c r="F104" s="1">
        <v>83</v>
      </c>
      <c r="G104" s="1">
        <v>64</v>
      </c>
      <c r="H104" s="1">
        <v>89</v>
      </c>
      <c r="I104" s="2">
        <v>88</v>
      </c>
      <c r="J104" s="2">
        <v>75</v>
      </c>
      <c r="K104" s="2">
        <v>38</v>
      </c>
      <c r="L104" s="2">
        <v>69</v>
      </c>
      <c r="M104" s="2">
        <v>75</v>
      </c>
      <c r="N104" s="1">
        <f t="shared" si="3"/>
        <v>79</v>
      </c>
      <c r="O104" s="1">
        <f t="shared" si="3"/>
        <v>71</v>
      </c>
      <c r="P104" s="1">
        <f t="shared" si="3"/>
        <v>61</v>
      </c>
      <c r="Q104" s="1">
        <f t="shared" si="3"/>
        <v>67</v>
      </c>
      <c r="R104" s="1">
        <f t="shared" si="2"/>
        <v>82</v>
      </c>
    </row>
    <row r="105" spans="1:18">
      <c r="A105" s="10">
        <v>92</v>
      </c>
      <c r="B105" s="272">
        <v>1911092</v>
      </c>
      <c r="C105" s="324" t="s">
        <v>140</v>
      </c>
      <c r="D105" s="1">
        <v>92</v>
      </c>
      <c r="E105" s="1">
        <v>82</v>
      </c>
      <c r="F105" s="1">
        <v>88</v>
      </c>
      <c r="G105" s="1">
        <v>73</v>
      </c>
      <c r="H105" s="1">
        <v>71</v>
      </c>
      <c r="I105" s="2">
        <v>81</v>
      </c>
      <c r="J105" s="2">
        <v>81</v>
      </c>
      <c r="K105" s="2">
        <v>81</v>
      </c>
      <c r="L105" s="2">
        <v>88</v>
      </c>
      <c r="M105" s="2">
        <v>94</v>
      </c>
      <c r="N105" s="1">
        <f t="shared" si="3"/>
        <v>87</v>
      </c>
      <c r="O105" s="1">
        <f t="shared" si="3"/>
        <v>82</v>
      </c>
      <c r="P105" s="1">
        <f t="shared" si="3"/>
        <v>85</v>
      </c>
      <c r="Q105" s="1">
        <f t="shared" si="3"/>
        <v>81</v>
      </c>
      <c r="R105" s="1">
        <f t="shared" si="2"/>
        <v>83</v>
      </c>
    </row>
    <row r="106" spans="1:18">
      <c r="A106" s="10">
        <v>93</v>
      </c>
      <c r="B106" s="272">
        <v>1911093</v>
      </c>
      <c r="C106" s="324" t="s">
        <v>141</v>
      </c>
      <c r="D106" s="1">
        <v>68</v>
      </c>
      <c r="E106" s="1">
        <v>81</v>
      </c>
      <c r="F106" s="1">
        <v>96</v>
      </c>
      <c r="G106" s="1">
        <v>80</v>
      </c>
      <c r="H106" s="1">
        <v>77</v>
      </c>
      <c r="I106" s="2">
        <v>50</v>
      </c>
      <c r="J106" s="2">
        <v>88</v>
      </c>
      <c r="K106" s="2">
        <v>50</v>
      </c>
      <c r="L106" s="2">
        <v>50</v>
      </c>
      <c r="M106" s="2">
        <v>50</v>
      </c>
      <c r="N106" s="1">
        <f t="shared" si="3"/>
        <v>59</v>
      </c>
      <c r="O106" s="1">
        <f t="shared" si="3"/>
        <v>85</v>
      </c>
      <c r="P106" s="1">
        <f t="shared" si="3"/>
        <v>73</v>
      </c>
      <c r="Q106" s="1">
        <f t="shared" si="3"/>
        <v>65</v>
      </c>
      <c r="R106" s="1">
        <f t="shared" si="2"/>
        <v>64</v>
      </c>
    </row>
    <row r="107" spans="1:18">
      <c r="A107" s="10">
        <v>94</v>
      </c>
      <c r="B107" s="267">
        <v>1911094</v>
      </c>
      <c r="C107" s="268" t="s">
        <v>58</v>
      </c>
      <c r="D107" s="1">
        <v>80</v>
      </c>
      <c r="E107" s="1">
        <v>78</v>
      </c>
      <c r="F107" s="1">
        <v>88</v>
      </c>
      <c r="G107" s="1">
        <v>81</v>
      </c>
      <c r="H107" s="1">
        <v>92</v>
      </c>
      <c r="I107" s="2">
        <v>94</v>
      </c>
      <c r="J107" s="2">
        <v>88</v>
      </c>
      <c r="K107" s="2">
        <v>88</v>
      </c>
      <c r="L107" s="2">
        <v>94</v>
      </c>
      <c r="M107" s="2">
        <v>94</v>
      </c>
      <c r="N107" s="1">
        <f t="shared" si="3"/>
        <v>87</v>
      </c>
      <c r="O107" s="1">
        <f t="shared" si="3"/>
        <v>83</v>
      </c>
      <c r="P107" s="1">
        <f t="shared" si="3"/>
        <v>88</v>
      </c>
      <c r="Q107" s="1">
        <f t="shared" si="3"/>
        <v>88</v>
      </c>
      <c r="R107" s="1">
        <f t="shared" si="2"/>
        <v>93</v>
      </c>
    </row>
    <row r="108" spans="1:18">
      <c r="A108" s="10">
        <v>95</v>
      </c>
      <c r="B108" s="76">
        <v>1911095</v>
      </c>
      <c r="C108" s="271" t="s">
        <v>142</v>
      </c>
      <c r="D108" s="1">
        <v>65</v>
      </c>
      <c r="E108" s="1">
        <v>66</v>
      </c>
      <c r="F108" s="1">
        <v>69</v>
      </c>
      <c r="G108" s="1">
        <v>82</v>
      </c>
      <c r="H108" s="1">
        <v>92</v>
      </c>
      <c r="I108" s="2">
        <v>81</v>
      </c>
      <c r="J108" s="2">
        <v>81</v>
      </c>
      <c r="K108" s="2">
        <v>63</v>
      </c>
      <c r="L108" s="2">
        <v>81</v>
      </c>
      <c r="M108" s="2">
        <v>44</v>
      </c>
      <c r="N108" s="1">
        <f t="shared" si="3"/>
        <v>73</v>
      </c>
      <c r="O108" s="1">
        <f t="shared" si="3"/>
        <v>74</v>
      </c>
      <c r="P108" s="1">
        <f t="shared" si="3"/>
        <v>66</v>
      </c>
      <c r="Q108" s="1">
        <f t="shared" si="3"/>
        <v>82</v>
      </c>
      <c r="R108" s="1">
        <f t="shared" si="2"/>
        <v>68</v>
      </c>
    </row>
    <row r="109" spans="1:18">
      <c r="A109" s="10">
        <v>96</v>
      </c>
      <c r="B109" s="272">
        <v>1911096</v>
      </c>
      <c r="C109" s="324" t="s">
        <v>143</v>
      </c>
      <c r="D109" s="1">
        <v>91</v>
      </c>
      <c r="E109" s="1">
        <v>93</v>
      </c>
      <c r="F109" s="1">
        <v>96</v>
      </c>
      <c r="G109" s="1">
        <v>79</v>
      </c>
      <c r="H109" s="1">
        <v>86</v>
      </c>
      <c r="I109" s="2">
        <v>88</v>
      </c>
      <c r="J109" s="2">
        <v>50</v>
      </c>
      <c r="K109" s="2">
        <v>63</v>
      </c>
      <c r="L109" s="2">
        <v>69</v>
      </c>
      <c r="M109" s="2">
        <v>31</v>
      </c>
      <c r="N109" s="1">
        <f t="shared" si="3"/>
        <v>90</v>
      </c>
      <c r="O109" s="1">
        <f t="shared" si="3"/>
        <v>72</v>
      </c>
      <c r="P109" s="1">
        <f t="shared" si="3"/>
        <v>80</v>
      </c>
      <c r="Q109" s="1">
        <f t="shared" si="3"/>
        <v>74</v>
      </c>
      <c r="R109" s="1">
        <f t="shared" si="2"/>
        <v>59</v>
      </c>
    </row>
    <row r="110" spans="1:18">
      <c r="A110" s="10">
        <v>97</v>
      </c>
      <c r="B110" s="272">
        <v>1911097</v>
      </c>
      <c r="C110" s="324" t="s">
        <v>347</v>
      </c>
      <c r="D110" s="1">
        <v>71</v>
      </c>
      <c r="E110" s="1">
        <v>75</v>
      </c>
      <c r="F110" s="1">
        <v>69</v>
      </c>
      <c r="G110" s="1">
        <v>82</v>
      </c>
      <c r="H110" s="1">
        <v>86</v>
      </c>
      <c r="I110" s="2">
        <v>88</v>
      </c>
      <c r="J110" s="2">
        <v>88</v>
      </c>
      <c r="K110" s="2">
        <v>88</v>
      </c>
      <c r="L110" s="2">
        <v>50</v>
      </c>
      <c r="M110" s="2">
        <v>88</v>
      </c>
      <c r="N110" s="1">
        <f t="shared" si="3"/>
        <v>80</v>
      </c>
      <c r="O110" s="1">
        <f t="shared" si="3"/>
        <v>82</v>
      </c>
      <c r="P110" s="1">
        <f t="shared" si="3"/>
        <v>79</v>
      </c>
      <c r="Q110" s="1">
        <f t="shared" si="3"/>
        <v>66</v>
      </c>
      <c r="R110" s="1">
        <f t="shared" si="2"/>
        <v>87</v>
      </c>
    </row>
    <row r="111" spans="1:18">
      <c r="A111" s="10">
        <v>98</v>
      </c>
      <c r="B111" s="272">
        <v>1911098</v>
      </c>
      <c r="C111" s="324" t="s">
        <v>145</v>
      </c>
      <c r="D111" s="1">
        <v>88</v>
      </c>
      <c r="E111" s="1">
        <v>85</v>
      </c>
      <c r="F111" s="1">
        <v>89</v>
      </c>
      <c r="G111" s="1">
        <v>58</v>
      </c>
      <c r="H111" s="1">
        <v>72</v>
      </c>
      <c r="I111" s="2">
        <v>88</v>
      </c>
      <c r="J111" s="2">
        <v>88</v>
      </c>
      <c r="K111" s="2">
        <v>81</v>
      </c>
      <c r="L111" s="2">
        <v>94</v>
      </c>
      <c r="M111" s="2">
        <v>88</v>
      </c>
      <c r="N111" s="1">
        <f t="shared" si="3"/>
        <v>88</v>
      </c>
      <c r="O111" s="1">
        <f t="shared" si="3"/>
        <v>87</v>
      </c>
      <c r="P111" s="1">
        <f t="shared" si="3"/>
        <v>85</v>
      </c>
      <c r="Q111" s="1">
        <f t="shared" si="3"/>
        <v>76</v>
      </c>
      <c r="R111" s="1">
        <f t="shared" si="2"/>
        <v>80</v>
      </c>
    </row>
    <row r="112" spans="1:18">
      <c r="A112" s="10">
        <v>99</v>
      </c>
      <c r="B112" s="76">
        <v>1911099</v>
      </c>
      <c r="C112" s="271" t="s">
        <v>146</v>
      </c>
      <c r="D112" s="1">
        <v>49</v>
      </c>
      <c r="E112" s="1">
        <v>86</v>
      </c>
      <c r="F112" s="1">
        <v>87</v>
      </c>
      <c r="G112" s="1">
        <v>59</v>
      </c>
      <c r="H112" s="1">
        <v>50</v>
      </c>
      <c r="I112" s="2">
        <v>88</v>
      </c>
      <c r="J112" s="2">
        <v>81</v>
      </c>
      <c r="K112" s="2">
        <v>50</v>
      </c>
      <c r="L112" s="2">
        <v>94</v>
      </c>
      <c r="M112" s="2">
        <v>44</v>
      </c>
      <c r="N112" s="1">
        <f t="shared" si="3"/>
        <v>69</v>
      </c>
      <c r="O112" s="1">
        <f t="shared" si="3"/>
        <v>84</v>
      </c>
      <c r="P112" s="1">
        <f t="shared" si="3"/>
        <v>69</v>
      </c>
      <c r="Q112" s="1">
        <f t="shared" si="3"/>
        <v>77</v>
      </c>
      <c r="R112" s="1">
        <f t="shared" si="2"/>
        <v>47</v>
      </c>
    </row>
    <row r="113" spans="1:18">
      <c r="A113" s="10">
        <v>100</v>
      </c>
      <c r="B113" s="272">
        <v>1911100</v>
      </c>
      <c r="C113" s="324" t="s">
        <v>147</v>
      </c>
      <c r="D113" s="1">
        <v>74</v>
      </c>
      <c r="E113" s="1">
        <v>90</v>
      </c>
      <c r="F113" s="1">
        <v>77</v>
      </c>
      <c r="G113" s="1">
        <v>90</v>
      </c>
      <c r="H113" s="1">
        <v>89</v>
      </c>
      <c r="I113" s="2">
        <v>88</v>
      </c>
      <c r="J113" s="2">
        <v>75</v>
      </c>
      <c r="K113" s="2">
        <v>56</v>
      </c>
      <c r="L113" s="2">
        <v>88</v>
      </c>
      <c r="M113" s="2">
        <v>63</v>
      </c>
      <c r="N113" s="1">
        <f t="shared" si="3"/>
        <v>81</v>
      </c>
      <c r="O113" s="1">
        <f t="shared" si="3"/>
        <v>83</v>
      </c>
      <c r="P113" s="1">
        <f t="shared" si="3"/>
        <v>67</v>
      </c>
      <c r="Q113" s="1">
        <f t="shared" si="3"/>
        <v>89</v>
      </c>
      <c r="R113" s="1">
        <f t="shared" si="2"/>
        <v>76</v>
      </c>
    </row>
    <row r="114" spans="1:18">
      <c r="A114" s="10">
        <v>101</v>
      </c>
      <c r="B114" s="272">
        <v>1911101</v>
      </c>
      <c r="C114" s="324" t="s">
        <v>348</v>
      </c>
      <c r="D114" s="1">
        <v>94</v>
      </c>
      <c r="E114" s="1">
        <v>85</v>
      </c>
      <c r="F114" s="1">
        <v>93</v>
      </c>
      <c r="G114" s="1">
        <v>80</v>
      </c>
      <c r="H114" s="1">
        <v>88</v>
      </c>
      <c r="I114" s="2">
        <v>94</v>
      </c>
      <c r="J114" s="2">
        <v>88</v>
      </c>
      <c r="K114" s="2">
        <v>88</v>
      </c>
      <c r="L114" s="2">
        <v>94</v>
      </c>
      <c r="M114" s="2">
        <v>94</v>
      </c>
      <c r="N114" s="1">
        <f t="shared" si="3"/>
        <v>94</v>
      </c>
      <c r="O114" s="1">
        <f t="shared" si="3"/>
        <v>87</v>
      </c>
      <c r="P114" s="1">
        <f t="shared" si="3"/>
        <v>91</v>
      </c>
      <c r="Q114" s="1">
        <f t="shared" si="3"/>
        <v>87</v>
      </c>
      <c r="R114" s="1">
        <f t="shared" si="2"/>
        <v>91</v>
      </c>
    </row>
    <row r="115" spans="1:18">
      <c r="A115" s="10">
        <v>102</v>
      </c>
      <c r="B115" s="272">
        <v>1911102</v>
      </c>
      <c r="C115" s="324" t="s">
        <v>349</v>
      </c>
      <c r="D115" s="1">
        <v>75</v>
      </c>
      <c r="E115" s="1">
        <v>76</v>
      </c>
      <c r="F115" s="1">
        <v>77</v>
      </c>
      <c r="G115" s="1">
        <v>67</v>
      </c>
      <c r="H115" s="1">
        <v>82</v>
      </c>
      <c r="I115" s="2">
        <v>81</v>
      </c>
      <c r="J115" s="2">
        <v>75</v>
      </c>
      <c r="K115" s="2">
        <v>88</v>
      </c>
      <c r="L115" s="2">
        <v>88</v>
      </c>
      <c r="M115" s="2">
        <v>75</v>
      </c>
      <c r="N115" s="1">
        <f t="shared" si="3"/>
        <v>78</v>
      </c>
      <c r="O115" s="1">
        <f t="shared" si="3"/>
        <v>76</v>
      </c>
      <c r="P115" s="1">
        <f t="shared" si="3"/>
        <v>83</v>
      </c>
      <c r="Q115" s="1">
        <f t="shared" si="3"/>
        <v>78</v>
      </c>
      <c r="R115" s="1">
        <f t="shared" si="2"/>
        <v>79</v>
      </c>
    </row>
    <row r="116" spans="1:18">
      <c r="A116" s="10">
        <v>103</v>
      </c>
      <c r="B116" s="272">
        <v>1911103</v>
      </c>
      <c r="C116" s="324" t="s">
        <v>350</v>
      </c>
      <c r="D116" s="1">
        <v>90</v>
      </c>
      <c r="E116" s="1">
        <v>78</v>
      </c>
      <c r="F116" s="1">
        <v>88</v>
      </c>
      <c r="G116" s="1">
        <v>93</v>
      </c>
      <c r="H116" s="1">
        <v>91</v>
      </c>
      <c r="I116" s="2">
        <v>56</v>
      </c>
      <c r="J116" s="2">
        <v>44</v>
      </c>
      <c r="K116" s="2">
        <v>25</v>
      </c>
      <c r="L116" s="2">
        <v>44</v>
      </c>
      <c r="M116" s="2">
        <v>69</v>
      </c>
      <c r="N116" s="1">
        <f t="shared" si="3"/>
        <v>73</v>
      </c>
      <c r="O116" s="1">
        <f t="shared" si="3"/>
        <v>61</v>
      </c>
      <c r="P116" s="1">
        <f t="shared" si="3"/>
        <v>57</v>
      </c>
      <c r="Q116" s="1">
        <f t="shared" si="3"/>
        <v>69</v>
      </c>
      <c r="R116" s="1">
        <f t="shared" si="2"/>
        <v>80</v>
      </c>
    </row>
    <row r="117" spans="1:18">
      <c r="A117" s="10">
        <v>104</v>
      </c>
      <c r="B117" s="267">
        <v>1911104</v>
      </c>
      <c r="C117" s="268" t="s">
        <v>351</v>
      </c>
      <c r="D117" s="1">
        <v>93</v>
      </c>
      <c r="E117" s="1">
        <v>73</v>
      </c>
      <c r="F117" s="1">
        <v>86</v>
      </c>
      <c r="G117" s="1">
        <v>94</v>
      </c>
      <c r="H117" s="1">
        <v>93</v>
      </c>
      <c r="I117" s="2">
        <v>94</v>
      </c>
      <c r="J117" s="2">
        <v>81</v>
      </c>
      <c r="K117" s="2">
        <v>94</v>
      </c>
      <c r="L117" s="2">
        <v>94</v>
      </c>
      <c r="M117" s="2">
        <v>88</v>
      </c>
      <c r="N117" s="1">
        <f t="shared" si="3"/>
        <v>94</v>
      </c>
      <c r="O117" s="1">
        <f t="shared" si="3"/>
        <v>77</v>
      </c>
      <c r="P117" s="1">
        <f t="shared" si="3"/>
        <v>90</v>
      </c>
      <c r="Q117" s="1">
        <f t="shared" si="3"/>
        <v>94</v>
      </c>
      <c r="R117" s="1">
        <f t="shared" si="2"/>
        <v>91</v>
      </c>
    </row>
    <row r="118" spans="1:18">
      <c r="A118" s="10">
        <v>105</v>
      </c>
      <c r="B118" s="267">
        <v>1911105</v>
      </c>
      <c r="C118" s="268" t="s">
        <v>60</v>
      </c>
      <c r="D118" s="1">
        <v>71</v>
      </c>
      <c r="E118" s="1">
        <v>76</v>
      </c>
      <c r="F118" s="1">
        <v>80</v>
      </c>
      <c r="G118" s="1">
        <v>70</v>
      </c>
      <c r="H118" s="1">
        <v>63</v>
      </c>
      <c r="I118" s="2">
        <v>69</v>
      </c>
      <c r="J118" s="2">
        <v>88</v>
      </c>
      <c r="K118" s="2">
        <v>81</v>
      </c>
      <c r="L118" s="2">
        <v>88</v>
      </c>
      <c r="M118" s="2">
        <v>88</v>
      </c>
      <c r="N118" s="1">
        <f t="shared" si="3"/>
        <v>70</v>
      </c>
      <c r="O118" s="1">
        <f t="shared" si="3"/>
        <v>82</v>
      </c>
      <c r="P118" s="1">
        <f t="shared" si="3"/>
        <v>81</v>
      </c>
      <c r="Q118" s="1">
        <f t="shared" si="3"/>
        <v>79</v>
      </c>
      <c r="R118" s="1">
        <f t="shared" si="2"/>
        <v>76</v>
      </c>
    </row>
    <row r="119" spans="1:18">
      <c r="A119" s="10">
        <v>106</v>
      </c>
      <c r="B119" s="76">
        <v>1911106</v>
      </c>
      <c r="C119" s="271" t="s">
        <v>352</v>
      </c>
      <c r="D119" s="1">
        <v>88</v>
      </c>
      <c r="E119" s="1">
        <v>89</v>
      </c>
      <c r="F119" s="1">
        <v>91</v>
      </c>
      <c r="G119" s="1">
        <v>89</v>
      </c>
      <c r="H119" s="1">
        <v>88</v>
      </c>
      <c r="I119" s="2">
        <v>88</v>
      </c>
      <c r="J119" s="2">
        <v>88</v>
      </c>
      <c r="K119" s="2">
        <v>81</v>
      </c>
      <c r="L119" s="2">
        <v>88</v>
      </c>
      <c r="M119" s="2">
        <v>81</v>
      </c>
      <c r="N119" s="1">
        <f t="shared" si="3"/>
        <v>88</v>
      </c>
      <c r="O119" s="1">
        <f t="shared" si="3"/>
        <v>89</v>
      </c>
      <c r="P119" s="1">
        <f t="shared" si="3"/>
        <v>86</v>
      </c>
      <c r="Q119" s="1">
        <f t="shared" si="3"/>
        <v>89</v>
      </c>
      <c r="R119" s="1">
        <f t="shared" si="2"/>
        <v>85</v>
      </c>
    </row>
    <row r="120" spans="1:18">
      <c r="A120" s="10">
        <v>107</v>
      </c>
      <c r="B120" s="272">
        <v>1911107</v>
      </c>
      <c r="C120" s="324" t="s">
        <v>353</v>
      </c>
      <c r="D120" s="1">
        <v>59</v>
      </c>
      <c r="E120" s="1">
        <v>59</v>
      </c>
      <c r="F120" s="1">
        <v>70</v>
      </c>
      <c r="G120" s="1">
        <v>85</v>
      </c>
      <c r="H120" s="1">
        <v>90</v>
      </c>
      <c r="I120" s="2">
        <v>75</v>
      </c>
      <c r="J120" s="2">
        <v>81</v>
      </c>
      <c r="K120" s="2">
        <v>69</v>
      </c>
      <c r="L120" s="2">
        <v>88</v>
      </c>
      <c r="M120" s="2">
        <v>88</v>
      </c>
      <c r="N120" s="1">
        <f t="shared" si="3"/>
        <v>67</v>
      </c>
      <c r="O120" s="1">
        <f t="shared" si="3"/>
        <v>70</v>
      </c>
      <c r="P120" s="1">
        <f t="shared" si="3"/>
        <v>70</v>
      </c>
      <c r="Q120" s="1">
        <f t="shared" si="3"/>
        <v>87</v>
      </c>
      <c r="R120" s="1">
        <f t="shared" si="2"/>
        <v>89</v>
      </c>
    </row>
    <row r="121" spans="1:18">
      <c r="A121" s="10">
        <v>108</v>
      </c>
      <c r="B121" s="272">
        <v>1911108</v>
      </c>
      <c r="C121" s="324" t="s">
        <v>152</v>
      </c>
      <c r="D121" s="1">
        <v>78</v>
      </c>
      <c r="E121" s="1">
        <v>90</v>
      </c>
      <c r="F121" s="1">
        <v>83</v>
      </c>
      <c r="G121" s="1">
        <v>72</v>
      </c>
      <c r="H121" s="1">
        <v>41</v>
      </c>
      <c r="I121" s="2">
        <v>81</v>
      </c>
      <c r="J121" s="2">
        <v>88</v>
      </c>
      <c r="K121" s="2">
        <v>81</v>
      </c>
      <c r="L121" s="2">
        <v>88</v>
      </c>
      <c r="M121" s="2">
        <v>38</v>
      </c>
      <c r="N121" s="1">
        <f t="shared" si="3"/>
        <v>80</v>
      </c>
      <c r="O121" s="1">
        <f t="shared" si="3"/>
        <v>89</v>
      </c>
      <c r="P121" s="1">
        <f t="shared" si="3"/>
        <v>82</v>
      </c>
      <c r="Q121" s="1">
        <f t="shared" si="3"/>
        <v>80</v>
      </c>
      <c r="R121" s="1">
        <f t="shared" si="2"/>
        <v>40</v>
      </c>
    </row>
    <row r="122" spans="1:18">
      <c r="A122" s="10">
        <v>109</v>
      </c>
      <c r="B122" s="267">
        <v>1911109</v>
      </c>
      <c r="C122" s="268" t="s">
        <v>153</v>
      </c>
      <c r="D122" s="1">
        <v>82</v>
      </c>
      <c r="E122" s="1">
        <v>82</v>
      </c>
      <c r="F122" s="1">
        <v>80</v>
      </c>
      <c r="G122" s="1">
        <v>57</v>
      </c>
      <c r="H122" s="1">
        <v>79</v>
      </c>
      <c r="I122" s="2">
        <v>81</v>
      </c>
      <c r="J122" s="2">
        <v>88</v>
      </c>
      <c r="K122" s="2">
        <v>88</v>
      </c>
      <c r="L122" s="2">
        <v>88</v>
      </c>
      <c r="M122" s="2">
        <v>88</v>
      </c>
      <c r="N122" s="1">
        <f t="shared" si="3"/>
        <v>82</v>
      </c>
      <c r="O122" s="1">
        <f t="shared" si="3"/>
        <v>85</v>
      </c>
      <c r="P122" s="1">
        <f t="shared" si="3"/>
        <v>84</v>
      </c>
      <c r="Q122" s="1">
        <f t="shared" si="3"/>
        <v>73</v>
      </c>
      <c r="R122" s="1">
        <f t="shared" si="2"/>
        <v>84</v>
      </c>
    </row>
    <row r="123" spans="1:18">
      <c r="A123" s="10">
        <v>110</v>
      </c>
      <c r="B123" s="272">
        <v>1911110</v>
      </c>
      <c r="C123" s="324" t="s">
        <v>154</v>
      </c>
      <c r="D123" s="1">
        <v>93</v>
      </c>
      <c r="E123" s="1">
        <v>96</v>
      </c>
      <c r="F123" s="1">
        <v>90</v>
      </c>
      <c r="G123" s="1">
        <v>95</v>
      </c>
      <c r="H123" s="1">
        <v>93</v>
      </c>
      <c r="I123" s="2">
        <v>69</v>
      </c>
      <c r="J123" s="2">
        <v>88</v>
      </c>
      <c r="K123" s="2">
        <v>88</v>
      </c>
      <c r="L123" s="2">
        <v>44</v>
      </c>
      <c r="M123" s="2">
        <v>25</v>
      </c>
      <c r="N123" s="1">
        <f t="shared" ref="N123:Q138" si="4">ROUND(D123*$H$12+I123*$M$12,0)</f>
        <v>81</v>
      </c>
      <c r="O123" s="1">
        <f t="shared" si="4"/>
        <v>92</v>
      </c>
      <c r="P123" s="1">
        <f t="shared" si="4"/>
        <v>89</v>
      </c>
      <c r="Q123" s="1">
        <f t="shared" si="4"/>
        <v>70</v>
      </c>
      <c r="R123" s="1">
        <f t="shared" si="2"/>
        <v>59</v>
      </c>
    </row>
    <row r="124" spans="1:18">
      <c r="A124" s="10">
        <v>111</v>
      </c>
      <c r="B124" s="272">
        <v>1911111</v>
      </c>
      <c r="C124" s="324" t="s">
        <v>354</v>
      </c>
      <c r="D124" s="1">
        <v>90</v>
      </c>
      <c r="E124" s="1">
        <v>76</v>
      </c>
      <c r="F124" s="1">
        <v>79</v>
      </c>
      <c r="G124" s="1">
        <v>92</v>
      </c>
      <c r="H124" s="1">
        <v>84</v>
      </c>
      <c r="I124" s="2">
        <v>44</v>
      </c>
      <c r="J124" s="2">
        <v>88</v>
      </c>
      <c r="K124" s="2">
        <v>44</v>
      </c>
      <c r="L124" s="2">
        <v>44</v>
      </c>
      <c r="M124" s="2">
        <v>25</v>
      </c>
      <c r="N124" s="1">
        <f t="shared" si="4"/>
        <v>67</v>
      </c>
      <c r="O124" s="1">
        <f t="shared" si="4"/>
        <v>82</v>
      </c>
      <c r="P124" s="1">
        <f t="shared" si="4"/>
        <v>62</v>
      </c>
      <c r="Q124" s="1">
        <f t="shared" si="4"/>
        <v>68</v>
      </c>
      <c r="R124" s="1">
        <f t="shared" si="2"/>
        <v>55</v>
      </c>
    </row>
    <row r="125" spans="1:18">
      <c r="A125" s="10">
        <v>112</v>
      </c>
      <c r="B125" s="272">
        <v>1911112</v>
      </c>
      <c r="C125" s="324" t="s">
        <v>155</v>
      </c>
      <c r="D125" s="1">
        <v>60</v>
      </c>
      <c r="E125" s="1">
        <v>80</v>
      </c>
      <c r="F125" s="1">
        <v>93</v>
      </c>
      <c r="G125" s="1">
        <v>49</v>
      </c>
      <c r="H125" s="1">
        <v>70</v>
      </c>
      <c r="I125" s="2">
        <v>81</v>
      </c>
      <c r="J125" s="2">
        <v>88</v>
      </c>
      <c r="K125" s="2">
        <v>88</v>
      </c>
      <c r="L125" s="2">
        <v>81</v>
      </c>
      <c r="M125" s="2">
        <v>88</v>
      </c>
      <c r="N125" s="1">
        <f t="shared" si="4"/>
        <v>71</v>
      </c>
      <c r="O125" s="1">
        <f t="shared" si="4"/>
        <v>84</v>
      </c>
      <c r="P125" s="1">
        <f t="shared" si="4"/>
        <v>91</v>
      </c>
      <c r="Q125" s="1">
        <f t="shared" si="4"/>
        <v>65</v>
      </c>
      <c r="R125" s="1">
        <f t="shared" si="2"/>
        <v>79</v>
      </c>
    </row>
    <row r="126" spans="1:18">
      <c r="A126" s="10">
        <v>113</v>
      </c>
      <c r="B126" s="272">
        <v>1911113</v>
      </c>
      <c r="C126" s="324" t="s">
        <v>156</v>
      </c>
      <c r="D126" s="1">
        <v>74</v>
      </c>
      <c r="E126" s="1">
        <v>85</v>
      </c>
      <c r="F126" s="1">
        <v>83</v>
      </c>
      <c r="G126" s="1">
        <v>73</v>
      </c>
      <c r="H126" s="1">
        <v>65</v>
      </c>
      <c r="I126" s="2">
        <v>88</v>
      </c>
      <c r="J126" s="2">
        <v>88</v>
      </c>
      <c r="K126" s="2">
        <v>44</v>
      </c>
      <c r="L126" s="2">
        <v>88</v>
      </c>
      <c r="M126" s="2">
        <v>81</v>
      </c>
      <c r="N126" s="1">
        <f t="shared" si="4"/>
        <v>81</v>
      </c>
      <c r="O126" s="1">
        <f t="shared" si="4"/>
        <v>87</v>
      </c>
      <c r="P126" s="1">
        <f t="shared" si="4"/>
        <v>64</v>
      </c>
      <c r="Q126" s="1">
        <f t="shared" si="4"/>
        <v>81</v>
      </c>
      <c r="R126" s="1">
        <f t="shared" si="2"/>
        <v>73</v>
      </c>
    </row>
    <row r="127" spans="1:18">
      <c r="A127" s="10">
        <v>114</v>
      </c>
      <c r="B127" s="272">
        <v>1911114</v>
      </c>
      <c r="C127" s="324" t="s">
        <v>157</v>
      </c>
      <c r="D127" s="1">
        <v>71</v>
      </c>
      <c r="E127" s="1">
        <v>76</v>
      </c>
      <c r="F127" s="1">
        <v>68</v>
      </c>
      <c r="G127" s="1">
        <v>69</v>
      </c>
      <c r="H127" s="1">
        <v>75</v>
      </c>
      <c r="I127" s="2">
        <v>44</v>
      </c>
      <c r="J127" s="2">
        <v>44</v>
      </c>
      <c r="K127" s="2">
        <v>44</v>
      </c>
      <c r="L127" s="2">
        <v>44</v>
      </c>
      <c r="M127" s="2">
        <v>88</v>
      </c>
      <c r="N127" s="1">
        <f t="shared" si="4"/>
        <v>58</v>
      </c>
      <c r="O127" s="1">
        <f t="shared" si="4"/>
        <v>60</v>
      </c>
      <c r="P127" s="1">
        <f t="shared" si="4"/>
        <v>56</v>
      </c>
      <c r="Q127" s="1">
        <f t="shared" si="4"/>
        <v>57</v>
      </c>
      <c r="R127" s="1">
        <f t="shared" si="2"/>
        <v>82</v>
      </c>
    </row>
    <row r="128" spans="1:18">
      <c r="A128" s="10">
        <v>115</v>
      </c>
      <c r="B128" s="272">
        <v>1911115</v>
      </c>
      <c r="C128" s="324" t="s">
        <v>74</v>
      </c>
      <c r="D128" s="1">
        <v>70</v>
      </c>
      <c r="E128" s="1">
        <v>71</v>
      </c>
      <c r="F128" s="1">
        <v>89</v>
      </c>
      <c r="G128" s="1">
        <v>67</v>
      </c>
      <c r="H128" s="1">
        <v>73</v>
      </c>
      <c r="I128" s="2">
        <v>88</v>
      </c>
      <c r="J128" s="2">
        <v>88</v>
      </c>
      <c r="K128" s="2">
        <v>88</v>
      </c>
      <c r="L128" s="2">
        <v>94</v>
      </c>
      <c r="M128" s="2">
        <v>88</v>
      </c>
      <c r="N128" s="1">
        <f t="shared" si="4"/>
        <v>79</v>
      </c>
      <c r="O128" s="1">
        <f t="shared" si="4"/>
        <v>80</v>
      </c>
      <c r="P128" s="1">
        <f t="shared" si="4"/>
        <v>89</v>
      </c>
      <c r="Q128" s="1">
        <f t="shared" si="4"/>
        <v>81</v>
      </c>
      <c r="R128" s="1">
        <f t="shared" si="2"/>
        <v>81</v>
      </c>
    </row>
    <row r="129" spans="1:18">
      <c r="A129" s="10">
        <v>116</v>
      </c>
      <c r="B129" s="267">
        <v>1911116</v>
      </c>
      <c r="C129" s="268" t="s">
        <v>355</v>
      </c>
      <c r="D129" s="1">
        <v>67</v>
      </c>
      <c r="E129" s="1">
        <v>70</v>
      </c>
      <c r="F129" s="1">
        <v>70</v>
      </c>
      <c r="G129" s="1">
        <v>81</v>
      </c>
      <c r="H129" s="1">
        <v>80</v>
      </c>
      <c r="I129" s="2">
        <v>88</v>
      </c>
      <c r="J129" s="2">
        <v>88</v>
      </c>
      <c r="K129" s="2">
        <v>81</v>
      </c>
      <c r="L129" s="2">
        <v>88</v>
      </c>
      <c r="M129" s="2">
        <v>94</v>
      </c>
      <c r="N129" s="1">
        <f t="shared" si="4"/>
        <v>78</v>
      </c>
      <c r="O129" s="1">
        <f t="shared" si="4"/>
        <v>79</v>
      </c>
      <c r="P129" s="1">
        <f t="shared" si="4"/>
        <v>76</v>
      </c>
      <c r="Q129" s="1">
        <f t="shared" si="4"/>
        <v>85</v>
      </c>
      <c r="R129" s="1">
        <f t="shared" si="2"/>
        <v>87</v>
      </c>
    </row>
    <row r="130" spans="1:18">
      <c r="A130" s="10">
        <v>117</v>
      </c>
      <c r="B130" s="272">
        <v>1911117</v>
      </c>
      <c r="C130" s="324" t="s">
        <v>356</v>
      </c>
      <c r="D130" s="1">
        <v>95</v>
      </c>
      <c r="E130" s="1">
        <v>92</v>
      </c>
      <c r="F130" s="1">
        <v>72</v>
      </c>
      <c r="G130" s="1">
        <v>84</v>
      </c>
      <c r="H130" s="1">
        <v>89</v>
      </c>
      <c r="I130" s="2">
        <v>88</v>
      </c>
      <c r="J130" s="2">
        <v>88</v>
      </c>
      <c r="K130" s="2">
        <v>81</v>
      </c>
      <c r="L130" s="2">
        <v>88</v>
      </c>
      <c r="M130" s="2">
        <v>88</v>
      </c>
      <c r="N130" s="1">
        <f t="shared" si="4"/>
        <v>92</v>
      </c>
      <c r="O130" s="1">
        <f t="shared" si="4"/>
        <v>90</v>
      </c>
      <c r="P130" s="1">
        <f t="shared" si="4"/>
        <v>77</v>
      </c>
      <c r="Q130" s="1">
        <f t="shared" si="4"/>
        <v>86</v>
      </c>
      <c r="R130" s="1">
        <f t="shared" si="2"/>
        <v>89</v>
      </c>
    </row>
    <row r="131" spans="1:18">
      <c r="A131" s="10">
        <v>118</v>
      </c>
      <c r="B131" s="76">
        <v>1911118</v>
      </c>
      <c r="C131" s="271" t="s">
        <v>357</v>
      </c>
      <c r="D131" s="1">
        <v>71</v>
      </c>
      <c r="E131" s="1">
        <v>75</v>
      </c>
      <c r="F131" s="1">
        <v>70</v>
      </c>
      <c r="G131" s="1">
        <v>85</v>
      </c>
      <c r="H131" s="1">
        <v>81</v>
      </c>
      <c r="I131" s="2">
        <v>88</v>
      </c>
      <c r="J131" s="2">
        <v>81</v>
      </c>
      <c r="K131" s="2">
        <v>88</v>
      </c>
      <c r="L131" s="2">
        <v>88</v>
      </c>
      <c r="M131" s="2">
        <v>56</v>
      </c>
      <c r="N131" s="1">
        <f t="shared" si="4"/>
        <v>80</v>
      </c>
      <c r="O131" s="1">
        <f t="shared" si="4"/>
        <v>78</v>
      </c>
      <c r="P131" s="1">
        <f t="shared" si="4"/>
        <v>79</v>
      </c>
      <c r="Q131" s="1">
        <f t="shared" si="4"/>
        <v>87</v>
      </c>
      <c r="R131" s="1">
        <f t="shared" si="2"/>
        <v>69</v>
      </c>
    </row>
    <row r="132" spans="1:18">
      <c r="A132" s="10">
        <v>119</v>
      </c>
      <c r="B132" s="267">
        <v>1911119</v>
      </c>
      <c r="C132" s="268" t="s">
        <v>358</v>
      </c>
      <c r="D132" s="1">
        <v>55</v>
      </c>
      <c r="E132" s="1">
        <v>84</v>
      </c>
      <c r="F132" s="1">
        <v>91</v>
      </c>
      <c r="G132" s="1">
        <v>79</v>
      </c>
      <c r="H132" s="1">
        <v>34</v>
      </c>
      <c r="I132" s="2">
        <v>88</v>
      </c>
      <c r="J132" s="2">
        <v>88</v>
      </c>
      <c r="K132" s="2">
        <v>88</v>
      </c>
      <c r="L132" s="2">
        <v>88</v>
      </c>
      <c r="M132" s="2">
        <v>88</v>
      </c>
      <c r="N132" s="1">
        <f t="shared" si="4"/>
        <v>72</v>
      </c>
      <c r="O132" s="1">
        <f t="shared" si="4"/>
        <v>86</v>
      </c>
      <c r="P132" s="1">
        <f t="shared" si="4"/>
        <v>90</v>
      </c>
      <c r="Q132" s="1">
        <f t="shared" si="4"/>
        <v>84</v>
      </c>
      <c r="R132" s="1">
        <f t="shared" si="2"/>
        <v>61</v>
      </c>
    </row>
    <row r="133" spans="1:18">
      <c r="A133" s="10">
        <v>120</v>
      </c>
      <c r="B133" s="272">
        <v>1911120</v>
      </c>
      <c r="C133" s="324" t="s">
        <v>359</v>
      </c>
      <c r="D133" s="1">
        <v>68</v>
      </c>
      <c r="E133" s="1">
        <v>84</v>
      </c>
      <c r="F133" s="1">
        <v>76</v>
      </c>
      <c r="G133" s="1">
        <v>79</v>
      </c>
      <c r="H133" s="1">
        <v>80</v>
      </c>
      <c r="I133" s="2">
        <v>81</v>
      </c>
      <c r="J133" s="2">
        <v>88</v>
      </c>
      <c r="K133" s="2">
        <v>75</v>
      </c>
      <c r="L133" s="2">
        <v>88</v>
      </c>
      <c r="M133" s="2">
        <v>88</v>
      </c>
      <c r="N133" s="1">
        <f t="shared" si="4"/>
        <v>75</v>
      </c>
      <c r="O133" s="1">
        <f t="shared" si="4"/>
        <v>86</v>
      </c>
      <c r="P133" s="1">
        <f t="shared" si="4"/>
        <v>76</v>
      </c>
      <c r="Q133" s="1">
        <f t="shared" si="4"/>
        <v>84</v>
      </c>
      <c r="R133" s="1">
        <f t="shared" si="2"/>
        <v>84</v>
      </c>
    </row>
    <row r="134" spans="1:18">
      <c r="A134" s="10">
        <v>121</v>
      </c>
      <c r="B134" s="76">
        <v>1911401</v>
      </c>
      <c r="C134" s="271" t="s">
        <v>360</v>
      </c>
      <c r="D134" s="1">
        <v>80</v>
      </c>
      <c r="E134" s="1">
        <v>85</v>
      </c>
      <c r="F134" s="1">
        <v>71</v>
      </c>
      <c r="G134" s="1">
        <v>80</v>
      </c>
      <c r="H134" s="1">
        <v>83</v>
      </c>
      <c r="I134" s="2">
        <v>44</v>
      </c>
      <c r="J134" s="2">
        <v>44</v>
      </c>
      <c r="K134" s="2">
        <v>44</v>
      </c>
      <c r="L134" s="2">
        <v>44</v>
      </c>
      <c r="M134" s="2">
        <v>44</v>
      </c>
      <c r="N134" s="1">
        <f t="shared" si="4"/>
        <v>62</v>
      </c>
      <c r="O134" s="1">
        <f t="shared" si="4"/>
        <v>65</v>
      </c>
      <c r="P134" s="1">
        <f t="shared" si="4"/>
        <v>58</v>
      </c>
      <c r="Q134" s="1">
        <f t="shared" si="4"/>
        <v>62</v>
      </c>
      <c r="R134" s="1">
        <f t="shared" si="2"/>
        <v>64</v>
      </c>
    </row>
    <row r="135" spans="1:18">
      <c r="A135" s="10">
        <v>122</v>
      </c>
      <c r="B135" s="76">
        <v>1911402</v>
      </c>
      <c r="C135" s="271" t="s">
        <v>361</v>
      </c>
      <c r="D135" s="1">
        <v>76</v>
      </c>
      <c r="E135" s="1">
        <v>65</v>
      </c>
      <c r="F135" s="1">
        <v>78</v>
      </c>
      <c r="G135" s="1">
        <v>80</v>
      </c>
      <c r="H135" s="1">
        <v>45</v>
      </c>
      <c r="I135" s="2">
        <v>88</v>
      </c>
      <c r="J135" s="2">
        <v>81</v>
      </c>
      <c r="K135" s="2">
        <v>44</v>
      </c>
      <c r="L135" s="2">
        <v>50</v>
      </c>
      <c r="M135" s="2">
        <v>88</v>
      </c>
      <c r="N135" s="1">
        <f t="shared" si="4"/>
        <v>82</v>
      </c>
      <c r="O135" s="1">
        <f t="shared" si="4"/>
        <v>73</v>
      </c>
      <c r="P135" s="1">
        <f t="shared" si="4"/>
        <v>61</v>
      </c>
      <c r="Q135" s="1">
        <f t="shared" si="4"/>
        <v>65</v>
      </c>
      <c r="R135" s="1">
        <f t="shared" si="2"/>
        <v>67</v>
      </c>
    </row>
    <row r="136" spans="1:18">
      <c r="A136" s="10">
        <v>123</v>
      </c>
      <c r="B136" s="325">
        <v>1911403</v>
      </c>
      <c r="C136" s="326" t="s">
        <v>362</v>
      </c>
      <c r="D136" s="1">
        <v>68</v>
      </c>
      <c r="E136" s="1">
        <v>66</v>
      </c>
      <c r="F136" s="1">
        <v>63</v>
      </c>
      <c r="G136" s="1">
        <v>62</v>
      </c>
      <c r="H136" s="1">
        <v>63</v>
      </c>
      <c r="I136" s="2">
        <v>100</v>
      </c>
      <c r="J136" s="2">
        <v>88</v>
      </c>
      <c r="K136" s="2">
        <v>44</v>
      </c>
      <c r="L136" s="2">
        <v>94</v>
      </c>
      <c r="M136" s="2">
        <v>94</v>
      </c>
      <c r="N136" s="1">
        <f t="shared" si="4"/>
        <v>84</v>
      </c>
      <c r="O136" s="1">
        <f t="shared" si="4"/>
        <v>77</v>
      </c>
      <c r="P136" s="1">
        <f t="shared" si="4"/>
        <v>54</v>
      </c>
      <c r="Q136" s="1">
        <f t="shared" si="4"/>
        <v>78</v>
      </c>
      <c r="R136" s="1">
        <f t="shared" si="2"/>
        <v>79</v>
      </c>
    </row>
    <row r="137" spans="1:18">
      <c r="A137" s="10">
        <v>124</v>
      </c>
      <c r="B137" s="325">
        <v>1911404</v>
      </c>
      <c r="C137" s="326" t="s">
        <v>363</v>
      </c>
      <c r="D137" s="1">
        <v>86</v>
      </c>
      <c r="E137" s="1">
        <v>84</v>
      </c>
      <c r="F137" s="1">
        <v>71</v>
      </c>
      <c r="G137" s="1">
        <v>75</v>
      </c>
      <c r="H137" s="1">
        <v>85</v>
      </c>
      <c r="I137" s="2">
        <v>75</v>
      </c>
      <c r="J137" s="2">
        <v>75</v>
      </c>
      <c r="K137" s="2">
        <v>31</v>
      </c>
      <c r="L137" s="2">
        <v>31</v>
      </c>
      <c r="M137" s="2">
        <v>38</v>
      </c>
      <c r="N137" s="1">
        <f t="shared" si="4"/>
        <v>81</v>
      </c>
      <c r="O137" s="1">
        <f t="shared" si="4"/>
        <v>80</v>
      </c>
      <c r="P137" s="1">
        <f t="shared" si="4"/>
        <v>51</v>
      </c>
      <c r="Q137" s="1">
        <f t="shared" si="4"/>
        <v>53</v>
      </c>
      <c r="R137" s="1">
        <f t="shared" si="2"/>
        <v>62</v>
      </c>
    </row>
    <row r="138" spans="1:18">
      <c r="A138" s="10">
        <v>125</v>
      </c>
      <c r="B138" s="267">
        <v>1911405</v>
      </c>
      <c r="C138" s="268" t="s">
        <v>364</v>
      </c>
      <c r="D138" s="1">
        <v>84</v>
      </c>
      <c r="E138" s="1">
        <v>75</v>
      </c>
      <c r="F138" s="1">
        <v>72</v>
      </c>
      <c r="G138" s="1">
        <v>81</v>
      </c>
      <c r="H138" s="1">
        <v>68</v>
      </c>
      <c r="I138" s="2">
        <v>88</v>
      </c>
      <c r="J138" s="2">
        <v>44</v>
      </c>
      <c r="K138" s="2">
        <v>31</v>
      </c>
      <c r="L138" s="2">
        <v>88</v>
      </c>
      <c r="M138" s="2">
        <v>75</v>
      </c>
      <c r="N138" s="1">
        <f t="shared" si="4"/>
        <v>86</v>
      </c>
      <c r="O138" s="1">
        <f t="shared" si="4"/>
        <v>60</v>
      </c>
      <c r="P138" s="1">
        <f t="shared" si="4"/>
        <v>52</v>
      </c>
      <c r="Q138" s="1">
        <f t="shared" si="4"/>
        <v>85</v>
      </c>
      <c r="R138" s="1">
        <f t="shared" si="2"/>
        <v>72</v>
      </c>
    </row>
    <row r="139" spans="1:18">
      <c r="A139" s="10">
        <v>126</v>
      </c>
      <c r="B139" s="31">
        <v>1911406</v>
      </c>
      <c r="C139" s="326" t="s">
        <v>365</v>
      </c>
      <c r="D139" s="1">
        <v>92</v>
      </c>
      <c r="E139" s="1">
        <v>80</v>
      </c>
      <c r="F139" s="1">
        <v>71</v>
      </c>
      <c r="G139" s="1">
        <v>94</v>
      </c>
      <c r="H139" s="1">
        <v>63</v>
      </c>
      <c r="I139" s="2">
        <v>88</v>
      </c>
      <c r="J139" s="2">
        <v>88</v>
      </c>
      <c r="K139" s="2">
        <v>0</v>
      </c>
      <c r="L139" s="2">
        <v>44</v>
      </c>
      <c r="M139" s="2">
        <v>44</v>
      </c>
      <c r="N139" s="1">
        <f t="shared" ref="N139:R142" si="5">ROUND(D139*$H$12+I139*$M$12,0)</f>
        <v>90</v>
      </c>
      <c r="O139" s="1">
        <f t="shared" si="5"/>
        <v>84</v>
      </c>
      <c r="P139" s="1">
        <f t="shared" si="5"/>
        <v>36</v>
      </c>
      <c r="Q139" s="1">
        <f t="shared" si="5"/>
        <v>69</v>
      </c>
      <c r="R139" s="1">
        <f t="shared" si="2"/>
        <v>54</v>
      </c>
    </row>
    <row r="140" spans="1:18">
      <c r="A140" s="10">
        <v>127</v>
      </c>
      <c r="B140" s="76">
        <v>1911407</v>
      </c>
      <c r="C140" s="271" t="s">
        <v>366</v>
      </c>
      <c r="D140" s="1">
        <v>91</v>
      </c>
      <c r="E140" s="1">
        <v>89</v>
      </c>
      <c r="F140" s="1">
        <v>80</v>
      </c>
      <c r="G140" s="1">
        <v>86</v>
      </c>
      <c r="H140" s="1">
        <v>91</v>
      </c>
      <c r="I140" s="2">
        <v>94</v>
      </c>
      <c r="J140" s="2">
        <v>88</v>
      </c>
      <c r="K140" s="2">
        <v>44</v>
      </c>
      <c r="L140" s="2">
        <v>88</v>
      </c>
      <c r="M140" s="2">
        <v>88</v>
      </c>
      <c r="N140" s="1">
        <f t="shared" si="5"/>
        <v>93</v>
      </c>
      <c r="O140" s="1">
        <f t="shared" si="5"/>
        <v>89</v>
      </c>
      <c r="P140" s="1">
        <f t="shared" si="5"/>
        <v>62</v>
      </c>
      <c r="Q140" s="1">
        <f t="shared" si="5"/>
        <v>87</v>
      </c>
      <c r="R140" s="1">
        <f t="shared" si="2"/>
        <v>90</v>
      </c>
    </row>
    <row r="141" spans="1:18">
      <c r="A141" s="10">
        <v>128</v>
      </c>
      <c r="B141" s="277">
        <v>1911410</v>
      </c>
      <c r="C141" s="271" t="s">
        <v>367</v>
      </c>
      <c r="D141" s="1">
        <v>61</v>
      </c>
      <c r="E141" s="1">
        <v>70</v>
      </c>
      <c r="F141" s="1">
        <v>61</v>
      </c>
      <c r="G141" s="1">
        <v>63</v>
      </c>
      <c r="H141" s="1">
        <v>63</v>
      </c>
      <c r="I141" s="2">
        <v>50</v>
      </c>
      <c r="J141" s="2">
        <v>81</v>
      </c>
      <c r="K141" s="2">
        <v>75</v>
      </c>
      <c r="L141" s="2">
        <v>81</v>
      </c>
      <c r="M141" s="2">
        <v>81</v>
      </c>
      <c r="N141" s="1">
        <f t="shared" si="5"/>
        <v>56</v>
      </c>
      <c r="O141" s="1">
        <f t="shared" si="5"/>
        <v>76</v>
      </c>
      <c r="P141" s="1">
        <f t="shared" si="5"/>
        <v>68</v>
      </c>
      <c r="Q141" s="1">
        <f t="shared" si="5"/>
        <v>72</v>
      </c>
      <c r="R141" s="1">
        <f t="shared" si="5"/>
        <v>72</v>
      </c>
    </row>
    <row r="142" spans="1:18">
      <c r="A142" s="10">
        <v>129</v>
      </c>
      <c r="B142" s="31">
        <v>1911411</v>
      </c>
      <c r="C142" s="31" t="s">
        <v>368</v>
      </c>
      <c r="D142" s="1">
        <v>67</v>
      </c>
      <c r="E142" s="1">
        <v>70</v>
      </c>
      <c r="F142" s="1">
        <v>61</v>
      </c>
      <c r="G142" s="1">
        <v>58</v>
      </c>
      <c r="H142" s="1">
        <v>57</v>
      </c>
      <c r="I142" s="2">
        <v>69</v>
      </c>
      <c r="J142" s="2">
        <v>88</v>
      </c>
      <c r="K142" s="2">
        <v>75</v>
      </c>
      <c r="L142" s="2">
        <v>44</v>
      </c>
      <c r="M142" s="2">
        <v>44</v>
      </c>
      <c r="N142" s="1">
        <f t="shared" si="5"/>
        <v>68</v>
      </c>
      <c r="O142" s="1">
        <f t="shared" si="5"/>
        <v>79</v>
      </c>
      <c r="P142" s="1">
        <f t="shared" si="5"/>
        <v>68</v>
      </c>
      <c r="Q142" s="1">
        <f t="shared" si="5"/>
        <v>51</v>
      </c>
      <c r="R142" s="1">
        <f t="shared" si="5"/>
        <v>51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opLeftCell="A163" workbookViewId="0">
      <selection activeCell="E185" sqref="E185:R185"/>
    </sheetView>
  </sheetViews>
  <sheetFormatPr defaultRowHeight="14.5"/>
  <cols>
    <col min="1" max="1" width="5.81640625" customWidth="1"/>
    <col min="2" max="2" width="10.54296875" customWidth="1"/>
    <col min="3" max="3" width="43.7265625" customWidth="1"/>
    <col min="4" max="4" width="6.7265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7265625" customWidth="1"/>
    <col min="12" max="12" width="6.453125" customWidth="1"/>
    <col min="13" max="13" width="6.54296875" customWidth="1"/>
    <col min="14" max="14" width="9.453125" bestFit="1" customWidth="1"/>
    <col min="15" max="17" width="6.453125" bestFit="1" customWidth="1"/>
    <col min="18" max="18" width="6.453125" customWidth="1"/>
    <col min="19" max="19" width="19.26953125" customWidth="1"/>
  </cols>
  <sheetData>
    <row r="1" spans="1:2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0">
      <c r="A2" s="511" t="s">
        <v>77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20" ht="15">
      <c r="A3" s="507" t="s">
        <v>78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0">
      <c r="A4" s="509" t="s">
        <v>170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0">
      <c r="A5" s="19" t="s">
        <v>76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20">
      <c r="A6" s="19" t="s">
        <v>75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0">
      <c r="A7" s="504" t="s">
        <v>209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20">
      <c r="A8" s="504" t="s">
        <v>210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20">
      <c r="A9" s="504" t="s">
        <v>211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20">
      <c r="A10" s="504" t="s">
        <v>212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20">
      <c r="A11" s="524" t="s">
        <v>213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20">
      <c r="A12" s="498" t="s">
        <v>1</v>
      </c>
      <c r="B12" s="500" t="s">
        <v>2</v>
      </c>
      <c r="C12" s="500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  <c r="S12" s="31" t="s">
        <v>164</v>
      </c>
      <c r="T12" s="31">
        <v>120</v>
      </c>
    </row>
    <row r="13" spans="1:20">
      <c r="A13" s="499"/>
      <c r="B13" s="501"/>
      <c r="C13" s="501"/>
      <c r="D13" s="26" t="s">
        <v>5</v>
      </c>
      <c r="E13" s="26" t="s">
        <v>6</v>
      </c>
      <c r="F13" s="26" t="s">
        <v>7</v>
      </c>
      <c r="G13" s="26" t="s">
        <v>8</v>
      </c>
      <c r="H13" s="26" t="s">
        <v>9</v>
      </c>
      <c r="I13" s="26" t="s">
        <v>5</v>
      </c>
      <c r="J13" s="26" t="s">
        <v>6</v>
      </c>
      <c r="K13" s="26" t="s">
        <v>7</v>
      </c>
      <c r="L13" s="26" t="s">
        <v>8</v>
      </c>
      <c r="M13" s="26" t="s">
        <v>9</v>
      </c>
      <c r="N13" s="26" t="s">
        <v>5</v>
      </c>
      <c r="O13" s="26" t="s">
        <v>6</v>
      </c>
      <c r="P13" s="26" t="s">
        <v>7</v>
      </c>
      <c r="Q13" s="26" t="s">
        <v>8</v>
      </c>
      <c r="R13" s="26" t="s">
        <v>9</v>
      </c>
    </row>
    <row r="14" spans="1:20">
      <c r="A14" s="10">
        <v>1</v>
      </c>
      <c r="B14" s="22">
        <v>1911001</v>
      </c>
      <c r="C14" s="23" t="s">
        <v>79</v>
      </c>
      <c r="D14" s="37">
        <v>62</v>
      </c>
      <c r="E14" s="37">
        <v>54</v>
      </c>
      <c r="F14" s="37">
        <v>73</v>
      </c>
      <c r="G14" s="37">
        <v>65</v>
      </c>
      <c r="H14" s="37">
        <v>57</v>
      </c>
      <c r="I14" s="38">
        <v>45</v>
      </c>
      <c r="J14" s="38">
        <v>5</v>
      </c>
      <c r="K14" s="38">
        <v>20</v>
      </c>
      <c r="L14" s="38">
        <v>40</v>
      </c>
      <c r="M14" s="38">
        <v>30</v>
      </c>
      <c r="N14" s="139">
        <v>53.5</v>
      </c>
      <c r="O14" s="139">
        <v>29.5</v>
      </c>
      <c r="P14" s="139">
        <v>46.5</v>
      </c>
      <c r="Q14" s="139">
        <v>52.5</v>
      </c>
      <c r="R14" s="139">
        <v>43.5</v>
      </c>
    </row>
    <row r="15" spans="1:20">
      <c r="A15" s="10">
        <v>2</v>
      </c>
      <c r="B15" s="24">
        <v>1911002</v>
      </c>
      <c r="C15" s="23" t="s">
        <v>80</v>
      </c>
      <c r="D15" s="37">
        <v>99</v>
      </c>
      <c r="E15" s="37">
        <v>83</v>
      </c>
      <c r="F15" s="37">
        <v>89</v>
      </c>
      <c r="G15" s="37">
        <v>75</v>
      </c>
      <c r="H15" s="37">
        <v>95</v>
      </c>
      <c r="I15" s="38">
        <v>90</v>
      </c>
      <c r="J15" s="38">
        <v>45</v>
      </c>
      <c r="K15" s="38">
        <v>90</v>
      </c>
      <c r="L15" s="38">
        <v>75</v>
      </c>
      <c r="M15" s="38">
        <v>50</v>
      </c>
      <c r="N15" s="139">
        <v>94.5</v>
      </c>
      <c r="O15" s="139">
        <v>64</v>
      </c>
      <c r="P15" s="139">
        <v>89.5</v>
      </c>
      <c r="Q15" s="139">
        <v>75</v>
      </c>
      <c r="R15" s="139">
        <v>72.5</v>
      </c>
    </row>
    <row r="16" spans="1:20">
      <c r="A16" s="10">
        <v>3</v>
      </c>
      <c r="B16" s="24">
        <v>1911003</v>
      </c>
      <c r="C16" s="23" t="s">
        <v>81</v>
      </c>
      <c r="D16" s="37">
        <v>82</v>
      </c>
      <c r="E16" s="37">
        <v>91</v>
      </c>
      <c r="F16" s="37">
        <v>85</v>
      </c>
      <c r="G16" s="37">
        <v>73</v>
      </c>
      <c r="H16" s="37">
        <v>93</v>
      </c>
      <c r="I16" s="38">
        <v>60</v>
      </c>
      <c r="J16" s="38">
        <v>85</v>
      </c>
      <c r="K16" s="38">
        <v>95</v>
      </c>
      <c r="L16" s="38">
        <v>85</v>
      </c>
      <c r="M16" s="38">
        <v>65</v>
      </c>
      <c r="N16" s="139">
        <v>71</v>
      </c>
      <c r="O16" s="139">
        <v>88</v>
      </c>
      <c r="P16" s="139">
        <v>90</v>
      </c>
      <c r="Q16" s="139">
        <v>79</v>
      </c>
      <c r="R16" s="139">
        <v>79</v>
      </c>
    </row>
    <row r="17" spans="1:18">
      <c r="A17" s="10">
        <v>4</v>
      </c>
      <c r="B17" s="24">
        <v>1911004</v>
      </c>
      <c r="C17" s="23" t="s">
        <v>39</v>
      </c>
      <c r="D17" s="37">
        <v>95</v>
      </c>
      <c r="E17" s="37">
        <v>88</v>
      </c>
      <c r="F17" s="37">
        <v>81</v>
      </c>
      <c r="G17" s="37">
        <v>81</v>
      </c>
      <c r="H17" s="37">
        <v>86</v>
      </c>
      <c r="I17" s="38">
        <v>60</v>
      </c>
      <c r="J17" s="38">
        <v>65</v>
      </c>
      <c r="K17" s="38">
        <v>65</v>
      </c>
      <c r="L17" s="38">
        <v>95</v>
      </c>
      <c r="M17" s="38">
        <v>100</v>
      </c>
      <c r="N17" s="139">
        <v>77.5</v>
      </c>
      <c r="O17" s="139">
        <v>76.5</v>
      </c>
      <c r="P17" s="139">
        <v>73</v>
      </c>
      <c r="Q17" s="139">
        <v>88</v>
      </c>
      <c r="R17" s="139">
        <v>93</v>
      </c>
    </row>
    <row r="18" spans="1:18">
      <c r="A18" s="10">
        <v>5</v>
      </c>
      <c r="B18" s="24">
        <v>1911005</v>
      </c>
      <c r="C18" s="23" t="s">
        <v>40</v>
      </c>
      <c r="D18" s="37">
        <v>79</v>
      </c>
      <c r="E18" s="37">
        <v>72</v>
      </c>
      <c r="F18" s="37">
        <v>85</v>
      </c>
      <c r="G18" s="37">
        <v>77</v>
      </c>
      <c r="H18" s="37">
        <v>80</v>
      </c>
      <c r="I18" s="38">
        <v>70</v>
      </c>
      <c r="J18" s="38">
        <v>55</v>
      </c>
      <c r="K18" s="38">
        <v>75</v>
      </c>
      <c r="L18" s="38">
        <v>70</v>
      </c>
      <c r="M18" s="38">
        <v>60</v>
      </c>
      <c r="N18" s="139">
        <v>74.5</v>
      </c>
      <c r="O18" s="139">
        <v>63.5</v>
      </c>
      <c r="P18" s="139">
        <v>80</v>
      </c>
      <c r="Q18" s="139">
        <v>73.5</v>
      </c>
      <c r="R18" s="139">
        <v>70</v>
      </c>
    </row>
    <row r="19" spans="1:18">
      <c r="A19" s="10">
        <v>6</v>
      </c>
      <c r="B19" s="24">
        <v>1911006</v>
      </c>
      <c r="C19" s="23" t="s">
        <v>82</v>
      </c>
      <c r="D19" s="37">
        <v>97</v>
      </c>
      <c r="E19" s="37">
        <v>100</v>
      </c>
      <c r="F19" s="37">
        <v>93</v>
      </c>
      <c r="G19" s="37">
        <v>88</v>
      </c>
      <c r="H19" s="37">
        <v>99</v>
      </c>
      <c r="I19" s="38">
        <v>90</v>
      </c>
      <c r="J19" s="38">
        <v>60</v>
      </c>
      <c r="K19" s="38">
        <v>90</v>
      </c>
      <c r="L19" s="38">
        <v>80</v>
      </c>
      <c r="M19" s="38">
        <v>75</v>
      </c>
      <c r="N19" s="139">
        <v>93.5</v>
      </c>
      <c r="O19" s="139">
        <v>80</v>
      </c>
      <c r="P19" s="139">
        <v>91.5</v>
      </c>
      <c r="Q19" s="139">
        <v>84</v>
      </c>
      <c r="R19" s="139">
        <v>87</v>
      </c>
    </row>
    <row r="20" spans="1:18">
      <c r="A20" s="10">
        <v>7</v>
      </c>
      <c r="B20" s="24">
        <v>1911007</v>
      </c>
      <c r="C20" s="23" t="s">
        <v>83</v>
      </c>
      <c r="D20" s="37">
        <v>99</v>
      </c>
      <c r="E20" s="37">
        <v>76</v>
      </c>
      <c r="F20" s="37">
        <v>95</v>
      </c>
      <c r="G20" s="37">
        <v>95</v>
      </c>
      <c r="H20" s="37">
        <v>94</v>
      </c>
      <c r="I20" s="38">
        <v>95</v>
      </c>
      <c r="J20" s="38">
        <v>95</v>
      </c>
      <c r="K20" s="38">
        <v>90</v>
      </c>
      <c r="L20" s="38">
        <v>90</v>
      </c>
      <c r="M20" s="38">
        <v>85</v>
      </c>
      <c r="N20" s="139">
        <v>97</v>
      </c>
      <c r="O20" s="139">
        <v>85.5</v>
      </c>
      <c r="P20" s="139">
        <v>92.5</v>
      </c>
      <c r="Q20" s="139">
        <v>92.5</v>
      </c>
      <c r="R20" s="139">
        <v>89.5</v>
      </c>
    </row>
    <row r="21" spans="1:18">
      <c r="A21" s="10">
        <v>8</v>
      </c>
      <c r="B21" s="24">
        <v>1911008</v>
      </c>
      <c r="C21" s="23" t="s">
        <v>84</v>
      </c>
      <c r="D21" s="37">
        <v>92</v>
      </c>
      <c r="E21" s="37">
        <v>80</v>
      </c>
      <c r="F21" s="37">
        <v>85</v>
      </c>
      <c r="G21" s="37">
        <v>86</v>
      </c>
      <c r="H21" s="37">
        <v>90</v>
      </c>
      <c r="I21" s="38">
        <v>70</v>
      </c>
      <c r="J21" s="38">
        <v>80</v>
      </c>
      <c r="K21" s="38">
        <v>85</v>
      </c>
      <c r="L21" s="38">
        <v>100</v>
      </c>
      <c r="M21" s="38">
        <v>95</v>
      </c>
      <c r="N21" s="139">
        <v>81</v>
      </c>
      <c r="O21" s="139">
        <v>80</v>
      </c>
      <c r="P21" s="139">
        <v>85</v>
      </c>
      <c r="Q21" s="139">
        <v>93</v>
      </c>
      <c r="R21" s="139">
        <v>92.5</v>
      </c>
    </row>
    <row r="22" spans="1:18">
      <c r="A22" s="10">
        <v>9</v>
      </c>
      <c r="B22" s="24">
        <v>1911009</v>
      </c>
      <c r="C22" s="23" t="s">
        <v>85</v>
      </c>
      <c r="D22" s="37">
        <v>77</v>
      </c>
      <c r="E22" s="37">
        <v>66</v>
      </c>
      <c r="F22" s="37">
        <v>69</v>
      </c>
      <c r="G22" s="37">
        <v>58</v>
      </c>
      <c r="H22" s="37">
        <v>81</v>
      </c>
      <c r="I22" s="38">
        <v>70</v>
      </c>
      <c r="J22" s="38">
        <v>0</v>
      </c>
      <c r="K22" s="38">
        <v>45</v>
      </c>
      <c r="L22" s="38">
        <v>70</v>
      </c>
      <c r="M22" s="38">
        <v>60</v>
      </c>
      <c r="N22" s="139">
        <v>73.5</v>
      </c>
      <c r="O22" s="139">
        <v>33</v>
      </c>
      <c r="P22" s="139">
        <v>57</v>
      </c>
      <c r="Q22" s="139">
        <v>64</v>
      </c>
      <c r="R22" s="139">
        <v>70.5</v>
      </c>
    </row>
    <row r="23" spans="1:18">
      <c r="A23" s="10">
        <v>10</v>
      </c>
      <c r="B23" s="24">
        <v>1911010</v>
      </c>
      <c r="C23" s="23" t="s">
        <v>86</v>
      </c>
      <c r="D23" s="37">
        <v>87</v>
      </c>
      <c r="E23" s="37">
        <v>82</v>
      </c>
      <c r="F23" s="37">
        <v>82</v>
      </c>
      <c r="G23" s="37">
        <v>71</v>
      </c>
      <c r="H23" s="37">
        <v>85</v>
      </c>
      <c r="I23" s="38">
        <v>85</v>
      </c>
      <c r="J23" s="38">
        <v>65</v>
      </c>
      <c r="K23" s="38">
        <v>70</v>
      </c>
      <c r="L23" s="38">
        <v>95</v>
      </c>
      <c r="M23" s="38">
        <v>65</v>
      </c>
      <c r="N23" s="139">
        <v>86</v>
      </c>
      <c r="O23" s="139">
        <v>73.5</v>
      </c>
      <c r="P23" s="139">
        <v>76</v>
      </c>
      <c r="Q23" s="139">
        <v>83</v>
      </c>
      <c r="R23" s="139">
        <v>75</v>
      </c>
    </row>
    <row r="24" spans="1:18">
      <c r="A24" s="10">
        <v>11</v>
      </c>
      <c r="B24" s="24">
        <v>1911011</v>
      </c>
      <c r="C24" s="23" t="s">
        <v>87</v>
      </c>
      <c r="D24" s="37">
        <v>84</v>
      </c>
      <c r="E24" s="37">
        <v>65</v>
      </c>
      <c r="F24" s="37">
        <v>70</v>
      </c>
      <c r="G24" s="37">
        <v>80</v>
      </c>
      <c r="H24" s="37">
        <v>83</v>
      </c>
      <c r="I24" s="38">
        <v>55</v>
      </c>
      <c r="J24" s="38">
        <v>10</v>
      </c>
      <c r="K24" s="38">
        <v>20</v>
      </c>
      <c r="L24" s="38">
        <v>55</v>
      </c>
      <c r="M24" s="38">
        <v>55</v>
      </c>
      <c r="N24" s="139">
        <v>69.5</v>
      </c>
      <c r="O24" s="139">
        <v>37.5</v>
      </c>
      <c r="P24" s="139">
        <v>45</v>
      </c>
      <c r="Q24" s="139">
        <v>67.5</v>
      </c>
      <c r="R24" s="139">
        <v>69</v>
      </c>
    </row>
    <row r="25" spans="1:18">
      <c r="A25" s="10">
        <v>12</v>
      </c>
      <c r="B25" s="24">
        <v>1911012</v>
      </c>
      <c r="C25" s="23" t="s">
        <v>88</v>
      </c>
      <c r="D25" s="37">
        <v>89</v>
      </c>
      <c r="E25" s="37">
        <v>81</v>
      </c>
      <c r="F25" s="37">
        <v>95</v>
      </c>
      <c r="G25" s="37">
        <v>77</v>
      </c>
      <c r="H25" s="37">
        <v>83</v>
      </c>
      <c r="I25" s="38">
        <v>90</v>
      </c>
      <c r="J25" s="38">
        <v>30</v>
      </c>
      <c r="K25" s="38">
        <v>85</v>
      </c>
      <c r="L25" s="38">
        <v>85</v>
      </c>
      <c r="M25" s="38">
        <v>75</v>
      </c>
      <c r="N25" s="139">
        <v>89.5</v>
      </c>
      <c r="O25" s="139">
        <v>55.5</v>
      </c>
      <c r="P25" s="139">
        <v>90</v>
      </c>
      <c r="Q25" s="139">
        <v>81</v>
      </c>
      <c r="R25" s="139">
        <v>79</v>
      </c>
    </row>
    <row r="26" spans="1:18">
      <c r="A26" s="10">
        <v>13</v>
      </c>
      <c r="B26" s="24">
        <v>1911013</v>
      </c>
      <c r="C26" s="23" t="s">
        <v>89</v>
      </c>
      <c r="D26" s="37">
        <v>87</v>
      </c>
      <c r="E26" s="37">
        <v>93</v>
      </c>
      <c r="F26" s="37">
        <v>94</v>
      </c>
      <c r="G26" s="37">
        <v>95</v>
      </c>
      <c r="H26" s="37">
        <v>84</v>
      </c>
      <c r="I26" s="38">
        <v>65</v>
      </c>
      <c r="J26" s="38">
        <v>95</v>
      </c>
      <c r="K26" s="38">
        <v>95</v>
      </c>
      <c r="L26" s="38">
        <v>95</v>
      </c>
      <c r="M26" s="38">
        <v>90</v>
      </c>
      <c r="N26" s="139">
        <v>76</v>
      </c>
      <c r="O26" s="139">
        <v>94</v>
      </c>
      <c r="P26" s="139">
        <v>94.5</v>
      </c>
      <c r="Q26" s="139">
        <v>95</v>
      </c>
      <c r="R26" s="139">
        <v>87</v>
      </c>
    </row>
    <row r="27" spans="1:18">
      <c r="A27" s="10">
        <v>14</v>
      </c>
      <c r="B27" s="24">
        <v>1911014</v>
      </c>
      <c r="C27" s="23" t="s">
        <v>90</v>
      </c>
      <c r="D27" s="37">
        <v>83</v>
      </c>
      <c r="E27" s="37">
        <v>65</v>
      </c>
      <c r="F27" s="37">
        <v>75</v>
      </c>
      <c r="G27" s="37">
        <v>78</v>
      </c>
      <c r="H27" s="37">
        <v>68</v>
      </c>
      <c r="I27" s="38">
        <v>55</v>
      </c>
      <c r="J27" s="38">
        <v>55</v>
      </c>
      <c r="K27" s="38">
        <v>45</v>
      </c>
      <c r="L27" s="38">
        <v>45</v>
      </c>
      <c r="M27" s="38">
        <v>50</v>
      </c>
      <c r="N27" s="139">
        <v>69</v>
      </c>
      <c r="O27" s="139">
        <v>60</v>
      </c>
      <c r="P27" s="139">
        <v>60</v>
      </c>
      <c r="Q27" s="139">
        <v>61.5</v>
      </c>
      <c r="R27" s="139">
        <v>59</v>
      </c>
    </row>
    <row r="28" spans="1:18">
      <c r="A28" s="10">
        <v>15</v>
      </c>
      <c r="B28" s="24">
        <v>1911015</v>
      </c>
      <c r="C28" s="23" t="s">
        <v>91</v>
      </c>
      <c r="D28" s="37">
        <v>92</v>
      </c>
      <c r="E28" s="37">
        <v>80</v>
      </c>
      <c r="F28" s="37">
        <v>92</v>
      </c>
      <c r="G28" s="37">
        <v>96</v>
      </c>
      <c r="H28" s="37">
        <v>92</v>
      </c>
      <c r="I28" s="38">
        <v>90</v>
      </c>
      <c r="J28" s="38">
        <v>70</v>
      </c>
      <c r="K28" s="38">
        <v>80</v>
      </c>
      <c r="L28" s="38">
        <v>95</v>
      </c>
      <c r="M28" s="38">
        <v>65</v>
      </c>
      <c r="N28" s="139">
        <v>91</v>
      </c>
      <c r="O28" s="139">
        <v>75</v>
      </c>
      <c r="P28" s="139">
        <v>86</v>
      </c>
      <c r="Q28" s="139">
        <v>95.5</v>
      </c>
      <c r="R28" s="139">
        <v>78.5</v>
      </c>
    </row>
    <row r="29" spans="1:18">
      <c r="A29" s="10">
        <v>16</v>
      </c>
      <c r="B29" s="24">
        <v>1911016</v>
      </c>
      <c r="C29" s="23" t="s">
        <v>41</v>
      </c>
      <c r="D29" s="37">
        <v>72</v>
      </c>
      <c r="E29" s="37">
        <v>73</v>
      </c>
      <c r="F29" s="37">
        <v>81</v>
      </c>
      <c r="G29" s="37">
        <v>89</v>
      </c>
      <c r="H29" s="37">
        <v>86</v>
      </c>
      <c r="I29" s="38">
        <v>60</v>
      </c>
      <c r="J29" s="38">
        <v>0</v>
      </c>
      <c r="K29" s="38">
        <v>70</v>
      </c>
      <c r="L29" s="38">
        <v>85</v>
      </c>
      <c r="M29" s="38">
        <v>70</v>
      </c>
      <c r="N29" s="139">
        <v>66</v>
      </c>
      <c r="O29" s="139">
        <v>36.5</v>
      </c>
      <c r="P29" s="139">
        <v>75.5</v>
      </c>
      <c r="Q29" s="139">
        <v>87</v>
      </c>
      <c r="R29" s="139">
        <v>78</v>
      </c>
    </row>
    <row r="30" spans="1:18">
      <c r="A30" s="10">
        <v>17</v>
      </c>
      <c r="B30" s="24">
        <v>1911017</v>
      </c>
      <c r="C30" s="23" t="s">
        <v>92</v>
      </c>
      <c r="D30" s="37">
        <v>80</v>
      </c>
      <c r="E30" s="37">
        <v>65</v>
      </c>
      <c r="F30" s="37">
        <v>70</v>
      </c>
      <c r="G30" s="37">
        <v>61</v>
      </c>
      <c r="H30" s="37">
        <v>79</v>
      </c>
      <c r="I30" s="38">
        <v>55</v>
      </c>
      <c r="J30" s="38">
        <v>10</v>
      </c>
      <c r="K30" s="38">
        <v>65</v>
      </c>
      <c r="L30" s="38">
        <v>50</v>
      </c>
      <c r="M30" s="38">
        <v>70</v>
      </c>
      <c r="N30" s="139">
        <v>67.5</v>
      </c>
      <c r="O30" s="139">
        <v>37.5</v>
      </c>
      <c r="P30" s="139">
        <v>67.5</v>
      </c>
      <c r="Q30" s="139">
        <v>55.5</v>
      </c>
      <c r="R30" s="139">
        <v>74.5</v>
      </c>
    </row>
    <row r="31" spans="1:18">
      <c r="A31" s="10">
        <v>18</v>
      </c>
      <c r="B31" s="24">
        <v>1911018</v>
      </c>
      <c r="C31" s="23" t="s">
        <v>42</v>
      </c>
      <c r="D31" s="37">
        <v>97</v>
      </c>
      <c r="E31" s="37">
        <v>100</v>
      </c>
      <c r="F31" s="37">
        <v>94</v>
      </c>
      <c r="G31" s="37">
        <v>93</v>
      </c>
      <c r="H31" s="37">
        <v>92</v>
      </c>
      <c r="I31" s="38">
        <v>80</v>
      </c>
      <c r="J31" s="38">
        <v>65</v>
      </c>
      <c r="K31" s="38">
        <v>70</v>
      </c>
      <c r="L31" s="38">
        <v>70</v>
      </c>
      <c r="M31" s="38">
        <v>60</v>
      </c>
      <c r="N31" s="139">
        <v>88.5</v>
      </c>
      <c r="O31" s="139">
        <v>82.5</v>
      </c>
      <c r="P31" s="139">
        <v>82</v>
      </c>
      <c r="Q31" s="139">
        <v>81.5</v>
      </c>
      <c r="R31" s="139">
        <v>76</v>
      </c>
    </row>
    <row r="32" spans="1:18">
      <c r="A32" s="10">
        <v>19</v>
      </c>
      <c r="B32" s="24">
        <v>1911019</v>
      </c>
      <c r="C32" s="23" t="s">
        <v>93</v>
      </c>
      <c r="D32" s="37">
        <v>86</v>
      </c>
      <c r="E32" s="37">
        <v>63</v>
      </c>
      <c r="F32" s="37">
        <v>78</v>
      </c>
      <c r="G32" s="37">
        <v>76</v>
      </c>
      <c r="H32" s="37">
        <v>71</v>
      </c>
      <c r="I32" s="38">
        <v>55</v>
      </c>
      <c r="J32" s="38">
        <v>40</v>
      </c>
      <c r="K32" s="38">
        <v>65</v>
      </c>
      <c r="L32" s="38">
        <v>70</v>
      </c>
      <c r="M32" s="38">
        <v>50</v>
      </c>
      <c r="N32" s="139">
        <v>70.5</v>
      </c>
      <c r="O32" s="139">
        <v>51.5</v>
      </c>
      <c r="P32" s="139">
        <v>71.5</v>
      </c>
      <c r="Q32" s="139">
        <v>73</v>
      </c>
      <c r="R32" s="139">
        <v>60.5</v>
      </c>
    </row>
    <row r="33" spans="1:18">
      <c r="A33" s="10">
        <v>20</v>
      </c>
      <c r="B33" s="24">
        <v>1911020</v>
      </c>
      <c r="C33" s="23" t="s">
        <v>94</v>
      </c>
      <c r="D33" s="37">
        <v>90</v>
      </c>
      <c r="E33" s="37">
        <v>83</v>
      </c>
      <c r="F33" s="37">
        <v>80</v>
      </c>
      <c r="G33" s="37">
        <v>84</v>
      </c>
      <c r="H33" s="37">
        <v>80</v>
      </c>
      <c r="I33" s="38">
        <v>65</v>
      </c>
      <c r="J33" s="38">
        <v>35</v>
      </c>
      <c r="K33" s="38">
        <v>15</v>
      </c>
      <c r="L33" s="38">
        <v>95</v>
      </c>
      <c r="M33" s="38">
        <v>45</v>
      </c>
      <c r="N33" s="139">
        <v>77.5</v>
      </c>
      <c r="O33" s="139">
        <v>59</v>
      </c>
      <c r="P33" s="139">
        <v>47.5</v>
      </c>
      <c r="Q33" s="139">
        <v>89.5</v>
      </c>
      <c r="R33" s="139">
        <v>62.5</v>
      </c>
    </row>
    <row r="34" spans="1:18">
      <c r="A34" s="10">
        <v>21</v>
      </c>
      <c r="B34" s="24">
        <v>1911021</v>
      </c>
      <c r="C34" s="23" t="s">
        <v>43</v>
      </c>
      <c r="D34" s="37">
        <v>95</v>
      </c>
      <c r="E34" s="37">
        <v>100</v>
      </c>
      <c r="F34" s="37">
        <v>88</v>
      </c>
      <c r="G34" s="37">
        <v>94</v>
      </c>
      <c r="H34" s="37">
        <v>95</v>
      </c>
      <c r="I34" s="38">
        <v>65</v>
      </c>
      <c r="J34" s="38">
        <v>100</v>
      </c>
      <c r="K34" s="38">
        <v>85</v>
      </c>
      <c r="L34" s="38">
        <v>100</v>
      </c>
      <c r="M34" s="38">
        <v>75</v>
      </c>
      <c r="N34" s="139">
        <v>80</v>
      </c>
      <c r="O34" s="139">
        <v>100</v>
      </c>
      <c r="P34" s="139">
        <v>86.5</v>
      </c>
      <c r="Q34" s="139">
        <v>97</v>
      </c>
      <c r="R34" s="139">
        <v>85</v>
      </c>
    </row>
    <row r="35" spans="1:18">
      <c r="A35" s="10">
        <v>22</v>
      </c>
      <c r="B35" s="24">
        <v>1911022</v>
      </c>
      <c r="C35" s="23" t="s">
        <v>95</v>
      </c>
      <c r="D35" s="37">
        <v>91</v>
      </c>
      <c r="E35" s="37">
        <v>74</v>
      </c>
      <c r="F35" s="37">
        <v>84</v>
      </c>
      <c r="G35" s="37">
        <v>88</v>
      </c>
      <c r="H35" s="37">
        <v>83</v>
      </c>
      <c r="I35" s="38">
        <v>90</v>
      </c>
      <c r="J35" s="38">
        <v>65</v>
      </c>
      <c r="K35" s="38">
        <v>75</v>
      </c>
      <c r="L35" s="38">
        <v>55</v>
      </c>
      <c r="M35" s="38">
        <v>60</v>
      </c>
      <c r="N35" s="139">
        <v>90.5</v>
      </c>
      <c r="O35" s="139">
        <v>69.5</v>
      </c>
      <c r="P35" s="139">
        <v>79.5</v>
      </c>
      <c r="Q35" s="139">
        <v>71.5</v>
      </c>
      <c r="R35" s="139">
        <v>71.5</v>
      </c>
    </row>
    <row r="36" spans="1:18">
      <c r="A36" s="10">
        <v>23</v>
      </c>
      <c r="B36" s="24">
        <v>1911023</v>
      </c>
      <c r="C36" s="23" t="s">
        <v>44</v>
      </c>
      <c r="D36" s="37">
        <v>92</v>
      </c>
      <c r="E36" s="37">
        <v>67</v>
      </c>
      <c r="F36" s="37">
        <v>90</v>
      </c>
      <c r="G36" s="37">
        <v>87</v>
      </c>
      <c r="H36" s="37">
        <v>91</v>
      </c>
      <c r="I36" s="38">
        <v>70</v>
      </c>
      <c r="J36" s="38">
        <v>30</v>
      </c>
      <c r="K36" s="38">
        <v>85</v>
      </c>
      <c r="L36" s="38">
        <v>75</v>
      </c>
      <c r="M36" s="38">
        <v>55</v>
      </c>
      <c r="N36" s="139">
        <v>81</v>
      </c>
      <c r="O36" s="139">
        <v>48.5</v>
      </c>
      <c r="P36" s="139">
        <v>87.5</v>
      </c>
      <c r="Q36" s="139">
        <v>81</v>
      </c>
      <c r="R36" s="139">
        <v>73</v>
      </c>
    </row>
    <row r="37" spans="1:18">
      <c r="A37" s="10">
        <v>24</v>
      </c>
      <c r="B37" s="24">
        <v>1911024</v>
      </c>
      <c r="C37" s="23" t="s">
        <v>45</v>
      </c>
      <c r="D37" s="37">
        <v>85</v>
      </c>
      <c r="E37" s="37">
        <v>72</v>
      </c>
      <c r="F37" s="37">
        <v>72</v>
      </c>
      <c r="G37" s="37">
        <v>86</v>
      </c>
      <c r="H37" s="37">
        <v>89</v>
      </c>
      <c r="I37" s="38">
        <v>55</v>
      </c>
      <c r="J37" s="38">
        <v>20</v>
      </c>
      <c r="K37" s="38">
        <v>45</v>
      </c>
      <c r="L37" s="38">
        <v>60</v>
      </c>
      <c r="M37" s="38">
        <v>60</v>
      </c>
      <c r="N37" s="139">
        <v>70</v>
      </c>
      <c r="O37" s="139">
        <v>46</v>
      </c>
      <c r="P37" s="139">
        <v>58.5</v>
      </c>
      <c r="Q37" s="139">
        <v>73</v>
      </c>
      <c r="R37" s="139">
        <v>74.5</v>
      </c>
    </row>
    <row r="38" spans="1:18">
      <c r="A38" s="10">
        <v>25</v>
      </c>
      <c r="B38" s="24">
        <v>1911025</v>
      </c>
      <c r="C38" s="23" t="s">
        <v>96</v>
      </c>
      <c r="D38" s="37">
        <v>85</v>
      </c>
      <c r="E38" s="37">
        <v>73</v>
      </c>
      <c r="F38" s="37">
        <v>70</v>
      </c>
      <c r="G38" s="37">
        <v>66</v>
      </c>
      <c r="H38" s="37">
        <v>55</v>
      </c>
      <c r="I38" s="38">
        <v>60</v>
      </c>
      <c r="J38" s="38">
        <v>45</v>
      </c>
      <c r="K38" s="38">
        <v>70</v>
      </c>
      <c r="L38" s="38">
        <v>75</v>
      </c>
      <c r="M38" s="38">
        <v>60</v>
      </c>
      <c r="N38" s="139">
        <v>72.5</v>
      </c>
      <c r="O38" s="139">
        <v>59</v>
      </c>
      <c r="P38" s="139">
        <v>70</v>
      </c>
      <c r="Q38" s="139">
        <v>70.5</v>
      </c>
      <c r="R38" s="139">
        <v>57.5</v>
      </c>
    </row>
    <row r="39" spans="1:18">
      <c r="A39" s="10">
        <v>26</v>
      </c>
      <c r="B39" s="24">
        <v>1911026</v>
      </c>
      <c r="C39" s="23" t="s">
        <v>97</v>
      </c>
      <c r="D39" s="37">
        <v>86</v>
      </c>
      <c r="E39" s="37">
        <v>88</v>
      </c>
      <c r="F39" s="37">
        <v>89</v>
      </c>
      <c r="G39" s="37">
        <v>67</v>
      </c>
      <c r="H39" s="37">
        <v>87</v>
      </c>
      <c r="I39" s="38">
        <v>75</v>
      </c>
      <c r="J39" s="38">
        <v>80</v>
      </c>
      <c r="K39" s="38">
        <v>75</v>
      </c>
      <c r="L39" s="38">
        <v>90</v>
      </c>
      <c r="M39" s="38">
        <v>80</v>
      </c>
      <c r="N39" s="139">
        <v>80.5</v>
      </c>
      <c r="O39" s="139">
        <v>84</v>
      </c>
      <c r="P39" s="139">
        <v>82</v>
      </c>
      <c r="Q39" s="139">
        <v>78.5</v>
      </c>
      <c r="R39" s="139">
        <v>83.5</v>
      </c>
    </row>
    <row r="40" spans="1:18">
      <c r="A40" s="10">
        <v>27</v>
      </c>
      <c r="B40" s="24">
        <v>1911027</v>
      </c>
      <c r="C40" s="23" t="s">
        <v>98</v>
      </c>
      <c r="D40" s="37">
        <v>82</v>
      </c>
      <c r="E40" s="37">
        <v>85</v>
      </c>
      <c r="F40" s="37">
        <v>82</v>
      </c>
      <c r="G40" s="37">
        <v>62</v>
      </c>
      <c r="H40" s="37">
        <v>88</v>
      </c>
      <c r="I40" s="38">
        <v>45</v>
      </c>
      <c r="J40" s="38">
        <v>15</v>
      </c>
      <c r="K40" s="38">
        <v>70</v>
      </c>
      <c r="L40" s="38">
        <v>60</v>
      </c>
      <c r="M40" s="38">
        <v>60</v>
      </c>
      <c r="N40" s="139">
        <v>63.5</v>
      </c>
      <c r="O40" s="139">
        <v>50</v>
      </c>
      <c r="P40" s="139">
        <v>76</v>
      </c>
      <c r="Q40" s="139">
        <v>61</v>
      </c>
      <c r="R40" s="139">
        <v>74</v>
      </c>
    </row>
    <row r="41" spans="1:18">
      <c r="A41" s="10">
        <v>28</v>
      </c>
      <c r="B41" s="24">
        <v>1911028</v>
      </c>
      <c r="C41" s="23" t="s">
        <v>46</v>
      </c>
      <c r="D41" s="37">
        <v>98</v>
      </c>
      <c r="E41" s="37">
        <v>82</v>
      </c>
      <c r="F41" s="37">
        <v>79</v>
      </c>
      <c r="G41" s="37">
        <v>80</v>
      </c>
      <c r="H41" s="37">
        <v>79</v>
      </c>
      <c r="I41" s="38">
        <v>85</v>
      </c>
      <c r="J41" s="38">
        <v>55</v>
      </c>
      <c r="K41" s="38">
        <v>65</v>
      </c>
      <c r="L41" s="38">
        <v>75</v>
      </c>
      <c r="M41" s="38">
        <v>40</v>
      </c>
      <c r="N41" s="139">
        <v>91.5</v>
      </c>
      <c r="O41" s="139">
        <v>68.5</v>
      </c>
      <c r="P41" s="139">
        <v>72</v>
      </c>
      <c r="Q41" s="139">
        <v>77.5</v>
      </c>
      <c r="R41" s="139">
        <v>59.5</v>
      </c>
    </row>
    <row r="42" spans="1:18">
      <c r="A42" s="10">
        <v>29</v>
      </c>
      <c r="B42" s="24">
        <v>1911029</v>
      </c>
      <c r="C42" s="23" t="s">
        <v>99</v>
      </c>
      <c r="D42" s="37">
        <v>91</v>
      </c>
      <c r="E42" s="37">
        <v>90</v>
      </c>
      <c r="F42" s="37">
        <v>93</v>
      </c>
      <c r="G42" s="37">
        <v>77</v>
      </c>
      <c r="H42" s="37">
        <v>79</v>
      </c>
      <c r="I42" s="38">
        <v>80</v>
      </c>
      <c r="J42" s="38">
        <v>70</v>
      </c>
      <c r="K42" s="38">
        <v>45</v>
      </c>
      <c r="L42" s="38">
        <v>90</v>
      </c>
      <c r="M42" s="38">
        <v>65</v>
      </c>
      <c r="N42" s="139">
        <v>85.5</v>
      </c>
      <c r="O42" s="139">
        <v>80</v>
      </c>
      <c r="P42" s="139">
        <v>69</v>
      </c>
      <c r="Q42" s="139">
        <v>83.5</v>
      </c>
      <c r="R42" s="139">
        <v>72</v>
      </c>
    </row>
    <row r="43" spans="1:18">
      <c r="A43" s="10">
        <v>30</v>
      </c>
      <c r="B43" s="24">
        <v>1911030</v>
      </c>
      <c r="C43" s="23" t="s">
        <v>100</v>
      </c>
      <c r="D43" s="37">
        <v>84</v>
      </c>
      <c r="E43" s="37">
        <v>60</v>
      </c>
      <c r="F43" s="37">
        <v>74</v>
      </c>
      <c r="G43" s="37">
        <v>78</v>
      </c>
      <c r="H43" s="37">
        <v>65</v>
      </c>
      <c r="I43" s="38">
        <v>70</v>
      </c>
      <c r="J43" s="38">
        <v>10</v>
      </c>
      <c r="K43" s="38">
        <v>75</v>
      </c>
      <c r="L43" s="38">
        <v>55</v>
      </c>
      <c r="M43" s="38">
        <v>55</v>
      </c>
      <c r="N43" s="139">
        <v>77</v>
      </c>
      <c r="O43" s="139">
        <v>35</v>
      </c>
      <c r="P43" s="139">
        <v>74.5</v>
      </c>
      <c r="Q43" s="139">
        <v>66.5</v>
      </c>
      <c r="R43" s="139">
        <v>60</v>
      </c>
    </row>
    <row r="44" spans="1:18">
      <c r="A44" s="10">
        <v>31</v>
      </c>
      <c r="B44" s="24">
        <v>1911031</v>
      </c>
      <c r="C44" s="23" t="s">
        <v>101</v>
      </c>
      <c r="D44" s="37">
        <v>94</v>
      </c>
      <c r="E44" s="37">
        <v>84</v>
      </c>
      <c r="F44" s="37">
        <v>81</v>
      </c>
      <c r="G44" s="37">
        <v>93</v>
      </c>
      <c r="H44" s="37">
        <v>69</v>
      </c>
      <c r="I44" s="38">
        <v>80</v>
      </c>
      <c r="J44" s="38">
        <v>30</v>
      </c>
      <c r="K44" s="38">
        <v>70</v>
      </c>
      <c r="L44" s="38">
        <v>80</v>
      </c>
      <c r="M44" s="38">
        <v>60</v>
      </c>
      <c r="N44" s="139">
        <v>87</v>
      </c>
      <c r="O44" s="139">
        <v>57</v>
      </c>
      <c r="P44" s="139">
        <v>75.5</v>
      </c>
      <c r="Q44" s="139">
        <v>86.5</v>
      </c>
      <c r="R44" s="139">
        <v>64.5</v>
      </c>
    </row>
    <row r="45" spans="1:18">
      <c r="A45" s="10">
        <v>32</v>
      </c>
      <c r="B45" s="24">
        <v>1911032</v>
      </c>
      <c r="C45" s="23" t="s">
        <v>102</v>
      </c>
      <c r="D45" s="37">
        <v>75</v>
      </c>
      <c r="E45" s="37">
        <v>73</v>
      </c>
      <c r="F45" s="37">
        <v>74</v>
      </c>
      <c r="G45" s="37">
        <v>81</v>
      </c>
      <c r="H45" s="37">
        <v>67</v>
      </c>
      <c r="I45" s="38">
        <v>70</v>
      </c>
      <c r="J45" s="38">
        <v>50</v>
      </c>
      <c r="K45" s="38">
        <v>80</v>
      </c>
      <c r="L45" s="38">
        <v>55</v>
      </c>
      <c r="M45" s="38">
        <v>60</v>
      </c>
      <c r="N45" s="139">
        <v>72.5</v>
      </c>
      <c r="O45" s="139">
        <v>61.5</v>
      </c>
      <c r="P45" s="139">
        <v>77</v>
      </c>
      <c r="Q45" s="139">
        <v>68</v>
      </c>
      <c r="R45" s="139">
        <v>63.5</v>
      </c>
    </row>
    <row r="46" spans="1:18">
      <c r="A46" s="10">
        <v>33</v>
      </c>
      <c r="B46" s="24">
        <v>1911033</v>
      </c>
      <c r="C46" s="23" t="s">
        <v>61</v>
      </c>
      <c r="D46" s="37">
        <v>60</v>
      </c>
      <c r="E46" s="37">
        <v>58</v>
      </c>
      <c r="F46" s="37">
        <v>77</v>
      </c>
      <c r="G46" s="37">
        <v>63</v>
      </c>
      <c r="H46" s="37">
        <v>81</v>
      </c>
      <c r="I46" s="38">
        <v>70</v>
      </c>
      <c r="J46" s="38">
        <v>60</v>
      </c>
      <c r="K46" s="38">
        <v>65</v>
      </c>
      <c r="L46" s="38">
        <v>70</v>
      </c>
      <c r="M46" s="38">
        <v>60</v>
      </c>
      <c r="N46" s="139">
        <v>65</v>
      </c>
      <c r="O46" s="139">
        <v>59</v>
      </c>
      <c r="P46" s="139">
        <v>71</v>
      </c>
      <c r="Q46" s="139">
        <v>66.5</v>
      </c>
      <c r="R46" s="139">
        <v>70.5</v>
      </c>
    </row>
    <row r="47" spans="1:18">
      <c r="A47" s="10">
        <v>34</v>
      </c>
      <c r="B47" s="24">
        <v>1911034</v>
      </c>
      <c r="C47" s="23" t="s">
        <v>103</v>
      </c>
      <c r="D47" s="37">
        <v>95</v>
      </c>
      <c r="E47" s="37">
        <v>73</v>
      </c>
      <c r="F47" s="37">
        <v>83</v>
      </c>
      <c r="G47" s="37">
        <v>85</v>
      </c>
      <c r="H47" s="37">
        <v>84</v>
      </c>
      <c r="I47" s="38">
        <v>75</v>
      </c>
      <c r="J47" s="38">
        <v>80</v>
      </c>
      <c r="K47" s="38">
        <v>90</v>
      </c>
      <c r="L47" s="38">
        <v>90</v>
      </c>
      <c r="M47" s="38">
        <v>85</v>
      </c>
      <c r="N47" s="139">
        <v>85</v>
      </c>
      <c r="O47" s="139">
        <v>76.5</v>
      </c>
      <c r="P47" s="139">
        <v>86.5</v>
      </c>
      <c r="Q47" s="139">
        <v>87.5</v>
      </c>
      <c r="R47" s="139">
        <v>84.5</v>
      </c>
    </row>
    <row r="48" spans="1:18">
      <c r="A48" s="10">
        <v>35</v>
      </c>
      <c r="B48" s="24">
        <v>1911035</v>
      </c>
      <c r="C48" s="23" t="s">
        <v>47</v>
      </c>
      <c r="D48" s="37">
        <v>91</v>
      </c>
      <c r="E48" s="37">
        <v>75</v>
      </c>
      <c r="F48" s="37">
        <v>81</v>
      </c>
      <c r="G48" s="37">
        <v>67</v>
      </c>
      <c r="H48" s="37">
        <v>70</v>
      </c>
      <c r="I48" s="38">
        <v>60</v>
      </c>
      <c r="J48" s="38">
        <v>55</v>
      </c>
      <c r="K48" s="38">
        <v>70</v>
      </c>
      <c r="L48" s="38">
        <v>60</v>
      </c>
      <c r="M48" s="38">
        <v>45</v>
      </c>
      <c r="N48" s="139">
        <v>75.5</v>
      </c>
      <c r="O48" s="139">
        <v>65</v>
      </c>
      <c r="P48" s="139">
        <v>75.5</v>
      </c>
      <c r="Q48" s="139">
        <v>63.5</v>
      </c>
      <c r="R48" s="139">
        <v>57.5</v>
      </c>
    </row>
    <row r="49" spans="1:18">
      <c r="A49" s="10">
        <v>36</v>
      </c>
      <c r="B49" s="24">
        <v>1911036</v>
      </c>
      <c r="C49" s="23" t="s">
        <v>62</v>
      </c>
      <c r="D49" s="37">
        <v>77</v>
      </c>
      <c r="E49" s="37">
        <v>72</v>
      </c>
      <c r="F49" s="37">
        <v>81</v>
      </c>
      <c r="G49" s="37">
        <v>74</v>
      </c>
      <c r="H49" s="37">
        <v>71</v>
      </c>
      <c r="I49" s="38">
        <v>60</v>
      </c>
      <c r="J49" s="38">
        <v>5</v>
      </c>
      <c r="K49" s="38">
        <v>60</v>
      </c>
      <c r="L49" s="38">
        <v>75</v>
      </c>
      <c r="M49" s="38">
        <v>60</v>
      </c>
      <c r="N49" s="139">
        <v>68.5</v>
      </c>
      <c r="O49" s="139">
        <v>38.5</v>
      </c>
      <c r="P49" s="139">
        <v>70.5</v>
      </c>
      <c r="Q49" s="139">
        <v>74.5</v>
      </c>
      <c r="R49" s="139">
        <v>65.5</v>
      </c>
    </row>
    <row r="50" spans="1:18">
      <c r="A50" s="10">
        <v>37</v>
      </c>
      <c r="B50" s="24">
        <v>1911037</v>
      </c>
      <c r="C50" s="23" t="s">
        <v>104</v>
      </c>
      <c r="D50" s="37">
        <v>86</v>
      </c>
      <c r="E50" s="37">
        <v>72</v>
      </c>
      <c r="F50" s="37">
        <v>80</v>
      </c>
      <c r="G50" s="37">
        <v>86</v>
      </c>
      <c r="H50" s="37">
        <v>86</v>
      </c>
      <c r="I50" s="38">
        <v>75</v>
      </c>
      <c r="J50" s="38">
        <v>15</v>
      </c>
      <c r="K50" s="38">
        <v>85</v>
      </c>
      <c r="L50" s="38">
        <v>85</v>
      </c>
      <c r="M50" s="38">
        <v>75</v>
      </c>
      <c r="N50" s="139">
        <v>80.5</v>
      </c>
      <c r="O50" s="139">
        <v>43.5</v>
      </c>
      <c r="P50" s="139">
        <v>82.5</v>
      </c>
      <c r="Q50" s="139">
        <v>85.5</v>
      </c>
      <c r="R50" s="139">
        <v>80.5</v>
      </c>
    </row>
    <row r="51" spans="1:18">
      <c r="A51" s="10">
        <v>38</v>
      </c>
      <c r="B51" s="24">
        <v>1911038</v>
      </c>
      <c r="C51" s="23" t="s">
        <v>48</v>
      </c>
      <c r="D51" s="37">
        <v>85</v>
      </c>
      <c r="E51" s="37">
        <v>71</v>
      </c>
      <c r="F51" s="37">
        <v>71</v>
      </c>
      <c r="G51" s="37">
        <v>74</v>
      </c>
      <c r="H51" s="37">
        <v>67</v>
      </c>
      <c r="I51" s="38">
        <v>75</v>
      </c>
      <c r="J51" s="38">
        <v>10</v>
      </c>
      <c r="K51" s="38">
        <v>55</v>
      </c>
      <c r="L51" s="38">
        <v>55</v>
      </c>
      <c r="M51" s="38">
        <v>55</v>
      </c>
      <c r="N51" s="139">
        <v>80</v>
      </c>
      <c r="O51" s="139">
        <v>40.5</v>
      </c>
      <c r="P51" s="139">
        <v>63</v>
      </c>
      <c r="Q51" s="139">
        <v>64.5</v>
      </c>
      <c r="R51" s="139">
        <v>61</v>
      </c>
    </row>
    <row r="52" spans="1:18">
      <c r="A52" s="10">
        <v>39</v>
      </c>
      <c r="B52" s="24">
        <v>1911039</v>
      </c>
      <c r="C52" s="23" t="s">
        <v>105</v>
      </c>
      <c r="D52" s="37">
        <v>97</v>
      </c>
      <c r="E52" s="37">
        <v>93</v>
      </c>
      <c r="F52" s="37">
        <v>86</v>
      </c>
      <c r="G52" s="37">
        <v>68</v>
      </c>
      <c r="H52" s="37">
        <v>87</v>
      </c>
      <c r="I52" s="38">
        <v>80</v>
      </c>
      <c r="J52" s="38">
        <v>0</v>
      </c>
      <c r="K52" s="38">
        <v>75</v>
      </c>
      <c r="L52" s="38">
        <v>50</v>
      </c>
      <c r="M52" s="38">
        <v>70</v>
      </c>
      <c r="N52" s="139">
        <v>88.5</v>
      </c>
      <c r="O52" s="139">
        <v>46.5</v>
      </c>
      <c r="P52" s="139">
        <v>80.5</v>
      </c>
      <c r="Q52" s="139">
        <v>59</v>
      </c>
      <c r="R52" s="139">
        <v>78.5</v>
      </c>
    </row>
    <row r="53" spans="1:18">
      <c r="A53" s="10">
        <v>40</v>
      </c>
      <c r="B53" s="24">
        <v>1911040</v>
      </c>
      <c r="C53" s="23" t="s">
        <v>106</v>
      </c>
      <c r="D53" s="37">
        <v>86</v>
      </c>
      <c r="E53" s="37">
        <v>77</v>
      </c>
      <c r="F53" s="37">
        <v>82</v>
      </c>
      <c r="G53" s="37">
        <v>63</v>
      </c>
      <c r="H53" s="37">
        <v>86</v>
      </c>
      <c r="I53" s="38">
        <v>75</v>
      </c>
      <c r="J53" s="38">
        <v>55</v>
      </c>
      <c r="K53" s="38">
        <v>45</v>
      </c>
      <c r="L53" s="38">
        <v>70</v>
      </c>
      <c r="M53" s="38">
        <v>50</v>
      </c>
      <c r="N53" s="139">
        <v>80.5</v>
      </c>
      <c r="O53" s="139">
        <v>66</v>
      </c>
      <c r="P53" s="139">
        <v>63.5</v>
      </c>
      <c r="Q53" s="139">
        <v>66.5</v>
      </c>
      <c r="R53" s="139">
        <v>68</v>
      </c>
    </row>
    <row r="54" spans="1:18">
      <c r="A54" s="10">
        <v>41</v>
      </c>
      <c r="B54" s="24">
        <v>1911041</v>
      </c>
      <c r="C54" s="23" t="s">
        <v>63</v>
      </c>
      <c r="D54" s="37">
        <v>82</v>
      </c>
      <c r="E54" s="37">
        <v>67</v>
      </c>
      <c r="F54" s="37">
        <v>87</v>
      </c>
      <c r="G54" s="37">
        <v>74</v>
      </c>
      <c r="H54" s="37">
        <v>95</v>
      </c>
      <c r="I54" s="38">
        <v>55</v>
      </c>
      <c r="J54" s="38">
        <v>30</v>
      </c>
      <c r="K54" s="38">
        <v>70</v>
      </c>
      <c r="L54" s="38">
        <v>90</v>
      </c>
      <c r="M54" s="38">
        <v>60</v>
      </c>
      <c r="N54" s="139">
        <v>68.5</v>
      </c>
      <c r="O54" s="139">
        <v>48.5</v>
      </c>
      <c r="P54" s="139">
        <v>78.5</v>
      </c>
      <c r="Q54" s="139">
        <v>82</v>
      </c>
      <c r="R54" s="139">
        <v>77.5</v>
      </c>
    </row>
    <row r="55" spans="1:18">
      <c r="A55" s="10">
        <v>42</v>
      </c>
      <c r="B55" s="24">
        <v>1911042</v>
      </c>
      <c r="C55" s="23" t="s">
        <v>107</v>
      </c>
      <c r="D55" s="37">
        <v>88</v>
      </c>
      <c r="E55" s="37">
        <v>56</v>
      </c>
      <c r="F55" s="37">
        <v>86</v>
      </c>
      <c r="G55" s="37">
        <v>89</v>
      </c>
      <c r="H55" s="37">
        <v>81</v>
      </c>
      <c r="I55" s="38">
        <v>80</v>
      </c>
      <c r="J55" s="38">
        <v>70</v>
      </c>
      <c r="K55" s="38">
        <v>85</v>
      </c>
      <c r="L55" s="38">
        <v>75</v>
      </c>
      <c r="M55" s="38">
        <v>50</v>
      </c>
      <c r="N55" s="139">
        <v>84</v>
      </c>
      <c r="O55" s="139">
        <v>63</v>
      </c>
      <c r="P55" s="139">
        <v>85.5</v>
      </c>
      <c r="Q55" s="139">
        <v>82</v>
      </c>
      <c r="R55" s="139">
        <v>65.5</v>
      </c>
    </row>
    <row r="56" spans="1:18">
      <c r="A56" s="10">
        <v>43</v>
      </c>
      <c r="B56" s="24">
        <v>1911043</v>
      </c>
      <c r="C56" s="23" t="s">
        <v>108</v>
      </c>
      <c r="D56" s="37">
        <v>82</v>
      </c>
      <c r="E56" s="37">
        <v>72</v>
      </c>
      <c r="F56" s="37">
        <v>75</v>
      </c>
      <c r="G56" s="37">
        <v>63</v>
      </c>
      <c r="H56" s="37">
        <v>81</v>
      </c>
      <c r="I56" s="38">
        <v>60</v>
      </c>
      <c r="J56" s="38">
        <v>50</v>
      </c>
      <c r="K56" s="38">
        <v>75</v>
      </c>
      <c r="L56" s="38">
        <v>90</v>
      </c>
      <c r="M56" s="38">
        <v>60</v>
      </c>
      <c r="N56" s="139">
        <v>71</v>
      </c>
      <c r="O56" s="139">
        <v>61</v>
      </c>
      <c r="P56" s="139">
        <v>75</v>
      </c>
      <c r="Q56" s="139">
        <v>76.5</v>
      </c>
      <c r="R56" s="139">
        <v>70.5</v>
      </c>
    </row>
    <row r="57" spans="1:18">
      <c r="A57" s="10">
        <v>44</v>
      </c>
      <c r="B57" s="24">
        <v>1911044</v>
      </c>
      <c r="C57" s="23" t="s">
        <v>49</v>
      </c>
      <c r="D57" s="37">
        <v>83</v>
      </c>
      <c r="E57" s="37">
        <v>62</v>
      </c>
      <c r="F57" s="37">
        <v>86</v>
      </c>
      <c r="G57" s="37">
        <v>77</v>
      </c>
      <c r="H57" s="37">
        <v>85</v>
      </c>
      <c r="I57" s="38">
        <v>80</v>
      </c>
      <c r="J57" s="38">
        <v>45</v>
      </c>
      <c r="K57" s="38">
        <v>70</v>
      </c>
      <c r="L57" s="38">
        <v>80</v>
      </c>
      <c r="M57" s="38">
        <v>65</v>
      </c>
      <c r="N57" s="139">
        <v>81.5</v>
      </c>
      <c r="O57" s="139">
        <v>53.5</v>
      </c>
      <c r="P57" s="139">
        <v>78</v>
      </c>
      <c r="Q57" s="139">
        <v>78.5</v>
      </c>
      <c r="R57" s="139">
        <v>75</v>
      </c>
    </row>
    <row r="58" spans="1:18">
      <c r="A58" s="10">
        <v>45</v>
      </c>
      <c r="B58" s="24">
        <v>1911045</v>
      </c>
      <c r="C58" s="23" t="s">
        <v>109</v>
      </c>
      <c r="D58" s="37">
        <v>67</v>
      </c>
      <c r="E58" s="37">
        <v>57</v>
      </c>
      <c r="F58" s="37">
        <v>71</v>
      </c>
      <c r="G58" s="37">
        <v>76</v>
      </c>
      <c r="H58" s="37">
        <v>65</v>
      </c>
      <c r="I58" s="38">
        <v>15</v>
      </c>
      <c r="J58" s="38">
        <v>55</v>
      </c>
      <c r="K58" s="38">
        <v>70</v>
      </c>
      <c r="L58" s="38">
        <v>80</v>
      </c>
      <c r="M58" s="38">
        <v>60</v>
      </c>
      <c r="N58" s="139">
        <v>41</v>
      </c>
      <c r="O58" s="139">
        <v>56</v>
      </c>
      <c r="P58" s="139">
        <v>70.5</v>
      </c>
      <c r="Q58" s="139">
        <v>78</v>
      </c>
      <c r="R58" s="139">
        <v>62.5</v>
      </c>
    </row>
    <row r="59" spans="1:18">
      <c r="A59" s="10">
        <v>46</v>
      </c>
      <c r="B59" s="24">
        <v>1911046</v>
      </c>
      <c r="C59" s="23" t="s">
        <v>110</v>
      </c>
      <c r="D59" s="37">
        <v>97</v>
      </c>
      <c r="E59" s="37">
        <v>98</v>
      </c>
      <c r="F59" s="37">
        <v>97</v>
      </c>
      <c r="G59" s="37">
        <v>81</v>
      </c>
      <c r="H59" s="37">
        <v>93</v>
      </c>
      <c r="I59" s="38">
        <v>100</v>
      </c>
      <c r="J59" s="38">
        <v>70</v>
      </c>
      <c r="K59" s="38">
        <v>70</v>
      </c>
      <c r="L59" s="38">
        <v>100</v>
      </c>
      <c r="M59" s="38">
        <v>75</v>
      </c>
      <c r="N59" s="139">
        <v>98.5</v>
      </c>
      <c r="O59" s="139">
        <v>84</v>
      </c>
      <c r="P59" s="139">
        <v>83.5</v>
      </c>
      <c r="Q59" s="139">
        <v>90.5</v>
      </c>
      <c r="R59" s="139">
        <v>84</v>
      </c>
    </row>
    <row r="60" spans="1:18">
      <c r="A60" s="10">
        <v>47</v>
      </c>
      <c r="B60" s="24">
        <v>1911047</v>
      </c>
      <c r="C60" s="23" t="s">
        <v>111</v>
      </c>
      <c r="D60" s="37">
        <v>91</v>
      </c>
      <c r="E60" s="37">
        <v>98</v>
      </c>
      <c r="F60" s="37">
        <v>90</v>
      </c>
      <c r="G60" s="37">
        <v>81</v>
      </c>
      <c r="H60" s="37">
        <v>80</v>
      </c>
      <c r="I60" s="38">
        <v>75</v>
      </c>
      <c r="J60" s="38">
        <v>35</v>
      </c>
      <c r="K60" s="38">
        <v>55</v>
      </c>
      <c r="L60" s="38">
        <v>65</v>
      </c>
      <c r="M60" s="38">
        <v>70</v>
      </c>
      <c r="N60" s="139">
        <v>83</v>
      </c>
      <c r="O60" s="139">
        <v>66.5</v>
      </c>
      <c r="P60" s="139">
        <v>72.5</v>
      </c>
      <c r="Q60" s="139">
        <v>73</v>
      </c>
      <c r="R60" s="139">
        <v>75</v>
      </c>
    </row>
    <row r="61" spans="1:18">
      <c r="A61" s="10">
        <v>48</v>
      </c>
      <c r="B61" s="24">
        <v>1911048</v>
      </c>
      <c r="C61" s="23" t="s">
        <v>64</v>
      </c>
      <c r="D61" s="37">
        <v>69</v>
      </c>
      <c r="E61" s="37">
        <v>80</v>
      </c>
      <c r="F61" s="37">
        <v>86</v>
      </c>
      <c r="G61" s="37">
        <v>85</v>
      </c>
      <c r="H61" s="37">
        <v>67</v>
      </c>
      <c r="I61" s="38">
        <v>70</v>
      </c>
      <c r="J61" s="38">
        <v>15</v>
      </c>
      <c r="K61" s="38">
        <v>70</v>
      </c>
      <c r="L61" s="38">
        <v>85</v>
      </c>
      <c r="M61" s="38">
        <v>50</v>
      </c>
      <c r="N61" s="139">
        <v>69.5</v>
      </c>
      <c r="O61" s="139">
        <v>47.5</v>
      </c>
      <c r="P61" s="139">
        <v>78</v>
      </c>
      <c r="Q61" s="139">
        <v>85</v>
      </c>
      <c r="R61" s="139">
        <v>58.5</v>
      </c>
    </row>
    <row r="62" spans="1:18">
      <c r="A62" s="10">
        <v>49</v>
      </c>
      <c r="B62" s="24">
        <v>1911049</v>
      </c>
      <c r="C62" s="23" t="s">
        <v>112</v>
      </c>
      <c r="D62" s="37">
        <v>84</v>
      </c>
      <c r="E62" s="37">
        <v>63</v>
      </c>
      <c r="F62" s="37">
        <v>77</v>
      </c>
      <c r="G62" s="37">
        <v>78</v>
      </c>
      <c r="H62" s="37">
        <v>73</v>
      </c>
      <c r="I62" s="38">
        <v>90</v>
      </c>
      <c r="J62" s="38">
        <v>40</v>
      </c>
      <c r="K62" s="38">
        <v>75</v>
      </c>
      <c r="L62" s="38">
        <v>80</v>
      </c>
      <c r="M62" s="38">
        <v>70</v>
      </c>
      <c r="N62" s="139">
        <v>87</v>
      </c>
      <c r="O62" s="139">
        <v>51.5</v>
      </c>
      <c r="P62" s="139">
        <v>76</v>
      </c>
      <c r="Q62" s="139">
        <v>79</v>
      </c>
      <c r="R62" s="139">
        <v>71.5</v>
      </c>
    </row>
    <row r="63" spans="1:18">
      <c r="A63" s="10">
        <v>50</v>
      </c>
      <c r="B63" s="24">
        <v>1911050</v>
      </c>
      <c r="C63" s="23" t="s">
        <v>113</v>
      </c>
      <c r="D63" s="37">
        <v>93</v>
      </c>
      <c r="E63" s="37">
        <v>68</v>
      </c>
      <c r="F63" s="37">
        <v>95</v>
      </c>
      <c r="G63" s="37">
        <v>84</v>
      </c>
      <c r="H63" s="37">
        <v>95</v>
      </c>
      <c r="I63" s="38">
        <v>85</v>
      </c>
      <c r="J63" s="38">
        <v>15</v>
      </c>
      <c r="K63" s="38">
        <v>95</v>
      </c>
      <c r="L63" s="38">
        <v>90</v>
      </c>
      <c r="M63" s="38">
        <v>65</v>
      </c>
      <c r="N63" s="139">
        <v>89</v>
      </c>
      <c r="O63" s="139">
        <v>41.5</v>
      </c>
      <c r="P63" s="139">
        <v>95</v>
      </c>
      <c r="Q63" s="139">
        <v>87</v>
      </c>
      <c r="R63" s="139">
        <v>80</v>
      </c>
    </row>
    <row r="64" spans="1:18">
      <c r="A64" s="10">
        <v>51</v>
      </c>
      <c r="B64" s="24">
        <v>1911051</v>
      </c>
      <c r="C64" s="23" t="s">
        <v>114</v>
      </c>
      <c r="D64" s="37">
        <v>84</v>
      </c>
      <c r="E64" s="37">
        <v>65</v>
      </c>
      <c r="F64" s="37">
        <v>74</v>
      </c>
      <c r="G64" s="37">
        <v>50</v>
      </c>
      <c r="H64" s="37">
        <v>50</v>
      </c>
      <c r="I64" s="38">
        <v>55</v>
      </c>
      <c r="J64" s="38">
        <v>10</v>
      </c>
      <c r="K64" s="38">
        <v>75</v>
      </c>
      <c r="L64" s="38">
        <v>60</v>
      </c>
      <c r="M64" s="38">
        <v>50</v>
      </c>
      <c r="N64" s="139">
        <v>69.5</v>
      </c>
      <c r="O64" s="139">
        <v>37.5</v>
      </c>
      <c r="P64" s="139">
        <v>74.5</v>
      </c>
      <c r="Q64" s="139">
        <v>55</v>
      </c>
      <c r="R64" s="139">
        <v>50</v>
      </c>
    </row>
    <row r="65" spans="1:18">
      <c r="A65" s="10">
        <v>52</v>
      </c>
      <c r="B65" s="24">
        <v>1911052</v>
      </c>
      <c r="C65" s="23" t="s">
        <v>115</v>
      </c>
      <c r="D65" s="37">
        <v>61</v>
      </c>
      <c r="E65" s="37">
        <v>51</v>
      </c>
      <c r="F65" s="37">
        <v>70</v>
      </c>
      <c r="G65" s="37">
        <v>86</v>
      </c>
      <c r="H65" s="37">
        <v>72</v>
      </c>
      <c r="I65" s="38">
        <v>70</v>
      </c>
      <c r="J65" s="38">
        <v>30</v>
      </c>
      <c r="K65" s="38">
        <v>80</v>
      </c>
      <c r="L65" s="38">
        <v>85</v>
      </c>
      <c r="M65" s="38">
        <v>40</v>
      </c>
      <c r="N65" s="139">
        <v>65.5</v>
      </c>
      <c r="O65" s="139">
        <v>40.5</v>
      </c>
      <c r="P65" s="139">
        <v>75</v>
      </c>
      <c r="Q65" s="139">
        <v>85.5</v>
      </c>
      <c r="R65" s="139">
        <v>56</v>
      </c>
    </row>
    <row r="66" spans="1:18">
      <c r="A66" s="10">
        <v>53</v>
      </c>
      <c r="B66" s="24">
        <v>1911053</v>
      </c>
      <c r="C66" s="23" t="s">
        <v>50</v>
      </c>
      <c r="D66" s="37">
        <v>98</v>
      </c>
      <c r="E66" s="37">
        <v>89</v>
      </c>
      <c r="F66" s="37">
        <v>84</v>
      </c>
      <c r="G66" s="37">
        <v>82</v>
      </c>
      <c r="H66" s="37">
        <v>94</v>
      </c>
      <c r="I66" s="38">
        <v>100</v>
      </c>
      <c r="J66" s="38">
        <v>40</v>
      </c>
      <c r="K66" s="38">
        <v>100</v>
      </c>
      <c r="L66" s="38">
        <v>95</v>
      </c>
      <c r="M66" s="38">
        <v>65</v>
      </c>
      <c r="N66" s="139">
        <v>99</v>
      </c>
      <c r="O66" s="139">
        <v>64.5</v>
      </c>
      <c r="P66" s="139">
        <v>92</v>
      </c>
      <c r="Q66" s="139">
        <v>88.5</v>
      </c>
      <c r="R66" s="139">
        <v>79.5</v>
      </c>
    </row>
    <row r="67" spans="1:18">
      <c r="A67" s="10">
        <v>54</v>
      </c>
      <c r="B67" s="24">
        <v>1911054</v>
      </c>
      <c r="C67" s="23" t="s">
        <v>116</v>
      </c>
      <c r="D67" s="37">
        <v>74</v>
      </c>
      <c r="E67" s="37">
        <v>64</v>
      </c>
      <c r="F67" s="37">
        <v>71</v>
      </c>
      <c r="G67" s="37">
        <v>89</v>
      </c>
      <c r="H67" s="37">
        <v>54</v>
      </c>
      <c r="I67" s="38">
        <v>40</v>
      </c>
      <c r="J67" s="38">
        <v>0</v>
      </c>
      <c r="K67" s="38">
        <v>70</v>
      </c>
      <c r="L67" s="38">
        <v>95</v>
      </c>
      <c r="M67" s="38">
        <v>65</v>
      </c>
      <c r="N67" s="139">
        <v>57</v>
      </c>
      <c r="O67" s="139">
        <v>32</v>
      </c>
      <c r="P67" s="139">
        <v>70.5</v>
      </c>
      <c r="Q67" s="139">
        <v>92</v>
      </c>
      <c r="R67" s="139">
        <v>59.5</v>
      </c>
    </row>
    <row r="68" spans="1:18">
      <c r="A68" s="10">
        <v>55</v>
      </c>
      <c r="B68" s="24">
        <v>1911055</v>
      </c>
      <c r="C68" s="23" t="s">
        <v>117</v>
      </c>
      <c r="D68" s="37">
        <v>55</v>
      </c>
      <c r="E68" s="37">
        <v>43</v>
      </c>
      <c r="F68" s="37">
        <v>72</v>
      </c>
      <c r="G68" s="37">
        <v>67</v>
      </c>
      <c r="H68" s="37">
        <v>72</v>
      </c>
      <c r="I68" s="38">
        <v>10</v>
      </c>
      <c r="J68" s="38">
        <v>50</v>
      </c>
      <c r="K68" s="38">
        <v>70</v>
      </c>
      <c r="L68" s="38">
        <v>70</v>
      </c>
      <c r="M68" s="38">
        <v>50</v>
      </c>
      <c r="N68" s="139">
        <v>32.5</v>
      </c>
      <c r="O68" s="139">
        <v>46.5</v>
      </c>
      <c r="P68" s="139">
        <v>71</v>
      </c>
      <c r="Q68" s="139">
        <v>68.5</v>
      </c>
      <c r="R68" s="139">
        <v>61</v>
      </c>
    </row>
    <row r="69" spans="1:18">
      <c r="A69" s="10">
        <v>56</v>
      </c>
      <c r="B69" s="24">
        <v>1911056</v>
      </c>
      <c r="C69" s="23" t="s">
        <v>118</v>
      </c>
      <c r="D69" s="37">
        <v>90</v>
      </c>
      <c r="E69" s="37">
        <v>75</v>
      </c>
      <c r="F69" s="37">
        <v>84</v>
      </c>
      <c r="G69" s="37">
        <v>81</v>
      </c>
      <c r="H69" s="37">
        <v>96</v>
      </c>
      <c r="I69" s="38">
        <v>60</v>
      </c>
      <c r="J69" s="38">
        <v>85</v>
      </c>
      <c r="K69" s="38">
        <v>90</v>
      </c>
      <c r="L69" s="38">
        <v>85</v>
      </c>
      <c r="M69" s="38">
        <v>95</v>
      </c>
      <c r="N69" s="139">
        <v>75</v>
      </c>
      <c r="O69" s="139">
        <v>80</v>
      </c>
      <c r="P69" s="139">
        <v>87</v>
      </c>
      <c r="Q69" s="139">
        <v>83</v>
      </c>
      <c r="R69" s="139">
        <v>95.5</v>
      </c>
    </row>
    <row r="70" spans="1:18">
      <c r="A70" s="10">
        <v>57</v>
      </c>
      <c r="B70" s="24">
        <v>1911057</v>
      </c>
      <c r="C70" s="23" t="s">
        <v>119</v>
      </c>
      <c r="D70" s="37">
        <v>65</v>
      </c>
      <c r="E70" s="37">
        <v>37</v>
      </c>
      <c r="F70" s="37">
        <v>65</v>
      </c>
      <c r="G70" s="37">
        <v>93</v>
      </c>
      <c r="H70" s="37">
        <v>66</v>
      </c>
      <c r="I70" s="38">
        <v>40</v>
      </c>
      <c r="J70" s="38">
        <v>10</v>
      </c>
      <c r="K70" s="38">
        <v>55</v>
      </c>
      <c r="L70" s="38">
        <v>95</v>
      </c>
      <c r="M70" s="38">
        <v>55</v>
      </c>
      <c r="N70" s="139">
        <v>52.5</v>
      </c>
      <c r="O70" s="139">
        <v>23.5</v>
      </c>
      <c r="P70" s="139">
        <v>60</v>
      </c>
      <c r="Q70" s="139">
        <v>94</v>
      </c>
      <c r="R70" s="139">
        <v>60.5</v>
      </c>
    </row>
    <row r="71" spans="1:18">
      <c r="A71" s="10">
        <v>58</v>
      </c>
      <c r="B71" s="24">
        <v>1911058</v>
      </c>
      <c r="C71" s="23" t="s">
        <v>120</v>
      </c>
      <c r="D71" s="37">
        <v>81</v>
      </c>
      <c r="E71" s="37">
        <v>88</v>
      </c>
      <c r="F71" s="37">
        <v>75</v>
      </c>
      <c r="G71" s="37">
        <v>68</v>
      </c>
      <c r="H71" s="37">
        <v>80</v>
      </c>
      <c r="I71" s="38">
        <v>60</v>
      </c>
      <c r="J71" s="38">
        <v>35</v>
      </c>
      <c r="K71" s="38">
        <v>60</v>
      </c>
      <c r="L71" s="38">
        <v>80</v>
      </c>
      <c r="M71" s="38">
        <v>70</v>
      </c>
      <c r="N71" s="139">
        <v>70.5</v>
      </c>
      <c r="O71" s="139">
        <v>61.5</v>
      </c>
      <c r="P71" s="139">
        <v>67.5</v>
      </c>
      <c r="Q71" s="139">
        <v>74</v>
      </c>
      <c r="R71" s="139">
        <v>75</v>
      </c>
    </row>
    <row r="72" spans="1:18">
      <c r="A72" s="10">
        <v>59</v>
      </c>
      <c r="B72" s="24">
        <v>1911059</v>
      </c>
      <c r="C72" s="23" t="s">
        <v>65</v>
      </c>
      <c r="D72" s="37">
        <v>78</v>
      </c>
      <c r="E72" s="37">
        <v>56</v>
      </c>
      <c r="F72" s="37">
        <v>71</v>
      </c>
      <c r="G72" s="37">
        <v>95</v>
      </c>
      <c r="H72" s="37">
        <v>90</v>
      </c>
      <c r="I72" s="38">
        <v>80</v>
      </c>
      <c r="J72" s="38">
        <v>40</v>
      </c>
      <c r="K72" s="38">
        <v>75</v>
      </c>
      <c r="L72" s="38">
        <v>80</v>
      </c>
      <c r="M72" s="38">
        <v>70</v>
      </c>
      <c r="N72" s="139">
        <v>79</v>
      </c>
      <c r="O72" s="139">
        <v>48</v>
      </c>
      <c r="P72" s="139">
        <v>73</v>
      </c>
      <c r="Q72" s="139">
        <v>87.5</v>
      </c>
      <c r="R72" s="139">
        <v>80</v>
      </c>
    </row>
    <row r="73" spans="1:18">
      <c r="A73" s="10">
        <v>60</v>
      </c>
      <c r="B73" s="24">
        <v>1911060</v>
      </c>
      <c r="C73" s="23" t="s">
        <v>121</v>
      </c>
      <c r="D73" s="37">
        <v>92</v>
      </c>
      <c r="E73" s="37">
        <v>86</v>
      </c>
      <c r="F73" s="37">
        <v>90</v>
      </c>
      <c r="G73" s="37">
        <v>86</v>
      </c>
      <c r="H73" s="37">
        <v>86</v>
      </c>
      <c r="I73" s="38">
        <v>100</v>
      </c>
      <c r="J73" s="38">
        <v>100</v>
      </c>
      <c r="K73" s="38">
        <v>100</v>
      </c>
      <c r="L73" s="38">
        <v>100</v>
      </c>
      <c r="M73" s="38">
        <v>75</v>
      </c>
      <c r="N73" s="139">
        <v>96</v>
      </c>
      <c r="O73" s="139">
        <v>93</v>
      </c>
      <c r="P73" s="139">
        <v>95</v>
      </c>
      <c r="Q73" s="139">
        <v>93</v>
      </c>
      <c r="R73" s="139">
        <v>80.5</v>
      </c>
    </row>
    <row r="74" spans="1:18">
      <c r="A74" s="10">
        <v>61</v>
      </c>
      <c r="B74" s="24">
        <v>1911061</v>
      </c>
      <c r="C74" s="23" t="s">
        <v>122</v>
      </c>
      <c r="D74" s="37">
        <v>90</v>
      </c>
      <c r="E74" s="37">
        <v>57</v>
      </c>
      <c r="F74" s="37">
        <v>87</v>
      </c>
      <c r="G74" s="37">
        <v>84</v>
      </c>
      <c r="H74" s="37">
        <v>70</v>
      </c>
      <c r="I74" s="38">
        <v>75</v>
      </c>
      <c r="J74" s="38">
        <v>10</v>
      </c>
      <c r="K74" s="38">
        <v>75</v>
      </c>
      <c r="L74" s="38">
        <v>90</v>
      </c>
      <c r="M74" s="38">
        <v>80</v>
      </c>
      <c r="N74" s="139">
        <v>82.5</v>
      </c>
      <c r="O74" s="139">
        <v>33.5</v>
      </c>
      <c r="P74" s="139">
        <v>81</v>
      </c>
      <c r="Q74" s="139">
        <v>87</v>
      </c>
      <c r="R74" s="139">
        <v>75</v>
      </c>
    </row>
    <row r="75" spans="1:18">
      <c r="A75" s="10">
        <v>62</v>
      </c>
      <c r="B75" s="24">
        <v>1911062</v>
      </c>
      <c r="C75" s="23" t="s">
        <v>123</v>
      </c>
      <c r="D75" s="37">
        <v>85</v>
      </c>
      <c r="E75" s="37">
        <v>95</v>
      </c>
      <c r="F75" s="37">
        <v>86</v>
      </c>
      <c r="G75" s="37">
        <v>86</v>
      </c>
      <c r="H75" s="37">
        <v>94</v>
      </c>
      <c r="I75" s="38">
        <v>90</v>
      </c>
      <c r="J75" s="38">
        <v>90</v>
      </c>
      <c r="K75" s="38">
        <v>85</v>
      </c>
      <c r="L75" s="38">
        <v>95</v>
      </c>
      <c r="M75" s="38">
        <v>80</v>
      </c>
      <c r="N75" s="139">
        <v>87.5</v>
      </c>
      <c r="O75" s="139">
        <v>92.5</v>
      </c>
      <c r="P75" s="139">
        <v>85.5</v>
      </c>
      <c r="Q75" s="139">
        <v>90.5</v>
      </c>
      <c r="R75" s="139">
        <v>87</v>
      </c>
    </row>
    <row r="76" spans="1:18">
      <c r="A76" s="10">
        <v>63</v>
      </c>
      <c r="B76" s="24">
        <v>1911063</v>
      </c>
      <c r="C76" s="23" t="s">
        <v>51</v>
      </c>
      <c r="D76" s="37">
        <v>94</v>
      </c>
      <c r="E76" s="37">
        <v>78</v>
      </c>
      <c r="F76" s="37">
        <v>70</v>
      </c>
      <c r="G76" s="37">
        <v>80</v>
      </c>
      <c r="H76" s="37">
        <v>80</v>
      </c>
      <c r="I76" s="38">
        <v>75</v>
      </c>
      <c r="J76" s="38">
        <v>50</v>
      </c>
      <c r="K76" s="38">
        <v>85</v>
      </c>
      <c r="L76" s="38">
        <v>90</v>
      </c>
      <c r="M76" s="38">
        <v>45</v>
      </c>
      <c r="N76" s="139">
        <v>84.5</v>
      </c>
      <c r="O76" s="139">
        <v>64</v>
      </c>
      <c r="P76" s="139">
        <v>77.5</v>
      </c>
      <c r="Q76" s="139">
        <v>85</v>
      </c>
      <c r="R76" s="139">
        <v>62.5</v>
      </c>
    </row>
    <row r="77" spans="1:18">
      <c r="A77" s="10">
        <v>64</v>
      </c>
      <c r="B77" s="24">
        <v>1911064</v>
      </c>
      <c r="C77" s="23" t="s">
        <v>124</v>
      </c>
      <c r="D77" s="37">
        <v>82</v>
      </c>
      <c r="E77" s="37">
        <v>72</v>
      </c>
      <c r="F77" s="37">
        <v>73</v>
      </c>
      <c r="G77" s="37">
        <v>66</v>
      </c>
      <c r="H77" s="37">
        <v>74</v>
      </c>
      <c r="I77" s="38">
        <v>30</v>
      </c>
      <c r="J77" s="38">
        <v>75</v>
      </c>
      <c r="K77" s="38">
        <v>75</v>
      </c>
      <c r="L77" s="38">
        <v>85</v>
      </c>
      <c r="M77" s="38">
        <v>40</v>
      </c>
      <c r="N77" s="139">
        <v>56</v>
      </c>
      <c r="O77" s="139">
        <v>73.5</v>
      </c>
      <c r="P77" s="139">
        <v>74</v>
      </c>
      <c r="Q77" s="139">
        <v>75.5</v>
      </c>
      <c r="R77" s="139">
        <v>57</v>
      </c>
    </row>
    <row r="78" spans="1:18">
      <c r="A78" s="10">
        <v>65</v>
      </c>
      <c r="B78" s="24">
        <v>1911065</v>
      </c>
      <c r="C78" s="23" t="s">
        <v>52</v>
      </c>
      <c r="D78" s="37">
        <v>63</v>
      </c>
      <c r="E78" s="37">
        <v>62</v>
      </c>
      <c r="F78" s="37">
        <v>70</v>
      </c>
      <c r="G78" s="37">
        <v>86</v>
      </c>
      <c r="H78" s="37">
        <v>66</v>
      </c>
      <c r="I78" s="38">
        <v>55</v>
      </c>
      <c r="J78" s="38">
        <v>20</v>
      </c>
      <c r="K78" s="38">
        <v>20</v>
      </c>
      <c r="L78" s="38">
        <v>75</v>
      </c>
      <c r="M78" s="38">
        <v>40</v>
      </c>
      <c r="N78" s="139">
        <v>59</v>
      </c>
      <c r="O78" s="139">
        <v>41</v>
      </c>
      <c r="P78" s="139">
        <v>45</v>
      </c>
      <c r="Q78" s="139">
        <v>80.5</v>
      </c>
      <c r="R78" s="139">
        <v>53</v>
      </c>
    </row>
    <row r="79" spans="1:18">
      <c r="A79" s="10">
        <v>66</v>
      </c>
      <c r="B79" s="24">
        <v>1911066</v>
      </c>
      <c r="C79" s="23" t="s">
        <v>66</v>
      </c>
      <c r="D79" s="37">
        <v>82</v>
      </c>
      <c r="E79" s="37">
        <v>89</v>
      </c>
      <c r="F79" s="37">
        <v>81</v>
      </c>
      <c r="G79" s="37">
        <v>81</v>
      </c>
      <c r="H79" s="37">
        <v>74</v>
      </c>
      <c r="I79" s="38">
        <v>90</v>
      </c>
      <c r="J79" s="38">
        <v>35</v>
      </c>
      <c r="K79" s="38">
        <v>70</v>
      </c>
      <c r="L79" s="38">
        <v>95</v>
      </c>
      <c r="M79" s="38">
        <v>75</v>
      </c>
      <c r="N79" s="139">
        <v>86</v>
      </c>
      <c r="O79" s="139">
        <v>62</v>
      </c>
      <c r="P79" s="139">
        <v>75.5</v>
      </c>
      <c r="Q79" s="139">
        <v>88</v>
      </c>
      <c r="R79" s="139">
        <v>74.5</v>
      </c>
    </row>
    <row r="80" spans="1:18">
      <c r="A80" s="10">
        <v>67</v>
      </c>
      <c r="B80" s="24">
        <v>1911067</v>
      </c>
      <c r="C80" s="23" t="s">
        <v>125</v>
      </c>
      <c r="D80" s="37">
        <v>79</v>
      </c>
      <c r="E80" s="37">
        <v>77</v>
      </c>
      <c r="F80" s="37">
        <v>83</v>
      </c>
      <c r="G80" s="37">
        <v>82</v>
      </c>
      <c r="H80" s="37">
        <v>85</v>
      </c>
      <c r="I80" s="38">
        <v>100</v>
      </c>
      <c r="J80" s="38">
        <v>90</v>
      </c>
      <c r="K80" s="38">
        <v>95</v>
      </c>
      <c r="L80" s="38">
        <v>100</v>
      </c>
      <c r="M80" s="38">
        <v>85</v>
      </c>
      <c r="N80" s="139">
        <v>89.5</v>
      </c>
      <c r="O80" s="139">
        <v>83.5</v>
      </c>
      <c r="P80" s="139">
        <v>89</v>
      </c>
      <c r="Q80" s="139">
        <v>91</v>
      </c>
      <c r="R80" s="139">
        <v>85</v>
      </c>
    </row>
    <row r="81" spans="1:18">
      <c r="A81" s="10">
        <v>68</v>
      </c>
      <c r="B81" s="24">
        <v>1911068</v>
      </c>
      <c r="C81" s="23" t="s">
        <v>126</v>
      </c>
      <c r="D81" s="37">
        <v>86</v>
      </c>
      <c r="E81" s="37">
        <v>75</v>
      </c>
      <c r="F81" s="37">
        <v>55</v>
      </c>
      <c r="G81" s="37">
        <v>76</v>
      </c>
      <c r="H81" s="37">
        <v>64</v>
      </c>
      <c r="I81" s="38">
        <v>35</v>
      </c>
      <c r="J81" s="38">
        <v>25</v>
      </c>
      <c r="K81" s="38">
        <v>40</v>
      </c>
      <c r="L81" s="38">
        <v>95</v>
      </c>
      <c r="M81" s="38">
        <v>60</v>
      </c>
      <c r="N81" s="139">
        <v>60.5</v>
      </c>
      <c r="O81" s="139">
        <v>50</v>
      </c>
      <c r="P81" s="139">
        <v>47.5</v>
      </c>
      <c r="Q81" s="139">
        <v>85.5</v>
      </c>
      <c r="R81" s="139">
        <v>62</v>
      </c>
    </row>
    <row r="82" spans="1:18">
      <c r="A82" s="10">
        <v>69</v>
      </c>
      <c r="B82" s="24">
        <v>1911069</v>
      </c>
      <c r="C82" s="23" t="s">
        <v>67</v>
      </c>
      <c r="D82" s="37">
        <v>70</v>
      </c>
      <c r="E82" s="37">
        <v>68</v>
      </c>
      <c r="F82" s="37">
        <v>52</v>
      </c>
      <c r="G82" s="37">
        <v>88</v>
      </c>
      <c r="H82" s="37">
        <v>65</v>
      </c>
      <c r="I82" s="38">
        <v>70</v>
      </c>
      <c r="J82" s="38">
        <v>5</v>
      </c>
      <c r="K82" s="38">
        <v>45</v>
      </c>
      <c r="L82" s="38">
        <v>55</v>
      </c>
      <c r="M82" s="38">
        <v>55</v>
      </c>
      <c r="N82" s="139">
        <v>70</v>
      </c>
      <c r="O82" s="139">
        <v>36.5</v>
      </c>
      <c r="P82" s="139">
        <v>48.5</v>
      </c>
      <c r="Q82" s="139">
        <v>71.5</v>
      </c>
      <c r="R82" s="139">
        <v>60</v>
      </c>
    </row>
    <row r="83" spans="1:18">
      <c r="A83" s="10">
        <v>70</v>
      </c>
      <c r="B83" s="24">
        <v>1911070</v>
      </c>
      <c r="C83" s="23" t="s">
        <v>127</v>
      </c>
      <c r="D83" s="37">
        <v>74</v>
      </c>
      <c r="E83" s="37">
        <v>70</v>
      </c>
      <c r="F83" s="37">
        <v>67</v>
      </c>
      <c r="G83" s="37">
        <v>77</v>
      </c>
      <c r="H83" s="37">
        <v>61</v>
      </c>
      <c r="I83" s="38">
        <v>25</v>
      </c>
      <c r="J83" s="38">
        <v>55</v>
      </c>
      <c r="K83" s="38">
        <v>70</v>
      </c>
      <c r="L83" s="38">
        <v>80</v>
      </c>
      <c r="M83" s="38">
        <v>40</v>
      </c>
      <c r="N83" s="139">
        <v>49.5</v>
      </c>
      <c r="O83" s="139">
        <v>62.5</v>
      </c>
      <c r="P83" s="139">
        <v>68.5</v>
      </c>
      <c r="Q83" s="139">
        <v>78.5</v>
      </c>
      <c r="R83" s="139">
        <v>50.5</v>
      </c>
    </row>
    <row r="84" spans="1:18">
      <c r="A84" s="10">
        <v>71</v>
      </c>
      <c r="B84" s="24">
        <v>1911071</v>
      </c>
      <c r="C84" s="23" t="s">
        <v>128</v>
      </c>
      <c r="D84" s="37">
        <v>91</v>
      </c>
      <c r="E84" s="37">
        <v>82</v>
      </c>
      <c r="F84" s="37">
        <v>67</v>
      </c>
      <c r="G84" s="37">
        <v>73</v>
      </c>
      <c r="H84" s="37">
        <v>64</v>
      </c>
      <c r="I84" s="38">
        <v>40</v>
      </c>
      <c r="J84" s="38">
        <v>40</v>
      </c>
      <c r="K84" s="38">
        <v>70</v>
      </c>
      <c r="L84" s="38">
        <v>75</v>
      </c>
      <c r="M84" s="38">
        <v>70</v>
      </c>
      <c r="N84" s="139">
        <v>65.5</v>
      </c>
      <c r="O84" s="139">
        <v>61</v>
      </c>
      <c r="P84" s="139">
        <v>68.5</v>
      </c>
      <c r="Q84" s="139">
        <v>74</v>
      </c>
      <c r="R84" s="139">
        <v>67</v>
      </c>
    </row>
    <row r="85" spans="1:18">
      <c r="A85" s="10">
        <v>72</v>
      </c>
      <c r="B85" s="24">
        <v>1911072</v>
      </c>
      <c r="C85" s="23" t="s">
        <v>53</v>
      </c>
      <c r="D85" s="37">
        <v>80</v>
      </c>
      <c r="E85" s="37">
        <v>76</v>
      </c>
      <c r="F85" s="37">
        <v>75</v>
      </c>
      <c r="G85" s="37">
        <v>73</v>
      </c>
      <c r="H85" s="37">
        <v>55</v>
      </c>
      <c r="I85" s="38">
        <v>80</v>
      </c>
      <c r="J85" s="38">
        <v>25</v>
      </c>
      <c r="K85" s="38">
        <v>85</v>
      </c>
      <c r="L85" s="38">
        <v>90</v>
      </c>
      <c r="M85" s="38">
        <v>55</v>
      </c>
      <c r="N85" s="139">
        <v>80</v>
      </c>
      <c r="O85" s="139">
        <v>50.5</v>
      </c>
      <c r="P85" s="139">
        <v>80</v>
      </c>
      <c r="Q85" s="139">
        <v>81.5</v>
      </c>
      <c r="R85" s="139">
        <v>55</v>
      </c>
    </row>
    <row r="86" spans="1:18">
      <c r="A86" s="10">
        <v>73</v>
      </c>
      <c r="B86" s="24">
        <v>1911073</v>
      </c>
      <c r="C86" s="23" t="s">
        <v>54</v>
      </c>
      <c r="D86" s="37">
        <v>92</v>
      </c>
      <c r="E86" s="37">
        <v>90</v>
      </c>
      <c r="F86" s="37">
        <v>94</v>
      </c>
      <c r="G86" s="37">
        <v>88</v>
      </c>
      <c r="H86" s="37">
        <v>92</v>
      </c>
      <c r="I86" s="38">
        <v>100</v>
      </c>
      <c r="J86" s="38">
        <v>95</v>
      </c>
      <c r="K86" s="38">
        <v>100</v>
      </c>
      <c r="L86" s="38">
        <v>95</v>
      </c>
      <c r="M86" s="38">
        <v>95</v>
      </c>
      <c r="N86" s="139">
        <v>96</v>
      </c>
      <c r="O86" s="139">
        <v>92.5</v>
      </c>
      <c r="P86" s="139">
        <v>97</v>
      </c>
      <c r="Q86" s="139">
        <v>91.5</v>
      </c>
      <c r="R86" s="139">
        <v>93.5</v>
      </c>
    </row>
    <row r="87" spans="1:18">
      <c r="A87" s="10">
        <v>74</v>
      </c>
      <c r="B87" s="24">
        <v>1911074</v>
      </c>
      <c r="C87" s="23" t="s">
        <v>68</v>
      </c>
      <c r="D87" s="37">
        <v>83</v>
      </c>
      <c r="E87" s="37">
        <v>80</v>
      </c>
      <c r="F87" s="37">
        <v>77</v>
      </c>
      <c r="G87" s="37">
        <v>72</v>
      </c>
      <c r="H87" s="37">
        <v>67</v>
      </c>
      <c r="I87" s="38">
        <v>65</v>
      </c>
      <c r="J87" s="38">
        <v>85</v>
      </c>
      <c r="K87" s="38">
        <v>95</v>
      </c>
      <c r="L87" s="38">
        <v>85</v>
      </c>
      <c r="M87" s="38">
        <v>80</v>
      </c>
      <c r="N87" s="139">
        <v>74</v>
      </c>
      <c r="O87" s="139">
        <v>82.5</v>
      </c>
      <c r="P87" s="139">
        <v>86</v>
      </c>
      <c r="Q87" s="139">
        <v>78.5</v>
      </c>
      <c r="R87" s="139">
        <v>73.5</v>
      </c>
    </row>
    <row r="88" spans="1:18">
      <c r="A88" s="10">
        <v>75</v>
      </c>
      <c r="B88" s="24">
        <v>1911075</v>
      </c>
      <c r="C88" s="23" t="s">
        <v>55</v>
      </c>
      <c r="D88" s="37">
        <v>91</v>
      </c>
      <c r="E88" s="37">
        <v>84</v>
      </c>
      <c r="F88" s="37">
        <v>84</v>
      </c>
      <c r="G88" s="37">
        <v>92</v>
      </c>
      <c r="H88" s="37">
        <v>65</v>
      </c>
      <c r="I88" s="38">
        <v>85</v>
      </c>
      <c r="J88" s="38">
        <v>50</v>
      </c>
      <c r="K88" s="38">
        <v>85</v>
      </c>
      <c r="L88" s="38">
        <v>95</v>
      </c>
      <c r="M88" s="38">
        <v>75</v>
      </c>
      <c r="N88" s="139">
        <v>88</v>
      </c>
      <c r="O88" s="139">
        <v>67</v>
      </c>
      <c r="P88" s="139">
        <v>84.5</v>
      </c>
      <c r="Q88" s="139">
        <v>93.5</v>
      </c>
      <c r="R88" s="139">
        <v>70</v>
      </c>
    </row>
    <row r="89" spans="1:18">
      <c r="A89" s="10">
        <v>76</v>
      </c>
      <c r="B89" s="24">
        <v>1911076</v>
      </c>
      <c r="C89" s="23" t="s">
        <v>129</v>
      </c>
      <c r="D89" s="37">
        <v>89</v>
      </c>
      <c r="E89" s="37">
        <v>65</v>
      </c>
      <c r="F89" s="37">
        <v>61</v>
      </c>
      <c r="G89" s="37">
        <v>86</v>
      </c>
      <c r="H89" s="37">
        <v>84</v>
      </c>
      <c r="I89" s="38">
        <v>55</v>
      </c>
      <c r="J89" s="38">
        <v>35</v>
      </c>
      <c r="K89" s="38">
        <v>50</v>
      </c>
      <c r="L89" s="38">
        <v>85</v>
      </c>
      <c r="M89" s="38">
        <v>55</v>
      </c>
      <c r="N89" s="139">
        <v>72</v>
      </c>
      <c r="O89" s="139">
        <v>50</v>
      </c>
      <c r="P89" s="139">
        <v>55.5</v>
      </c>
      <c r="Q89" s="139">
        <v>85.5</v>
      </c>
      <c r="R89" s="139">
        <v>69.5</v>
      </c>
    </row>
    <row r="90" spans="1:18">
      <c r="A90" s="10">
        <v>77</v>
      </c>
      <c r="B90" s="24">
        <v>1911077</v>
      </c>
      <c r="C90" s="23" t="s">
        <v>56</v>
      </c>
      <c r="D90" s="37">
        <v>72</v>
      </c>
      <c r="E90" s="37">
        <v>88</v>
      </c>
      <c r="F90" s="37">
        <v>69</v>
      </c>
      <c r="G90" s="37">
        <v>74</v>
      </c>
      <c r="H90" s="37">
        <v>66</v>
      </c>
      <c r="I90" s="38">
        <v>55</v>
      </c>
      <c r="J90" s="38">
        <v>40</v>
      </c>
      <c r="K90" s="38">
        <v>85</v>
      </c>
      <c r="L90" s="38">
        <v>80</v>
      </c>
      <c r="M90" s="38">
        <v>50</v>
      </c>
      <c r="N90" s="139">
        <v>63.5</v>
      </c>
      <c r="O90" s="139">
        <v>64</v>
      </c>
      <c r="P90" s="139">
        <v>77</v>
      </c>
      <c r="Q90" s="139">
        <v>77</v>
      </c>
      <c r="R90" s="139">
        <v>58</v>
      </c>
    </row>
    <row r="91" spans="1:18">
      <c r="A91" s="10">
        <v>78</v>
      </c>
      <c r="B91" s="24">
        <v>1911078</v>
      </c>
      <c r="C91" s="23" t="s">
        <v>69</v>
      </c>
      <c r="D91" s="37">
        <v>76</v>
      </c>
      <c r="E91" s="37">
        <v>93</v>
      </c>
      <c r="F91" s="37">
        <v>81</v>
      </c>
      <c r="G91" s="37">
        <v>90</v>
      </c>
      <c r="H91" s="37">
        <v>85</v>
      </c>
      <c r="I91" s="38">
        <v>85</v>
      </c>
      <c r="J91" s="38">
        <v>70</v>
      </c>
      <c r="K91" s="38">
        <v>90</v>
      </c>
      <c r="L91" s="38">
        <v>90</v>
      </c>
      <c r="M91" s="38">
        <v>60</v>
      </c>
      <c r="N91" s="139">
        <v>80.5</v>
      </c>
      <c r="O91" s="139">
        <v>81.5</v>
      </c>
      <c r="P91" s="139">
        <v>85.5</v>
      </c>
      <c r="Q91" s="139">
        <v>90</v>
      </c>
      <c r="R91" s="139">
        <v>72.5</v>
      </c>
    </row>
    <row r="92" spans="1:18">
      <c r="A92" s="10">
        <v>79</v>
      </c>
      <c r="B92" s="24">
        <v>1911079</v>
      </c>
      <c r="C92" s="23" t="s">
        <v>130</v>
      </c>
      <c r="D92" s="37">
        <v>62</v>
      </c>
      <c r="E92" s="37">
        <v>49</v>
      </c>
      <c r="F92" s="37">
        <v>69</v>
      </c>
      <c r="G92" s="37">
        <v>90</v>
      </c>
      <c r="H92" s="37">
        <v>67</v>
      </c>
      <c r="I92" s="38">
        <v>10</v>
      </c>
      <c r="J92" s="38">
        <v>20</v>
      </c>
      <c r="K92" s="38">
        <v>70</v>
      </c>
      <c r="L92" s="38">
        <v>90</v>
      </c>
      <c r="M92" s="38">
        <v>60</v>
      </c>
      <c r="N92" s="139">
        <v>36</v>
      </c>
      <c r="O92" s="139">
        <v>34.5</v>
      </c>
      <c r="P92" s="139">
        <v>69.5</v>
      </c>
      <c r="Q92" s="139">
        <v>90</v>
      </c>
      <c r="R92" s="139">
        <v>63.5</v>
      </c>
    </row>
    <row r="93" spans="1:18">
      <c r="A93" s="10">
        <v>80</v>
      </c>
      <c r="B93" s="24">
        <v>1911080</v>
      </c>
      <c r="C93" s="23" t="s">
        <v>131</v>
      </c>
      <c r="D93" s="37">
        <v>77</v>
      </c>
      <c r="E93" s="37">
        <v>60</v>
      </c>
      <c r="F93" s="37">
        <v>55</v>
      </c>
      <c r="G93" s="37">
        <v>69</v>
      </c>
      <c r="H93" s="37">
        <v>52</v>
      </c>
      <c r="I93" s="38">
        <v>70</v>
      </c>
      <c r="J93" s="38">
        <v>0</v>
      </c>
      <c r="K93" s="38">
        <v>10</v>
      </c>
      <c r="L93" s="38">
        <v>60</v>
      </c>
      <c r="M93" s="38">
        <v>60</v>
      </c>
      <c r="N93" s="139">
        <v>73.5</v>
      </c>
      <c r="O93" s="139">
        <v>30</v>
      </c>
      <c r="P93" s="139">
        <v>32.5</v>
      </c>
      <c r="Q93" s="139">
        <v>64.5</v>
      </c>
      <c r="R93" s="139">
        <v>56</v>
      </c>
    </row>
    <row r="94" spans="1:18">
      <c r="A94" s="10">
        <v>81</v>
      </c>
      <c r="B94" s="24">
        <v>1911081</v>
      </c>
      <c r="C94" s="23" t="s">
        <v>70</v>
      </c>
      <c r="D94" s="37">
        <v>88</v>
      </c>
      <c r="E94" s="37">
        <v>78</v>
      </c>
      <c r="F94" s="37">
        <v>61</v>
      </c>
      <c r="G94" s="37">
        <v>71</v>
      </c>
      <c r="H94" s="37">
        <v>64</v>
      </c>
      <c r="I94" s="38">
        <v>80</v>
      </c>
      <c r="J94" s="38">
        <v>35</v>
      </c>
      <c r="K94" s="38">
        <v>45</v>
      </c>
      <c r="L94" s="38">
        <v>85</v>
      </c>
      <c r="M94" s="38">
        <v>70</v>
      </c>
      <c r="N94" s="139">
        <v>84</v>
      </c>
      <c r="O94" s="139">
        <v>56.5</v>
      </c>
      <c r="P94" s="139">
        <v>53</v>
      </c>
      <c r="Q94" s="139">
        <v>78</v>
      </c>
      <c r="R94" s="139">
        <v>67</v>
      </c>
    </row>
    <row r="95" spans="1:18">
      <c r="A95" s="10">
        <v>82</v>
      </c>
      <c r="B95" s="24">
        <v>1911082</v>
      </c>
      <c r="C95" s="23" t="s">
        <v>71</v>
      </c>
      <c r="D95" s="37">
        <v>88</v>
      </c>
      <c r="E95" s="37">
        <v>85</v>
      </c>
      <c r="F95" s="37">
        <v>80</v>
      </c>
      <c r="G95" s="37">
        <v>72</v>
      </c>
      <c r="H95" s="37">
        <v>94</v>
      </c>
      <c r="I95" s="38">
        <v>55</v>
      </c>
      <c r="J95" s="38">
        <v>75</v>
      </c>
      <c r="K95" s="38">
        <v>95</v>
      </c>
      <c r="L95" s="38">
        <v>90</v>
      </c>
      <c r="M95" s="38">
        <v>80</v>
      </c>
      <c r="N95" s="139">
        <v>71.5</v>
      </c>
      <c r="O95" s="139">
        <v>80</v>
      </c>
      <c r="P95" s="139">
        <v>87.5</v>
      </c>
      <c r="Q95" s="139">
        <v>81</v>
      </c>
      <c r="R95" s="139">
        <v>87</v>
      </c>
    </row>
    <row r="96" spans="1:18">
      <c r="A96" s="10">
        <v>83</v>
      </c>
      <c r="B96" s="24">
        <v>1911083</v>
      </c>
      <c r="C96" s="23" t="s">
        <v>132</v>
      </c>
      <c r="D96" s="37">
        <v>99</v>
      </c>
      <c r="E96" s="37">
        <v>88</v>
      </c>
      <c r="F96" s="37">
        <v>75</v>
      </c>
      <c r="G96" s="37">
        <v>95</v>
      </c>
      <c r="H96" s="37">
        <v>91</v>
      </c>
      <c r="I96" s="38">
        <v>60</v>
      </c>
      <c r="J96" s="38">
        <v>70</v>
      </c>
      <c r="K96" s="38">
        <v>95</v>
      </c>
      <c r="L96" s="38">
        <v>90</v>
      </c>
      <c r="M96" s="38">
        <v>90</v>
      </c>
      <c r="N96" s="139">
        <v>79.5</v>
      </c>
      <c r="O96" s="139">
        <v>79</v>
      </c>
      <c r="P96" s="139">
        <v>85</v>
      </c>
      <c r="Q96" s="139">
        <v>92.5</v>
      </c>
      <c r="R96" s="139">
        <v>90.5</v>
      </c>
    </row>
    <row r="97" spans="1:18">
      <c r="A97" s="10">
        <v>84</v>
      </c>
      <c r="B97" s="24">
        <v>1911084</v>
      </c>
      <c r="C97" s="23" t="s">
        <v>133</v>
      </c>
      <c r="D97" s="37">
        <v>90</v>
      </c>
      <c r="E97" s="37">
        <v>86</v>
      </c>
      <c r="F97" s="37">
        <v>78</v>
      </c>
      <c r="G97" s="37">
        <v>81</v>
      </c>
      <c r="H97" s="37">
        <v>73</v>
      </c>
      <c r="I97" s="38">
        <v>35</v>
      </c>
      <c r="J97" s="38">
        <v>60</v>
      </c>
      <c r="K97" s="38">
        <v>75</v>
      </c>
      <c r="L97" s="38">
        <v>75</v>
      </c>
      <c r="M97" s="38">
        <v>70</v>
      </c>
      <c r="N97" s="139">
        <v>62.5</v>
      </c>
      <c r="O97" s="139">
        <v>73</v>
      </c>
      <c r="P97" s="139">
        <v>76.5</v>
      </c>
      <c r="Q97" s="139">
        <v>78</v>
      </c>
      <c r="R97" s="139">
        <v>71.5</v>
      </c>
    </row>
    <row r="98" spans="1:18">
      <c r="A98" s="10">
        <v>85</v>
      </c>
      <c r="B98" s="24">
        <v>1911085</v>
      </c>
      <c r="C98" s="23" t="s">
        <v>134</v>
      </c>
      <c r="D98" s="37">
        <v>68</v>
      </c>
      <c r="E98" s="37">
        <v>78</v>
      </c>
      <c r="F98" s="37">
        <v>63</v>
      </c>
      <c r="G98" s="37">
        <v>84</v>
      </c>
      <c r="H98" s="37">
        <v>52</v>
      </c>
      <c r="I98" s="38">
        <v>50</v>
      </c>
      <c r="J98" s="38">
        <v>10</v>
      </c>
      <c r="K98" s="38">
        <v>70</v>
      </c>
      <c r="L98" s="38">
        <v>75</v>
      </c>
      <c r="M98" s="38">
        <v>65</v>
      </c>
      <c r="N98" s="139">
        <v>59</v>
      </c>
      <c r="O98" s="139">
        <v>44</v>
      </c>
      <c r="P98" s="139">
        <v>66.5</v>
      </c>
      <c r="Q98" s="139">
        <v>79.5</v>
      </c>
      <c r="R98" s="139">
        <v>58.5</v>
      </c>
    </row>
    <row r="99" spans="1:18">
      <c r="A99" s="10">
        <v>86</v>
      </c>
      <c r="B99" s="24">
        <v>1911086</v>
      </c>
      <c r="C99" s="23" t="s">
        <v>135</v>
      </c>
      <c r="D99" s="37">
        <v>70</v>
      </c>
      <c r="E99" s="37">
        <v>55</v>
      </c>
      <c r="F99" s="37">
        <v>67</v>
      </c>
      <c r="G99" s="37">
        <v>67</v>
      </c>
      <c r="H99" s="37">
        <v>65</v>
      </c>
      <c r="I99" s="38">
        <v>40</v>
      </c>
      <c r="J99" s="38">
        <v>10</v>
      </c>
      <c r="K99" s="38">
        <v>20</v>
      </c>
      <c r="L99" s="38">
        <v>75</v>
      </c>
      <c r="M99" s="38">
        <v>65</v>
      </c>
      <c r="N99" s="139">
        <v>55</v>
      </c>
      <c r="O99" s="139">
        <v>32.5</v>
      </c>
      <c r="P99" s="139">
        <v>43.5</v>
      </c>
      <c r="Q99" s="139">
        <v>71</v>
      </c>
      <c r="R99" s="139">
        <v>65</v>
      </c>
    </row>
    <row r="100" spans="1:18">
      <c r="A100" s="10">
        <v>87</v>
      </c>
      <c r="B100" s="24">
        <v>1911087</v>
      </c>
      <c r="C100" s="23" t="s">
        <v>136</v>
      </c>
      <c r="D100" s="37">
        <v>98</v>
      </c>
      <c r="E100" s="37">
        <v>87</v>
      </c>
      <c r="F100" s="37">
        <v>80</v>
      </c>
      <c r="G100" s="37">
        <v>78</v>
      </c>
      <c r="H100" s="37">
        <v>90</v>
      </c>
      <c r="I100" s="38">
        <v>70</v>
      </c>
      <c r="J100" s="38">
        <v>50</v>
      </c>
      <c r="K100" s="38">
        <v>100</v>
      </c>
      <c r="L100" s="38">
        <v>95</v>
      </c>
      <c r="M100" s="38">
        <v>75</v>
      </c>
      <c r="N100" s="139">
        <v>84</v>
      </c>
      <c r="O100" s="139">
        <v>68.5</v>
      </c>
      <c r="P100" s="139">
        <v>90</v>
      </c>
      <c r="Q100" s="139">
        <v>86.5</v>
      </c>
      <c r="R100" s="139">
        <v>82.5</v>
      </c>
    </row>
    <row r="101" spans="1:18">
      <c r="A101" s="10">
        <v>88</v>
      </c>
      <c r="B101" s="24">
        <v>1911088</v>
      </c>
      <c r="C101" s="23" t="s">
        <v>57</v>
      </c>
      <c r="D101" s="37">
        <v>85</v>
      </c>
      <c r="E101" s="37">
        <v>70</v>
      </c>
      <c r="F101" s="37">
        <v>63</v>
      </c>
      <c r="G101" s="37">
        <v>68</v>
      </c>
      <c r="H101" s="37">
        <v>75</v>
      </c>
      <c r="I101" s="38">
        <v>80</v>
      </c>
      <c r="J101" s="38">
        <v>85</v>
      </c>
      <c r="K101" s="38">
        <v>90</v>
      </c>
      <c r="L101" s="38">
        <v>95</v>
      </c>
      <c r="M101" s="38">
        <v>70</v>
      </c>
      <c r="N101" s="139">
        <v>82.5</v>
      </c>
      <c r="O101" s="139">
        <v>77.5</v>
      </c>
      <c r="P101" s="139">
        <v>76.5</v>
      </c>
      <c r="Q101" s="139">
        <v>81.5</v>
      </c>
      <c r="R101" s="139">
        <v>72.5</v>
      </c>
    </row>
    <row r="102" spans="1:18">
      <c r="A102" s="10">
        <v>89</v>
      </c>
      <c r="B102" s="24">
        <v>1911089</v>
      </c>
      <c r="C102" s="23" t="s">
        <v>137</v>
      </c>
      <c r="D102" s="37">
        <v>84</v>
      </c>
      <c r="E102" s="37">
        <v>90</v>
      </c>
      <c r="F102" s="37">
        <v>77</v>
      </c>
      <c r="G102" s="37">
        <v>76</v>
      </c>
      <c r="H102" s="37">
        <v>84</v>
      </c>
      <c r="I102" s="38">
        <v>100</v>
      </c>
      <c r="J102" s="38">
        <v>90</v>
      </c>
      <c r="K102" s="38">
        <v>75</v>
      </c>
      <c r="L102" s="38">
        <v>90</v>
      </c>
      <c r="M102" s="38">
        <v>60</v>
      </c>
      <c r="N102" s="139">
        <v>92</v>
      </c>
      <c r="O102" s="139">
        <v>90</v>
      </c>
      <c r="P102" s="139">
        <v>76</v>
      </c>
      <c r="Q102" s="139">
        <v>83</v>
      </c>
      <c r="R102" s="139">
        <v>72</v>
      </c>
    </row>
    <row r="103" spans="1:18">
      <c r="A103" s="10">
        <v>90</v>
      </c>
      <c r="B103" s="24">
        <v>1911090</v>
      </c>
      <c r="C103" s="23" t="s">
        <v>138</v>
      </c>
      <c r="D103" s="37">
        <v>81</v>
      </c>
      <c r="E103" s="37">
        <v>95</v>
      </c>
      <c r="F103" s="37">
        <v>81</v>
      </c>
      <c r="G103" s="37">
        <v>87</v>
      </c>
      <c r="H103" s="37">
        <v>86</v>
      </c>
      <c r="I103" s="38">
        <v>100</v>
      </c>
      <c r="J103" s="38">
        <v>55</v>
      </c>
      <c r="K103" s="38">
        <v>85</v>
      </c>
      <c r="L103" s="38">
        <v>95</v>
      </c>
      <c r="M103" s="38">
        <v>65</v>
      </c>
      <c r="N103" s="139">
        <v>90.5</v>
      </c>
      <c r="O103" s="139">
        <v>75</v>
      </c>
      <c r="P103" s="139">
        <v>83</v>
      </c>
      <c r="Q103" s="139">
        <v>91</v>
      </c>
      <c r="R103" s="139">
        <v>75.5</v>
      </c>
    </row>
    <row r="104" spans="1:18">
      <c r="A104" s="10">
        <v>91</v>
      </c>
      <c r="B104" s="24">
        <v>1911091</v>
      </c>
      <c r="C104" s="23" t="s">
        <v>139</v>
      </c>
      <c r="D104" s="37">
        <v>62</v>
      </c>
      <c r="E104" s="37">
        <v>78</v>
      </c>
      <c r="F104" s="37">
        <v>40</v>
      </c>
      <c r="G104" s="37">
        <v>69</v>
      </c>
      <c r="H104" s="37">
        <v>60</v>
      </c>
      <c r="I104" s="38">
        <v>70</v>
      </c>
      <c r="J104" s="38">
        <v>5</v>
      </c>
      <c r="K104" s="38">
        <v>65</v>
      </c>
      <c r="L104" s="38">
        <v>80</v>
      </c>
      <c r="M104" s="38">
        <v>70</v>
      </c>
      <c r="N104" s="139">
        <v>66</v>
      </c>
      <c r="O104" s="139">
        <v>41.5</v>
      </c>
      <c r="P104" s="139">
        <v>52.5</v>
      </c>
      <c r="Q104" s="139">
        <v>74.5</v>
      </c>
      <c r="R104" s="139">
        <v>65</v>
      </c>
    </row>
    <row r="105" spans="1:18">
      <c r="A105" s="10">
        <v>92</v>
      </c>
      <c r="B105" s="24">
        <v>1911092</v>
      </c>
      <c r="C105" s="23" t="s">
        <v>140</v>
      </c>
      <c r="D105" s="37">
        <v>76</v>
      </c>
      <c r="E105" s="37">
        <v>75</v>
      </c>
      <c r="F105" s="37">
        <v>82</v>
      </c>
      <c r="G105" s="37">
        <v>72</v>
      </c>
      <c r="H105" s="37">
        <v>86</v>
      </c>
      <c r="I105" s="38">
        <v>55</v>
      </c>
      <c r="J105" s="38">
        <v>70</v>
      </c>
      <c r="K105" s="38">
        <v>65</v>
      </c>
      <c r="L105" s="38">
        <v>70</v>
      </c>
      <c r="M105" s="38">
        <v>60</v>
      </c>
      <c r="N105" s="139">
        <v>65.5</v>
      </c>
      <c r="O105" s="139">
        <v>72.5</v>
      </c>
      <c r="P105" s="139">
        <v>73.5</v>
      </c>
      <c r="Q105" s="139">
        <v>71</v>
      </c>
      <c r="R105" s="139">
        <v>73</v>
      </c>
    </row>
    <row r="106" spans="1:18">
      <c r="A106" s="10">
        <v>93</v>
      </c>
      <c r="B106" s="24">
        <v>1911093</v>
      </c>
      <c r="C106" s="23" t="s">
        <v>141</v>
      </c>
      <c r="D106" s="37">
        <v>76</v>
      </c>
      <c r="E106" s="37">
        <v>92</v>
      </c>
      <c r="F106" s="37">
        <v>73</v>
      </c>
      <c r="G106" s="37">
        <v>94</v>
      </c>
      <c r="H106" s="37">
        <v>81</v>
      </c>
      <c r="I106" s="38">
        <v>50</v>
      </c>
      <c r="J106" s="38">
        <v>30</v>
      </c>
      <c r="K106" s="38">
        <v>85</v>
      </c>
      <c r="L106" s="38">
        <v>100</v>
      </c>
      <c r="M106" s="38">
        <v>45</v>
      </c>
      <c r="N106" s="139">
        <v>63</v>
      </c>
      <c r="O106" s="139">
        <v>61</v>
      </c>
      <c r="P106" s="139">
        <v>79</v>
      </c>
      <c r="Q106" s="139">
        <v>97</v>
      </c>
      <c r="R106" s="139">
        <v>63</v>
      </c>
    </row>
    <row r="107" spans="1:18">
      <c r="A107" s="10">
        <v>94</v>
      </c>
      <c r="B107" s="24">
        <v>1911094</v>
      </c>
      <c r="C107" s="23" t="s">
        <v>58</v>
      </c>
      <c r="D107" s="37">
        <v>88</v>
      </c>
      <c r="E107" s="37">
        <v>95</v>
      </c>
      <c r="F107" s="37">
        <v>72</v>
      </c>
      <c r="G107" s="37">
        <v>78</v>
      </c>
      <c r="H107" s="37">
        <v>88</v>
      </c>
      <c r="I107" s="38">
        <v>90</v>
      </c>
      <c r="J107" s="38">
        <v>100</v>
      </c>
      <c r="K107" s="38">
        <v>85</v>
      </c>
      <c r="L107" s="38">
        <v>100</v>
      </c>
      <c r="M107" s="38">
        <v>70</v>
      </c>
      <c r="N107" s="139">
        <v>89</v>
      </c>
      <c r="O107" s="139">
        <v>97.5</v>
      </c>
      <c r="P107" s="139">
        <v>78.5</v>
      </c>
      <c r="Q107" s="139">
        <v>89</v>
      </c>
      <c r="R107" s="139">
        <v>79</v>
      </c>
    </row>
    <row r="108" spans="1:18">
      <c r="A108" s="10">
        <v>95</v>
      </c>
      <c r="B108" s="24">
        <v>1911095</v>
      </c>
      <c r="C108" s="23" t="s">
        <v>142</v>
      </c>
      <c r="D108" s="37">
        <v>76</v>
      </c>
      <c r="E108" s="37">
        <v>89</v>
      </c>
      <c r="F108" s="37">
        <v>73</v>
      </c>
      <c r="G108" s="37">
        <v>77</v>
      </c>
      <c r="H108" s="37">
        <v>70</v>
      </c>
      <c r="I108" s="38">
        <v>60</v>
      </c>
      <c r="J108" s="38">
        <v>70</v>
      </c>
      <c r="K108" s="38">
        <v>35</v>
      </c>
      <c r="L108" s="38">
        <v>90</v>
      </c>
      <c r="M108" s="38">
        <v>55</v>
      </c>
      <c r="N108" s="139">
        <v>68</v>
      </c>
      <c r="O108" s="139">
        <v>79.5</v>
      </c>
      <c r="P108" s="139">
        <v>54</v>
      </c>
      <c r="Q108" s="139">
        <v>83.5</v>
      </c>
      <c r="R108" s="139">
        <v>62.5</v>
      </c>
    </row>
    <row r="109" spans="1:18">
      <c r="A109" s="10">
        <v>96</v>
      </c>
      <c r="B109" s="24">
        <v>1911096</v>
      </c>
      <c r="C109" s="23" t="s">
        <v>143</v>
      </c>
      <c r="D109" s="37">
        <v>75</v>
      </c>
      <c r="E109" s="37">
        <v>87</v>
      </c>
      <c r="F109" s="37">
        <v>85</v>
      </c>
      <c r="G109" s="37">
        <v>82</v>
      </c>
      <c r="H109" s="37">
        <v>80</v>
      </c>
      <c r="I109" s="38">
        <v>85</v>
      </c>
      <c r="J109" s="38">
        <v>75</v>
      </c>
      <c r="K109" s="38">
        <v>80</v>
      </c>
      <c r="L109" s="38">
        <v>85</v>
      </c>
      <c r="M109" s="38">
        <v>100</v>
      </c>
      <c r="N109" s="139">
        <v>80</v>
      </c>
      <c r="O109" s="139">
        <v>81</v>
      </c>
      <c r="P109" s="139">
        <v>82.5</v>
      </c>
      <c r="Q109" s="139">
        <v>83.5</v>
      </c>
      <c r="R109" s="139">
        <v>90</v>
      </c>
    </row>
    <row r="110" spans="1:18">
      <c r="A110" s="10">
        <v>97</v>
      </c>
      <c r="B110" s="24">
        <v>1911097</v>
      </c>
      <c r="C110" s="23" t="s">
        <v>144</v>
      </c>
      <c r="D110" s="37">
        <v>65</v>
      </c>
      <c r="E110" s="37">
        <v>34</v>
      </c>
      <c r="F110" s="37">
        <v>56</v>
      </c>
      <c r="G110" s="37">
        <v>83</v>
      </c>
      <c r="H110" s="37">
        <v>76</v>
      </c>
      <c r="I110" s="38">
        <v>30</v>
      </c>
      <c r="J110" s="38">
        <v>5</v>
      </c>
      <c r="K110" s="38">
        <v>50</v>
      </c>
      <c r="L110" s="38">
        <v>75</v>
      </c>
      <c r="M110" s="38">
        <v>65</v>
      </c>
      <c r="N110" s="139">
        <v>47.5</v>
      </c>
      <c r="O110" s="139">
        <v>19.5</v>
      </c>
      <c r="P110" s="139">
        <v>53</v>
      </c>
      <c r="Q110" s="139">
        <v>79</v>
      </c>
      <c r="R110" s="139">
        <v>70.5</v>
      </c>
    </row>
    <row r="111" spans="1:18">
      <c r="A111" s="10">
        <v>98</v>
      </c>
      <c r="B111" s="24">
        <v>1911098</v>
      </c>
      <c r="C111" s="23" t="s">
        <v>145</v>
      </c>
      <c r="D111" s="37">
        <v>87</v>
      </c>
      <c r="E111" s="37">
        <v>95</v>
      </c>
      <c r="F111" s="37">
        <v>75</v>
      </c>
      <c r="G111" s="37">
        <v>87</v>
      </c>
      <c r="H111" s="37">
        <v>84</v>
      </c>
      <c r="I111" s="38">
        <v>90</v>
      </c>
      <c r="J111" s="38">
        <v>80</v>
      </c>
      <c r="K111" s="38">
        <v>90</v>
      </c>
      <c r="L111" s="38">
        <v>95</v>
      </c>
      <c r="M111" s="38">
        <v>70</v>
      </c>
      <c r="N111" s="139">
        <v>88.5</v>
      </c>
      <c r="O111" s="139">
        <v>87.5</v>
      </c>
      <c r="P111" s="139">
        <v>82.5</v>
      </c>
      <c r="Q111" s="139">
        <v>91</v>
      </c>
      <c r="R111" s="139">
        <v>77</v>
      </c>
    </row>
    <row r="112" spans="1:18">
      <c r="A112" s="10">
        <v>99</v>
      </c>
      <c r="B112" s="24">
        <v>1911099</v>
      </c>
      <c r="C112" s="23" t="s">
        <v>146</v>
      </c>
      <c r="D112" s="37">
        <v>79</v>
      </c>
      <c r="E112" s="37">
        <v>76</v>
      </c>
      <c r="F112" s="37">
        <v>56</v>
      </c>
      <c r="G112" s="37">
        <v>63</v>
      </c>
      <c r="H112" s="37">
        <v>62</v>
      </c>
      <c r="I112" s="38">
        <v>45</v>
      </c>
      <c r="J112" s="38">
        <v>20</v>
      </c>
      <c r="K112" s="38">
        <v>30</v>
      </c>
      <c r="L112" s="38">
        <v>90</v>
      </c>
      <c r="M112" s="38">
        <v>65</v>
      </c>
      <c r="N112" s="139">
        <v>62</v>
      </c>
      <c r="O112" s="139">
        <v>48</v>
      </c>
      <c r="P112" s="139">
        <v>43</v>
      </c>
      <c r="Q112" s="139">
        <v>76.5</v>
      </c>
      <c r="R112" s="139">
        <v>63.5</v>
      </c>
    </row>
    <row r="113" spans="1:18">
      <c r="A113" s="10">
        <v>100</v>
      </c>
      <c r="B113" s="24">
        <v>1911100</v>
      </c>
      <c r="C113" s="23" t="s">
        <v>147</v>
      </c>
      <c r="D113" s="37">
        <v>93</v>
      </c>
      <c r="E113" s="37">
        <v>81</v>
      </c>
      <c r="F113" s="37">
        <v>78</v>
      </c>
      <c r="G113" s="37">
        <v>92</v>
      </c>
      <c r="H113" s="37">
        <v>69</v>
      </c>
      <c r="I113" s="38">
        <v>35</v>
      </c>
      <c r="J113" s="38">
        <v>45</v>
      </c>
      <c r="K113" s="38">
        <v>55</v>
      </c>
      <c r="L113" s="38">
        <v>90</v>
      </c>
      <c r="M113" s="38">
        <v>60</v>
      </c>
      <c r="N113" s="139">
        <v>64</v>
      </c>
      <c r="O113" s="139">
        <v>63</v>
      </c>
      <c r="P113" s="139">
        <v>66.5</v>
      </c>
      <c r="Q113" s="139">
        <v>91</v>
      </c>
      <c r="R113" s="139">
        <v>64.5</v>
      </c>
    </row>
    <row r="114" spans="1:18">
      <c r="A114" s="10">
        <v>101</v>
      </c>
      <c r="B114" s="24">
        <v>1911101</v>
      </c>
      <c r="C114" s="23" t="s">
        <v>148</v>
      </c>
      <c r="D114" s="37">
        <v>97</v>
      </c>
      <c r="E114" s="37">
        <v>86</v>
      </c>
      <c r="F114" s="37">
        <v>69</v>
      </c>
      <c r="G114" s="37">
        <v>83</v>
      </c>
      <c r="H114" s="37">
        <v>76</v>
      </c>
      <c r="I114" s="38">
        <v>75</v>
      </c>
      <c r="J114" s="38">
        <v>75</v>
      </c>
      <c r="K114" s="38">
        <v>85</v>
      </c>
      <c r="L114" s="38">
        <v>85</v>
      </c>
      <c r="M114" s="38">
        <v>80</v>
      </c>
      <c r="N114" s="139">
        <v>86</v>
      </c>
      <c r="O114" s="139">
        <v>80.5</v>
      </c>
      <c r="P114" s="139">
        <v>77</v>
      </c>
      <c r="Q114" s="139">
        <v>84</v>
      </c>
      <c r="R114" s="139">
        <v>78</v>
      </c>
    </row>
    <row r="115" spans="1:18">
      <c r="A115" s="10">
        <v>102</v>
      </c>
      <c r="B115" s="24">
        <v>1911102</v>
      </c>
      <c r="C115" s="23" t="s">
        <v>149</v>
      </c>
      <c r="D115" s="37">
        <v>70</v>
      </c>
      <c r="E115" s="37">
        <v>83</v>
      </c>
      <c r="F115" s="37">
        <v>74</v>
      </c>
      <c r="G115" s="37">
        <v>82</v>
      </c>
      <c r="H115" s="37">
        <v>84</v>
      </c>
      <c r="I115" s="38">
        <v>50</v>
      </c>
      <c r="J115" s="38">
        <v>65</v>
      </c>
      <c r="K115" s="38">
        <v>70</v>
      </c>
      <c r="L115" s="38">
        <v>85</v>
      </c>
      <c r="M115" s="38">
        <v>55</v>
      </c>
      <c r="N115" s="139">
        <v>60</v>
      </c>
      <c r="O115" s="139">
        <v>74</v>
      </c>
      <c r="P115" s="139">
        <v>72</v>
      </c>
      <c r="Q115" s="139">
        <v>83.5</v>
      </c>
      <c r="R115" s="139">
        <v>69.5</v>
      </c>
    </row>
    <row r="116" spans="1:18">
      <c r="A116" s="10">
        <v>103</v>
      </c>
      <c r="B116" s="24">
        <v>1911103</v>
      </c>
      <c r="C116" s="23" t="s">
        <v>72</v>
      </c>
      <c r="D116" s="37">
        <v>88</v>
      </c>
      <c r="E116" s="37">
        <v>89</v>
      </c>
      <c r="F116" s="37">
        <v>81</v>
      </c>
      <c r="G116" s="37">
        <v>73</v>
      </c>
      <c r="H116" s="37">
        <v>93</v>
      </c>
      <c r="I116" s="38">
        <v>75</v>
      </c>
      <c r="J116" s="38">
        <v>45</v>
      </c>
      <c r="K116" s="38">
        <v>90</v>
      </c>
      <c r="L116" s="38">
        <v>90</v>
      </c>
      <c r="M116" s="38">
        <v>60</v>
      </c>
      <c r="N116" s="139">
        <v>81.5</v>
      </c>
      <c r="O116" s="139">
        <v>67</v>
      </c>
      <c r="P116" s="139">
        <v>85.5</v>
      </c>
      <c r="Q116" s="139">
        <v>81.5</v>
      </c>
      <c r="R116" s="139">
        <v>76.5</v>
      </c>
    </row>
    <row r="117" spans="1:18">
      <c r="A117" s="10">
        <v>104</v>
      </c>
      <c r="B117" s="24">
        <v>1911104</v>
      </c>
      <c r="C117" s="23" t="s">
        <v>59</v>
      </c>
      <c r="D117" s="37">
        <v>85</v>
      </c>
      <c r="E117" s="37">
        <v>78</v>
      </c>
      <c r="F117" s="37">
        <v>76</v>
      </c>
      <c r="G117" s="37">
        <v>74</v>
      </c>
      <c r="H117" s="37">
        <v>83</v>
      </c>
      <c r="I117" s="38">
        <v>65</v>
      </c>
      <c r="J117" s="38">
        <v>50</v>
      </c>
      <c r="K117" s="38">
        <v>70</v>
      </c>
      <c r="L117" s="38">
        <v>90</v>
      </c>
      <c r="M117" s="38">
        <v>55</v>
      </c>
      <c r="N117" s="139">
        <v>75</v>
      </c>
      <c r="O117" s="139">
        <v>64</v>
      </c>
      <c r="P117" s="139">
        <v>73</v>
      </c>
      <c r="Q117" s="139">
        <v>82</v>
      </c>
      <c r="R117" s="139">
        <v>69</v>
      </c>
    </row>
    <row r="118" spans="1:18">
      <c r="A118" s="10">
        <v>105</v>
      </c>
      <c r="B118" s="24">
        <v>1911105</v>
      </c>
      <c r="C118" s="23" t="s">
        <v>60</v>
      </c>
      <c r="D118" s="37">
        <v>83</v>
      </c>
      <c r="E118" s="37">
        <v>88</v>
      </c>
      <c r="F118" s="37">
        <v>68</v>
      </c>
      <c r="G118" s="37">
        <v>76</v>
      </c>
      <c r="H118" s="37">
        <v>78</v>
      </c>
      <c r="I118" s="38">
        <v>90</v>
      </c>
      <c r="J118" s="38">
        <v>95</v>
      </c>
      <c r="K118" s="38">
        <v>70</v>
      </c>
      <c r="L118" s="38">
        <v>75</v>
      </c>
      <c r="M118" s="38">
        <v>75</v>
      </c>
      <c r="N118" s="139">
        <v>86.5</v>
      </c>
      <c r="O118" s="139">
        <v>91.5</v>
      </c>
      <c r="P118" s="139">
        <v>69</v>
      </c>
      <c r="Q118" s="139">
        <v>75.5</v>
      </c>
      <c r="R118" s="139">
        <v>76.5</v>
      </c>
    </row>
    <row r="119" spans="1:18">
      <c r="A119" s="10">
        <v>106</v>
      </c>
      <c r="B119" s="24">
        <v>1911106</v>
      </c>
      <c r="C119" s="23" t="s">
        <v>150</v>
      </c>
      <c r="D119" s="37">
        <v>92</v>
      </c>
      <c r="E119" s="37">
        <v>91</v>
      </c>
      <c r="F119" s="37">
        <v>84</v>
      </c>
      <c r="G119" s="37">
        <v>76</v>
      </c>
      <c r="H119" s="37">
        <v>98</v>
      </c>
      <c r="I119" s="38">
        <v>90</v>
      </c>
      <c r="J119" s="38">
        <v>100</v>
      </c>
      <c r="K119" s="38">
        <v>90</v>
      </c>
      <c r="L119" s="38">
        <v>100</v>
      </c>
      <c r="M119" s="38">
        <v>50</v>
      </c>
      <c r="N119" s="139">
        <v>91</v>
      </c>
      <c r="O119" s="139">
        <v>95.5</v>
      </c>
      <c r="P119" s="139">
        <v>87</v>
      </c>
      <c r="Q119" s="139">
        <v>88</v>
      </c>
      <c r="R119" s="139">
        <v>74</v>
      </c>
    </row>
    <row r="120" spans="1:18">
      <c r="A120" s="10">
        <v>107</v>
      </c>
      <c r="B120" s="24">
        <v>1911107</v>
      </c>
      <c r="C120" s="23" t="s">
        <v>151</v>
      </c>
      <c r="D120" s="37">
        <v>72</v>
      </c>
      <c r="E120" s="37">
        <v>68</v>
      </c>
      <c r="F120" s="37">
        <v>72</v>
      </c>
      <c r="G120" s="37">
        <v>68</v>
      </c>
      <c r="H120" s="37">
        <v>92</v>
      </c>
      <c r="I120" s="38">
        <v>65</v>
      </c>
      <c r="J120" s="38">
        <v>45</v>
      </c>
      <c r="K120" s="38">
        <v>40</v>
      </c>
      <c r="L120" s="38">
        <v>85</v>
      </c>
      <c r="M120" s="38">
        <v>25</v>
      </c>
      <c r="N120" s="139">
        <v>68.5</v>
      </c>
      <c r="O120" s="139">
        <v>56.5</v>
      </c>
      <c r="P120" s="139">
        <v>56</v>
      </c>
      <c r="Q120" s="139">
        <v>76.5</v>
      </c>
      <c r="R120" s="139">
        <v>58.5</v>
      </c>
    </row>
    <row r="121" spans="1:18">
      <c r="A121" s="10">
        <v>108</v>
      </c>
      <c r="B121" s="24">
        <v>1911108</v>
      </c>
      <c r="C121" s="23" t="s">
        <v>152</v>
      </c>
      <c r="D121" s="37">
        <v>77</v>
      </c>
      <c r="E121" s="37">
        <v>84</v>
      </c>
      <c r="F121" s="37">
        <v>62</v>
      </c>
      <c r="G121" s="37">
        <v>73</v>
      </c>
      <c r="H121" s="37">
        <v>71</v>
      </c>
      <c r="I121" s="38">
        <v>25</v>
      </c>
      <c r="J121" s="38">
        <v>50</v>
      </c>
      <c r="K121" s="38">
        <v>80</v>
      </c>
      <c r="L121" s="38">
        <v>80</v>
      </c>
      <c r="M121" s="38">
        <v>80</v>
      </c>
      <c r="N121" s="139">
        <v>51</v>
      </c>
      <c r="O121" s="139">
        <v>67</v>
      </c>
      <c r="P121" s="139">
        <v>71</v>
      </c>
      <c r="Q121" s="139">
        <v>76.5</v>
      </c>
      <c r="R121" s="139">
        <v>75.5</v>
      </c>
    </row>
    <row r="122" spans="1:18">
      <c r="A122" s="10">
        <v>109</v>
      </c>
      <c r="B122" s="24">
        <v>1911109</v>
      </c>
      <c r="C122" s="23" t="s">
        <v>153</v>
      </c>
      <c r="D122" s="37">
        <v>73</v>
      </c>
      <c r="E122" s="37">
        <v>83</v>
      </c>
      <c r="F122" s="37">
        <v>86</v>
      </c>
      <c r="G122" s="37">
        <v>82</v>
      </c>
      <c r="H122" s="37">
        <v>64</v>
      </c>
      <c r="I122" s="38">
        <v>70</v>
      </c>
      <c r="J122" s="38">
        <v>65</v>
      </c>
      <c r="K122" s="38">
        <v>55</v>
      </c>
      <c r="L122" s="38">
        <v>55</v>
      </c>
      <c r="M122" s="38">
        <v>60</v>
      </c>
      <c r="N122" s="139">
        <v>71.5</v>
      </c>
      <c r="O122" s="139">
        <v>74</v>
      </c>
      <c r="P122" s="139">
        <v>70.5</v>
      </c>
      <c r="Q122" s="139">
        <v>68.5</v>
      </c>
      <c r="R122" s="139">
        <v>62</v>
      </c>
    </row>
    <row r="123" spans="1:18">
      <c r="A123" s="10">
        <v>110</v>
      </c>
      <c r="B123" s="24">
        <v>1911110</v>
      </c>
      <c r="C123" s="23" t="s">
        <v>154</v>
      </c>
      <c r="D123" s="37">
        <v>83</v>
      </c>
      <c r="E123" s="37">
        <v>88</v>
      </c>
      <c r="F123" s="37">
        <v>79</v>
      </c>
      <c r="G123" s="37">
        <v>80</v>
      </c>
      <c r="H123" s="37">
        <v>86</v>
      </c>
      <c r="I123" s="38">
        <v>100</v>
      </c>
      <c r="J123" s="38">
        <v>85</v>
      </c>
      <c r="K123" s="38">
        <v>85</v>
      </c>
      <c r="L123" s="38">
        <v>85</v>
      </c>
      <c r="M123" s="38">
        <v>50</v>
      </c>
      <c r="N123" s="139">
        <v>91.5</v>
      </c>
      <c r="O123" s="139">
        <v>86.5</v>
      </c>
      <c r="P123" s="139">
        <v>82</v>
      </c>
      <c r="Q123" s="139">
        <v>82.5</v>
      </c>
      <c r="R123" s="139">
        <v>68</v>
      </c>
    </row>
    <row r="124" spans="1:18">
      <c r="A124" s="10">
        <v>111</v>
      </c>
      <c r="B124" s="24">
        <v>1911111</v>
      </c>
      <c r="C124" s="23" t="s">
        <v>73</v>
      </c>
      <c r="D124" s="37">
        <v>93</v>
      </c>
      <c r="E124" s="37">
        <v>86</v>
      </c>
      <c r="F124" s="37">
        <v>71</v>
      </c>
      <c r="G124" s="37">
        <v>88</v>
      </c>
      <c r="H124" s="37">
        <v>85</v>
      </c>
      <c r="I124" s="38">
        <v>90</v>
      </c>
      <c r="J124" s="38">
        <v>65</v>
      </c>
      <c r="K124" s="38">
        <v>85</v>
      </c>
      <c r="L124" s="38">
        <v>90</v>
      </c>
      <c r="M124" s="38">
        <v>70</v>
      </c>
      <c r="N124" s="139">
        <v>91.5</v>
      </c>
      <c r="O124" s="139">
        <v>75.5</v>
      </c>
      <c r="P124" s="139">
        <v>78</v>
      </c>
      <c r="Q124" s="139">
        <v>89</v>
      </c>
      <c r="R124" s="139">
        <v>77.5</v>
      </c>
    </row>
    <row r="125" spans="1:18">
      <c r="A125" s="10">
        <v>112</v>
      </c>
      <c r="B125" s="24">
        <v>1911112</v>
      </c>
      <c r="C125" s="23" t="s">
        <v>155</v>
      </c>
      <c r="D125" s="37">
        <v>82</v>
      </c>
      <c r="E125" s="37">
        <v>98</v>
      </c>
      <c r="F125" s="37">
        <v>68</v>
      </c>
      <c r="G125" s="37">
        <v>88</v>
      </c>
      <c r="H125" s="37">
        <v>84</v>
      </c>
      <c r="I125" s="38">
        <v>35</v>
      </c>
      <c r="J125" s="38">
        <v>35</v>
      </c>
      <c r="K125" s="38">
        <v>70</v>
      </c>
      <c r="L125" s="38">
        <v>90</v>
      </c>
      <c r="M125" s="38">
        <v>40</v>
      </c>
      <c r="N125" s="139">
        <v>58.5</v>
      </c>
      <c r="O125" s="139">
        <v>66.5</v>
      </c>
      <c r="P125" s="139">
        <v>69</v>
      </c>
      <c r="Q125" s="139">
        <v>89</v>
      </c>
      <c r="R125" s="139">
        <v>62</v>
      </c>
    </row>
    <row r="126" spans="1:18">
      <c r="A126" s="10">
        <v>113</v>
      </c>
      <c r="B126" s="24">
        <v>1911113</v>
      </c>
      <c r="C126" s="23" t="s">
        <v>156</v>
      </c>
      <c r="D126" s="37">
        <v>83</v>
      </c>
      <c r="E126" s="37">
        <v>80</v>
      </c>
      <c r="F126" s="37">
        <v>85</v>
      </c>
      <c r="G126" s="37">
        <v>86</v>
      </c>
      <c r="H126" s="37">
        <v>62</v>
      </c>
      <c r="I126" s="38">
        <v>85</v>
      </c>
      <c r="J126" s="38">
        <v>55</v>
      </c>
      <c r="K126" s="38">
        <v>75</v>
      </c>
      <c r="L126" s="38">
        <v>90</v>
      </c>
      <c r="M126" s="38">
        <v>45</v>
      </c>
      <c r="N126" s="139">
        <v>84</v>
      </c>
      <c r="O126" s="139">
        <v>67.5</v>
      </c>
      <c r="P126" s="139">
        <v>80</v>
      </c>
      <c r="Q126" s="139">
        <v>88</v>
      </c>
      <c r="R126" s="139">
        <v>53.5</v>
      </c>
    </row>
    <row r="127" spans="1:18">
      <c r="A127" s="10">
        <v>114</v>
      </c>
      <c r="B127" s="24">
        <v>1911114</v>
      </c>
      <c r="C127" s="23" t="s">
        <v>157</v>
      </c>
      <c r="D127" s="37">
        <v>65</v>
      </c>
      <c r="E127" s="37">
        <v>87</v>
      </c>
      <c r="F127" s="37">
        <v>58</v>
      </c>
      <c r="G127" s="37">
        <v>89</v>
      </c>
      <c r="H127" s="37">
        <v>92</v>
      </c>
      <c r="I127" s="38">
        <v>85</v>
      </c>
      <c r="J127" s="38">
        <v>45</v>
      </c>
      <c r="K127" s="38">
        <v>80</v>
      </c>
      <c r="L127" s="38">
        <v>90</v>
      </c>
      <c r="M127" s="38">
        <v>80</v>
      </c>
      <c r="N127" s="139">
        <v>75</v>
      </c>
      <c r="O127" s="139">
        <v>66</v>
      </c>
      <c r="P127" s="139">
        <v>69</v>
      </c>
      <c r="Q127" s="139">
        <v>89.5</v>
      </c>
      <c r="R127" s="139">
        <v>86</v>
      </c>
    </row>
    <row r="128" spans="1:18">
      <c r="A128" s="10">
        <v>115</v>
      </c>
      <c r="B128" s="24">
        <v>1911115</v>
      </c>
      <c r="C128" s="23" t="s">
        <v>74</v>
      </c>
      <c r="D128" s="37">
        <v>88</v>
      </c>
      <c r="E128" s="37">
        <v>64</v>
      </c>
      <c r="F128" s="37">
        <v>65</v>
      </c>
      <c r="G128" s="37">
        <v>69</v>
      </c>
      <c r="H128" s="37">
        <v>73</v>
      </c>
      <c r="I128" s="38">
        <v>70</v>
      </c>
      <c r="J128" s="38">
        <v>50</v>
      </c>
      <c r="K128" s="38">
        <v>75</v>
      </c>
      <c r="L128" s="38">
        <v>70</v>
      </c>
      <c r="M128" s="38">
        <v>90</v>
      </c>
      <c r="N128" s="139">
        <v>79</v>
      </c>
      <c r="O128" s="139">
        <v>57</v>
      </c>
      <c r="P128" s="139">
        <v>70</v>
      </c>
      <c r="Q128" s="139">
        <v>69.5</v>
      </c>
      <c r="R128" s="139">
        <v>81.5</v>
      </c>
    </row>
    <row r="129" spans="1:18">
      <c r="A129" s="10">
        <v>116</v>
      </c>
      <c r="B129" s="24">
        <v>1911116</v>
      </c>
      <c r="C129" s="23" t="s">
        <v>158</v>
      </c>
      <c r="D129" s="37">
        <v>63</v>
      </c>
      <c r="E129" s="37">
        <v>79</v>
      </c>
      <c r="F129" s="37">
        <v>61</v>
      </c>
      <c r="G129" s="37">
        <v>78</v>
      </c>
      <c r="H129" s="37">
        <v>62</v>
      </c>
      <c r="I129" s="38">
        <v>20</v>
      </c>
      <c r="J129" s="38">
        <v>25</v>
      </c>
      <c r="K129" s="38">
        <v>70</v>
      </c>
      <c r="L129" s="38">
        <v>80</v>
      </c>
      <c r="M129" s="38">
        <v>60</v>
      </c>
      <c r="N129" s="139">
        <v>41.5</v>
      </c>
      <c r="O129" s="139">
        <v>52</v>
      </c>
      <c r="P129" s="139">
        <v>65.5</v>
      </c>
      <c r="Q129" s="139">
        <v>79</v>
      </c>
      <c r="R129" s="139">
        <v>61</v>
      </c>
    </row>
    <row r="130" spans="1:18">
      <c r="A130" s="10">
        <v>117</v>
      </c>
      <c r="B130" s="24">
        <v>1911117</v>
      </c>
      <c r="C130" s="23" t="s">
        <v>159</v>
      </c>
      <c r="D130" s="37">
        <v>68</v>
      </c>
      <c r="E130" s="37">
        <v>75</v>
      </c>
      <c r="F130" s="37">
        <v>60</v>
      </c>
      <c r="G130" s="37">
        <v>92</v>
      </c>
      <c r="H130" s="37">
        <v>74</v>
      </c>
      <c r="I130" s="38">
        <v>50</v>
      </c>
      <c r="J130" s="38">
        <v>5</v>
      </c>
      <c r="K130" s="38">
        <v>60</v>
      </c>
      <c r="L130" s="38">
        <v>100</v>
      </c>
      <c r="M130" s="38">
        <v>55</v>
      </c>
      <c r="N130" s="139">
        <v>59</v>
      </c>
      <c r="O130" s="139">
        <v>40</v>
      </c>
      <c r="P130" s="139">
        <v>60</v>
      </c>
      <c r="Q130" s="139">
        <v>96</v>
      </c>
      <c r="R130" s="139">
        <v>64.5</v>
      </c>
    </row>
    <row r="131" spans="1:18">
      <c r="A131" s="10">
        <v>118</v>
      </c>
      <c r="B131" s="24">
        <v>1911118</v>
      </c>
      <c r="C131" s="25" t="s">
        <v>160</v>
      </c>
      <c r="D131" s="37">
        <v>80</v>
      </c>
      <c r="E131" s="37">
        <v>78</v>
      </c>
      <c r="F131" s="37">
        <v>50</v>
      </c>
      <c r="G131" s="37">
        <v>77</v>
      </c>
      <c r="H131" s="37">
        <v>62</v>
      </c>
      <c r="I131" s="38">
        <v>25</v>
      </c>
      <c r="J131" s="38">
        <v>10</v>
      </c>
      <c r="K131" s="38">
        <v>65</v>
      </c>
      <c r="L131" s="38">
        <v>45</v>
      </c>
      <c r="M131" s="38">
        <v>65</v>
      </c>
      <c r="N131" s="139">
        <v>52.5</v>
      </c>
      <c r="O131" s="139">
        <v>44</v>
      </c>
      <c r="P131" s="139">
        <v>57.5</v>
      </c>
      <c r="Q131" s="139">
        <v>61</v>
      </c>
      <c r="R131" s="139">
        <v>63.5</v>
      </c>
    </row>
    <row r="132" spans="1:18">
      <c r="A132" s="10">
        <v>119</v>
      </c>
      <c r="B132" s="24">
        <v>1911119</v>
      </c>
      <c r="C132" s="23" t="s">
        <v>161</v>
      </c>
      <c r="D132" s="37">
        <v>75</v>
      </c>
      <c r="E132" s="37">
        <v>71</v>
      </c>
      <c r="F132" s="37">
        <v>81</v>
      </c>
      <c r="G132" s="37">
        <v>70</v>
      </c>
      <c r="H132" s="37">
        <v>83</v>
      </c>
      <c r="I132" s="38">
        <v>70</v>
      </c>
      <c r="J132" s="38">
        <v>70</v>
      </c>
      <c r="K132" s="38">
        <v>70</v>
      </c>
      <c r="L132" s="38">
        <v>65</v>
      </c>
      <c r="M132" s="38">
        <v>65</v>
      </c>
      <c r="N132" s="139">
        <v>72.5</v>
      </c>
      <c r="O132" s="139">
        <v>70.5</v>
      </c>
      <c r="P132" s="139">
        <v>75.5</v>
      </c>
      <c r="Q132" s="139">
        <v>67.5</v>
      </c>
      <c r="R132" s="139">
        <v>74</v>
      </c>
    </row>
    <row r="133" spans="1:18">
      <c r="A133" s="10">
        <v>120</v>
      </c>
      <c r="B133" s="24">
        <v>1911120</v>
      </c>
      <c r="C133" s="27" t="s">
        <v>162</v>
      </c>
      <c r="D133" s="145">
        <v>79</v>
      </c>
      <c r="E133" s="146">
        <v>82</v>
      </c>
      <c r="F133" s="146">
        <v>87</v>
      </c>
      <c r="G133" s="146">
        <v>75</v>
      </c>
      <c r="H133" s="146">
        <v>85</v>
      </c>
      <c r="I133" s="147">
        <v>80</v>
      </c>
      <c r="J133" s="147">
        <v>75</v>
      </c>
      <c r="K133" s="147">
        <v>60</v>
      </c>
      <c r="L133" s="147">
        <v>90</v>
      </c>
      <c r="M133" s="147">
        <v>60</v>
      </c>
      <c r="N133" s="148">
        <v>79.5</v>
      </c>
      <c r="O133" s="148">
        <v>78.5</v>
      </c>
      <c r="P133" s="148">
        <v>73.5</v>
      </c>
      <c r="Q133" s="148">
        <v>82.5</v>
      </c>
      <c r="R133" s="148">
        <v>72.5</v>
      </c>
    </row>
    <row r="134" spans="1:18">
      <c r="A134" s="21"/>
      <c r="B134" s="28"/>
      <c r="C134" s="29"/>
      <c r="D134" s="30"/>
      <c r="E134" s="159"/>
      <c r="F134" s="159"/>
      <c r="G134" s="159"/>
      <c r="H134" s="159"/>
      <c r="I134" s="526"/>
      <c r="J134" s="526"/>
      <c r="K134" s="526"/>
      <c r="L134" s="526"/>
      <c r="M134" s="526"/>
      <c r="N134" s="160"/>
      <c r="O134" s="160"/>
      <c r="P134" s="160"/>
      <c r="Q134" s="160"/>
      <c r="R134" s="160"/>
    </row>
    <row r="135" spans="1:18">
      <c r="A135" s="21"/>
      <c r="B135" s="28"/>
      <c r="C135" s="3"/>
      <c r="D135" s="3" t="s">
        <v>5</v>
      </c>
      <c r="E135" s="121" t="s">
        <v>6</v>
      </c>
      <c r="F135" s="121" t="s">
        <v>7</v>
      </c>
      <c r="G135" s="121" t="s">
        <v>8</v>
      </c>
      <c r="H135" s="158" t="s">
        <v>9</v>
      </c>
      <c r="I135" s="527"/>
      <c r="J135" s="527"/>
      <c r="K135" s="527"/>
      <c r="L135" s="527"/>
      <c r="M135" s="527"/>
      <c r="N135" s="155"/>
      <c r="O135" s="156"/>
      <c r="P135" s="156"/>
      <c r="Q135" s="156"/>
      <c r="R135" s="156"/>
    </row>
    <row r="136" spans="1:18">
      <c r="A136" s="21"/>
      <c r="B136" s="28"/>
      <c r="C136" s="3" t="s">
        <v>4</v>
      </c>
      <c r="D136" s="2">
        <v>60</v>
      </c>
      <c r="E136" s="2">
        <v>60</v>
      </c>
      <c r="F136" s="2">
        <v>60</v>
      </c>
      <c r="G136" s="2">
        <v>60</v>
      </c>
      <c r="H136" s="2">
        <v>60</v>
      </c>
      <c r="I136" s="528"/>
      <c r="J136" s="528"/>
      <c r="K136" s="528"/>
      <c r="L136" s="528"/>
      <c r="M136" s="528"/>
      <c r="N136" s="152"/>
      <c r="O136" s="153"/>
      <c r="P136" s="153"/>
      <c r="Q136" s="153"/>
      <c r="R136" s="153"/>
    </row>
    <row r="137" spans="1:18" ht="15" customHeight="1">
      <c r="A137" s="21"/>
      <c r="B137" s="28"/>
      <c r="C137" s="3" t="s">
        <v>28</v>
      </c>
      <c r="D137" s="136">
        <v>80</v>
      </c>
      <c r="E137" s="136">
        <v>80</v>
      </c>
      <c r="F137" s="136">
        <v>80</v>
      </c>
      <c r="G137" s="136">
        <v>80</v>
      </c>
      <c r="H137" s="136">
        <v>80</v>
      </c>
      <c r="I137" s="525"/>
      <c r="J137" s="525"/>
      <c r="K137" s="525"/>
      <c r="L137" s="525"/>
      <c r="M137" s="525"/>
      <c r="N137" s="154"/>
      <c r="O137" s="154"/>
      <c r="P137" s="154"/>
      <c r="Q137" s="154"/>
      <c r="R137" s="154"/>
    </row>
    <row r="138" spans="1:18">
      <c r="A138" s="21"/>
      <c r="B138" s="28"/>
      <c r="C138" s="3" t="s">
        <v>187</v>
      </c>
      <c r="D138" s="1">
        <f>COUNTIF(N14:N133,"&gt;="&amp;D136)</f>
        <v>103</v>
      </c>
      <c r="E138" s="1">
        <f t="shared" ref="E138:H138" si="0">COUNTIF(O14:O133,"&gt;="&amp;E136)</f>
        <v>70</v>
      </c>
      <c r="F138" s="1">
        <f t="shared" si="0"/>
        <v>102</v>
      </c>
      <c r="G138" s="1">
        <f t="shared" si="0"/>
        <v>116</v>
      </c>
      <c r="H138" s="1">
        <f t="shared" si="0"/>
        <v>102</v>
      </c>
      <c r="I138" s="527"/>
      <c r="J138" s="527"/>
      <c r="K138" s="527"/>
      <c r="L138" s="527"/>
      <c r="M138" s="527"/>
      <c r="N138" s="152"/>
      <c r="O138" s="152"/>
      <c r="P138" s="152"/>
      <c r="Q138" s="152"/>
      <c r="R138" s="152"/>
    </row>
    <row r="139" spans="1:18">
      <c r="C139" s="3" t="s">
        <v>29</v>
      </c>
      <c r="D139" s="137">
        <f>D138/120*100</f>
        <v>85.833333333333329</v>
      </c>
      <c r="E139" s="137">
        <f t="shared" ref="E139:H139" si="1">E138/120*100</f>
        <v>58.333333333333336</v>
      </c>
      <c r="F139" s="137">
        <f t="shared" si="1"/>
        <v>85</v>
      </c>
      <c r="G139" s="137">
        <f t="shared" si="1"/>
        <v>96.666666666666671</v>
      </c>
      <c r="H139" s="137">
        <f t="shared" si="1"/>
        <v>85</v>
      </c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</row>
    <row r="146" spans="3:19" ht="15" thickBot="1">
      <c r="C146" s="3" t="s">
        <v>26</v>
      </c>
      <c r="D146" s="3" t="s">
        <v>12</v>
      </c>
      <c r="E146" s="3" t="s">
        <v>13</v>
      </c>
      <c r="F146" s="3" t="s">
        <v>14</v>
      </c>
      <c r="G146" s="3" t="s">
        <v>15</v>
      </c>
      <c r="H146" s="3" t="s">
        <v>16</v>
      </c>
      <c r="I146" s="3" t="s">
        <v>17</v>
      </c>
      <c r="J146" s="3" t="s">
        <v>18</v>
      </c>
      <c r="K146" s="3" t="s">
        <v>19</v>
      </c>
      <c r="L146" s="3" t="s">
        <v>20</v>
      </c>
      <c r="M146" s="3" t="s">
        <v>21</v>
      </c>
      <c r="N146" s="3" t="s">
        <v>22</v>
      </c>
      <c r="O146" s="3" t="s">
        <v>23</v>
      </c>
      <c r="P146" s="3" t="s">
        <v>24</v>
      </c>
      <c r="Q146" s="3" t="s">
        <v>25</v>
      </c>
      <c r="R146" s="3" t="s">
        <v>38</v>
      </c>
      <c r="S146" s="3" t="s">
        <v>33</v>
      </c>
    </row>
    <row r="147" spans="3:19" ht="15" thickBot="1">
      <c r="C147" s="3" t="s">
        <v>5</v>
      </c>
      <c r="D147" s="11"/>
      <c r="E147" s="12"/>
      <c r="F147" s="12"/>
      <c r="G147" s="12"/>
      <c r="H147" s="12"/>
      <c r="I147" s="12"/>
      <c r="J147" s="12"/>
      <c r="K147" s="191"/>
      <c r="L147" s="125"/>
      <c r="M147" s="125"/>
      <c r="N147" s="12"/>
      <c r="O147" s="12"/>
      <c r="P147" s="12"/>
      <c r="Q147" s="12"/>
      <c r="R147" s="2"/>
      <c r="S147" s="9">
        <v>0.86</v>
      </c>
    </row>
    <row r="148" spans="3:19" ht="15" thickBot="1">
      <c r="C148" s="3" t="s">
        <v>6</v>
      </c>
      <c r="D148" s="11"/>
      <c r="E148" s="14"/>
      <c r="F148" s="14"/>
      <c r="G148" s="14"/>
      <c r="H148" s="14"/>
      <c r="I148" s="14"/>
      <c r="J148" s="14"/>
      <c r="K148" s="192"/>
      <c r="L148" s="125"/>
      <c r="M148" s="125"/>
      <c r="N148" s="14"/>
      <c r="O148" s="14"/>
      <c r="P148" s="12"/>
      <c r="Q148" s="12"/>
      <c r="R148" s="2"/>
      <c r="S148" s="9">
        <v>0.57999999999999996</v>
      </c>
    </row>
    <row r="149" spans="3:19" ht="15" thickBot="1">
      <c r="C149" s="3" t="s">
        <v>7</v>
      </c>
      <c r="D149" s="11"/>
      <c r="E149" s="14"/>
      <c r="F149" s="14"/>
      <c r="G149" s="14"/>
      <c r="H149" s="14"/>
      <c r="I149" s="14"/>
      <c r="J149" s="14"/>
      <c r="K149" s="192"/>
      <c r="L149" s="125"/>
      <c r="M149" s="125"/>
      <c r="N149" s="14"/>
      <c r="O149" s="14"/>
      <c r="P149" s="12"/>
      <c r="Q149" s="12"/>
      <c r="R149" s="2"/>
      <c r="S149" s="9">
        <v>0.85</v>
      </c>
    </row>
    <row r="150" spans="3:19" ht="15" thickBot="1">
      <c r="C150" s="3" t="s">
        <v>8</v>
      </c>
      <c r="D150" s="11"/>
      <c r="E150" s="14"/>
      <c r="F150" s="14"/>
      <c r="G150" s="14"/>
      <c r="H150" s="14"/>
      <c r="I150" s="14"/>
      <c r="J150" s="14"/>
      <c r="K150" s="192"/>
      <c r="L150" s="125"/>
      <c r="M150" s="125"/>
      <c r="N150" s="14"/>
      <c r="O150" s="14"/>
      <c r="P150" s="12"/>
      <c r="Q150" s="12"/>
      <c r="R150" s="2"/>
      <c r="S150" s="9">
        <v>0.97</v>
      </c>
    </row>
    <row r="151" spans="3:19" ht="15" thickBot="1">
      <c r="C151" s="3" t="s">
        <v>9</v>
      </c>
      <c r="D151" s="11"/>
      <c r="E151" s="14"/>
      <c r="F151" s="14"/>
      <c r="G151" s="14"/>
      <c r="H151" s="14"/>
      <c r="I151" s="14"/>
      <c r="J151" s="14"/>
      <c r="K151" s="192"/>
      <c r="L151" s="125"/>
      <c r="M151" s="125"/>
      <c r="N151" s="14"/>
      <c r="O151" s="14"/>
      <c r="P151" s="12"/>
      <c r="Q151" s="12"/>
      <c r="R151" s="2"/>
      <c r="S151" s="9">
        <v>0.85</v>
      </c>
    </row>
    <row r="152" spans="3:19">
      <c r="C152" s="3" t="s">
        <v>30</v>
      </c>
      <c r="D152" s="1">
        <f t="shared" ref="D152:R152" si="2">COUNTIF(D147:D151,"=3")</f>
        <v>0</v>
      </c>
      <c r="E152" s="1">
        <f t="shared" si="2"/>
        <v>0</v>
      </c>
      <c r="F152" s="1">
        <f t="shared" si="2"/>
        <v>0</v>
      </c>
      <c r="G152" s="1">
        <f t="shared" si="2"/>
        <v>0</v>
      </c>
      <c r="H152" s="1">
        <f t="shared" si="2"/>
        <v>0</v>
      </c>
      <c r="I152" s="1">
        <f t="shared" si="2"/>
        <v>0</v>
      </c>
      <c r="J152" s="1">
        <f t="shared" si="2"/>
        <v>0</v>
      </c>
      <c r="K152" s="1">
        <f t="shared" si="2"/>
        <v>0</v>
      </c>
      <c r="L152" s="1">
        <f t="shared" si="2"/>
        <v>0</v>
      </c>
      <c r="M152" s="1">
        <f t="shared" si="2"/>
        <v>0</v>
      </c>
      <c r="N152" s="1">
        <f t="shared" si="2"/>
        <v>0</v>
      </c>
      <c r="O152" s="1">
        <f t="shared" si="2"/>
        <v>0</v>
      </c>
      <c r="P152" s="1">
        <f t="shared" si="2"/>
        <v>0</v>
      </c>
      <c r="Q152" s="1">
        <f t="shared" si="2"/>
        <v>0</v>
      </c>
      <c r="R152" s="1">
        <f t="shared" si="2"/>
        <v>0</v>
      </c>
    </row>
    <row r="153" spans="3:19">
      <c r="C153" s="3" t="s">
        <v>31</v>
      </c>
      <c r="D153" s="1">
        <f t="shared" ref="D153:R153" si="3">COUNTIF(D147:D151,"=2")</f>
        <v>0</v>
      </c>
      <c r="E153" s="1">
        <f t="shared" si="3"/>
        <v>0</v>
      </c>
      <c r="F153" s="1">
        <f t="shared" si="3"/>
        <v>0</v>
      </c>
      <c r="G153" s="1">
        <f t="shared" si="3"/>
        <v>0</v>
      </c>
      <c r="H153" s="1">
        <f t="shared" si="3"/>
        <v>0</v>
      </c>
      <c r="I153" s="1">
        <f t="shared" si="3"/>
        <v>0</v>
      </c>
      <c r="J153" s="1">
        <f t="shared" si="3"/>
        <v>0</v>
      </c>
      <c r="K153" s="1">
        <f t="shared" si="3"/>
        <v>0</v>
      </c>
      <c r="L153" s="1">
        <f t="shared" si="3"/>
        <v>0</v>
      </c>
      <c r="M153" s="1">
        <f t="shared" si="3"/>
        <v>0</v>
      </c>
      <c r="N153" s="1">
        <f t="shared" si="3"/>
        <v>0</v>
      </c>
      <c r="O153" s="1">
        <f t="shared" si="3"/>
        <v>0</v>
      </c>
      <c r="P153" s="1">
        <f t="shared" si="3"/>
        <v>0</v>
      </c>
      <c r="Q153" s="1">
        <f t="shared" si="3"/>
        <v>0</v>
      </c>
      <c r="R153" s="1">
        <f t="shared" si="3"/>
        <v>0</v>
      </c>
    </row>
    <row r="154" spans="3:19">
      <c r="C154" s="3" t="s">
        <v>32</v>
      </c>
      <c r="D154" s="1">
        <f t="shared" ref="D154:R154" si="4">COUNTIF(D147:D151,"=1")</f>
        <v>0</v>
      </c>
      <c r="E154" s="1">
        <f t="shared" si="4"/>
        <v>0</v>
      </c>
      <c r="F154" s="1">
        <f t="shared" si="4"/>
        <v>0</v>
      </c>
      <c r="G154" s="1">
        <f t="shared" si="4"/>
        <v>0</v>
      </c>
      <c r="H154" s="1">
        <f t="shared" si="4"/>
        <v>0</v>
      </c>
      <c r="I154" s="1">
        <f t="shared" si="4"/>
        <v>0</v>
      </c>
      <c r="J154" s="1">
        <f t="shared" si="4"/>
        <v>0</v>
      </c>
      <c r="K154" s="1">
        <f t="shared" si="4"/>
        <v>0</v>
      </c>
      <c r="L154" s="1">
        <f t="shared" si="4"/>
        <v>0</v>
      </c>
      <c r="M154" s="1">
        <f t="shared" si="4"/>
        <v>0</v>
      </c>
      <c r="N154" s="1">
        <f t="shared" si="4"/>
        <v>0</v>
      </c>
      <c r="O154" s="1">
        <f t="shared" si="4"/>
        <v>0</v>
      </c>
      <c r="P154" s="1">
        <f t="shared" si="4"/>
        <v>0</v>
      </c>
      <c r="Q154" s="1">
        <f t="shared" si="4"/>
        <v>0</v>
      </c>
      <c r="R154" s="1">
        <f t="shared" si="4"/>
        <v>0</v>
      </c>
    </row>
    <row r="155" spans="3:19">
      <c r="C155" s="3" t="s">
        <v>34</v>
      </c>
      <c r="D155" s="6">
        <f t="shared" ref="D155:Q155" si="5">3/3*IF(D152=0,0,(ROUND(AVERAGEIF(D147:D151,"=3",$S$147:$S$151),2)))</f>
        <v>0</v>
      </c>
      <c r="E155" s="6">
        <f t="shared" si="5"/>
        <v>0</v>
      </c>
      <c r="F155" s="6">
        <f t="shared" si="5"/>
        <v>0</v>
      </c>
      <c r="G155" s="6">
        <f t="shared" si="5"/>
        <v>0</v>
      </c>
      <c r="H155" s="6">
        <f t="shared" si="5"/>
        <v>0</v>
      </c>
      <c r="I155" s="6">
        <f t="shared" si="5"/>
        <v>0</v>
      </c>
      <c r="J155" s="6">
        <f t="shared" si="5"/>
        <v>0</v>
      </c>
      <c r="K155" s="6">
        <f t="shared" si="5"/>
        <v>0</v>
      </c>
      <c r="L155" s="6">
        <f t="shared" si="5"/>
        <v>0</v>
      </c>
      <c r="M155" s="6">
        <f t="shared" si="5"/>
        <v>0</v>
      </c>
      <c r="N155" s="6">
        <f t="shared" si="5"/>
        <v>0</v>
      </c>
      <c r="O155" s="6">
        <f t="shared" si="5"/>
        <v>0</v>
      </c>
      <c r="P155" s="6">
        <f t="shared" si="5"/>
        <v>0</v>
      </c>
      <c r="Q155" s="6">
        <f t="shared" si="5"/>
        <v>0</v>
      </c>
      <c r="R155" s="6">
        <f t="shared" ref="R155" si="6">3/3*IF(R152=0,0,(ROUND(AVERAGEIF(R147:R151,"=3",$S$147:$S$151),2)))</f>
        <v>0</v>
      </c>
    </row>
    <row r="156" spans="3:19">
      <c r="C156" s="3" t="s">
        <v>35</v>
      </c>
      <c r="D156" s="6">
        <f t="shared" ref="D156:Q156" si="7">2/3*IF(D153=0,0,(ROUND(AVERAGEIF(D147:D151,"=2",$S$147:$S$151),2)))</f>
        <v>0</v>
      </c>
      <c r="E156" s="6">
        <f t="shared" si="7"/>
        <v>0</v>
      </c>
      <c r="F156" s="6">
        <f t="shared" si="7"/>
        <v>0</v>
      </c>
      <c r="G156" s="6">
        <f t="shared" si="7"/>
        <v>0</v>
      </c>
      <c r="H156" s="6">
        <f t="shared" si="7"/>
        <v>0</v>
      </c>
      <c r="I156" s="6">
        <f t="shared" si="7"/>
        <v>0</v>
      </c>
      <c r="J156" s="6">
        <f t="shared" si="7"/>
        <v>0</v>
      </c>
      <c r="K156" s="6">
        <f t="shared" si="7"/>
        <v>0</v>
      </c>
      <c r="L156" s="6">
        <f t="shared" si="7"/>
        <v>0</v>
      </c>
      <c r="M156" s="6">
        <f t="shared" si="7"/>
        <v>0</v>
      </c>
      <c r="N156" s="6">
        <f t="shared" si="7"/>
        <v>0</v>
      </c>
      <c r="O156" s="6">
        <f t="shared" si="7"/>
        <v>0</v>
      </c>
      <c r="P156" s="6">
        <f t="shared" si="7"/>
        <v>0</v>
      </c>
      <c r="Q156" s="6">
        <f t="shared" si="7"/>
        <v>0</v>
      </c>
      <c r="R156" s="6">
        <f t="shared" ref="R156" si="8">2/3*IF(R153=0,0,(ROUND(AVERAGEIF(R147:R151,"=2",$S$147:$S$151),2)))</f>
        <v>0</v>
      </c>
    </row>
    <row r="157" spans="3:19">
      <c r="C157" s="3" t="s">
        <v>36</v>
      </c>
      <c r="D157" s="6">
        <f t="shared" ref="D157:Q157" si="9">1/3*IF(D154=0,0,(ROUND(AVERAGEIF(D147:D151,"=1",$S$147:$S$151),2)))</f>
        <v>0</v>
      </c>
      <c r="E157" s="6">
        <f t="shared" si="9"/>
        <v>0</v>
      </c>
      <c r="F157" s="6">
        <f t="shared" si="9"/>
        <v>0</v>
      </c>
      <c r="G157" s="6">
        <f t="shared" si="9"/>
        <v>0</v>
      </c>
      <c r="H157" s="6">
        <f t="shared" si="9"/>
        <v>0</v>
      </c>
      <c r="I157" s="6">
        <f t="shared" si="9"/>
        <v>0</v>
      </c>
      <c r="J157" s="6">
        <f t="shared" si="9"/>
        <v>0</v>
      </c>
      <c r="K157" s="6">
        <f t="shared" si="9"/>
        <v>0</v>
      </c>
      <c r="L157" s="6">
        <f t="shared" si="9"/>
        <v>0</v>
      </c>
      <c r="M157" s="6">
        <f t="shared" si="9"/>
        <v>0</v>
      </c>
      <c r="N157" s="6">
        <f t="shared" si="9"/>
        <v>0</v>
      </c>
      <c r="O157" s="6">
        <f t="shared" si="9"/>
        <v>0</v>
      </c>
      <c r="P157" s="6">
        <f t="shared" si="9"/>
        <v>0</v>
      </c>
      <c r="Q157" s="6">
        <f t="shared" si="9"/>
        <v>0</v>
      </c>
      <c r="R157" s="6">
        <f t="shared" ref="R157" si="10">1/3*IF(R154=0,0,(ROUND(AVERAGEIF(R147:R151,"=1",$S$147:$S$151),2)))</f>
        <v>0</v>
      </c>
    </row>
    <row r="160" spans="3:19" ht="17.5">
      <c r="C160" s="7" t="s">
        <v>37</v>
      </c>
      <c r="D160" s="8">
        <f t="shared" ref="D160:Q160" si="11">SUM(D155:D157)</f>
        <v>0</v>
      </c>
      <c r="E160" s="8">
        <f t="shared" si="11"/>
        <v>0</v>
      </c>
      <c r="F160" s="8">
        <f t="shared" si="11"/>
        <v>0</v>
      </c>
      <c r="G160" s="8">
        <f t="shared" si="11"/>
        <v>0</v>
      </c>
      <c r="H160" s="8">
        <f t="shared" si="11"/>
        <v>0</v>
      </c>
      <c r="I160" s="8">
        <f t="shared" si="11"/>
        <v>0</v>
      </c>
      <c r="J160" s="8">
        <f t="shared" si="11"/>
        <v>0</v>
      </c>
      <c r="K160" s="8">
        <f t="shared" si="11"/>
        <v>0</v>
      </c>
      <c r="L160" s="8">
        <f t="shared" si="11"/>
        <v>0</v>
      </c>
      <c r="M160" s="8">
        <f t="shared" si="11"/>
        <v>0</v>
      </c>
      <c r="N160" s="8">
        <f t="shared" si="11"/>
        <v>0</v>
      </c>
      <c r="O160" s="8">
        <f t="shared" si="11"/>
        <v>0</v>
      </c>
      <c r="P160" s="8">
        <f t="shared" si="11"/>
        <v>0</v>
      </c>
      <c r="Q160" s="8">
        <f t="shared" si="11"/>
        <v>0</v>
      </c>
      <c r="R160" s="8">
        <f>SUM(R155:R157)</f>
        <v>0</v>
      </c>
    </row>
    <row r="163" spans="2:18">
      <c r="B163" s="491" t="s">
        <v>179</v>
      </c>
      <c r="C163" s="491"/>
      <c r="D163" s="491"/>
      <c r="E163" s="491"/>
      <c r="F163" s="491"/>
      <c r="G163" s="491"/>
      <c r="H163" s="491"/>
      <c r="I163" s="98"/>
      <c r="J163" s="98"/>
      <c r="K163" s="98"/>
      <c r="L163" s="98"/>
      <c r="M163" s="98"/>
      <c r="N163" s="98"/>
      <c r="O163" s="98"/>
    </row>
    <row r="165" spans="2:18" ht="15.5" thickBot="1">
      <c r="D165" s="99" t="s">
        <v>26</v>
      </c>
      <c r="E165" s="99" t="s">
        <v>12</v>
      </c>
      <c r="F165" s="99" t="s">
        <v>13</v>
      </c>
      <c r="G165" s="99" t="s">
        <v>14</v>
      </c>
      <c r="H165" s="100" t="s">
        <v>15</v>
      </c>
      <c r="I165" s="99" t="s">
        <v>16</v>
      </c>
      <c r="J165" s="101" t="s">
        <v>17</v>
      </c>
      <c r="K165" s="99" t="s">
        <v>18</v>
      </c>
      <c r="L165" s="99" t="s">
        <v>19</v>
      </c>
      <c r="M165" s="99" t="s">
        <v>20</v>
      </c>
      <c r="N165" s="99" t="s">
        <v>21</v>
      </c>
      <c r="O165" s="99" t="s">
        <v>22</v>
      </c>
      <c r="P165" s="99" t="s">
        <v>23</v>
      </c>
      <c r="Q165" s="92" t="s">
        <v>24</v>
      </c>
      <c r="R165" s="92" t="s">
        <v>25</v>
      </c>
    </row>
    <row r="166" spans="2:18" ht="15.5" thickBot="1">
      <c r="D166" s="99" t="s">
        <v>5</v>
      </c>
      <c r="E166" s="11">
        <v>3</v>
      </c>
      <c r="F166" s="12">
        <v>2</v>
      </c>
      <c r="G166" s="12"/>
      <c r="H166" s="12"/>
      <c r="I166" s="12"/>
      <c r="J166" s="12"/>
      <c r="K166" s="12"/>
      <c r="L166" s="191"/>
      <c r="M166" s="125"/>
      <c r="N166" s="125"/>
      <c r="O166" s="12"/>
      <c r="P166" s="12"/>
      <c r="Q166" s="12">
        <v>3</v>
      </c>
      <c r="R166" s="12">
        <v>2</v>
      </c>
    </row>
    <row r="167" spans="2:18" ht="15.5" thickBot="1">
      <c r="D167" s="99" t="s">
        <v>6</v>
      </c>
      <c r="E167" s="11">
        <v>3</v>
      </c>
      <c r="F167" s="14">
        <v>2</v>
      </c>
      <c r="G167" s="14"/>
      <c r="H167" s="14"/>
      <c r="I167" s="14"/>
      <c r="J167" s="14"/>
      <c r="K167" s="14"/>
      <c r="L167" s="192"/>
      <c r="M167" s="125"/>
      <c r="N167" s="125"/>
      <c r="O167" s="14"/>
      <c r="P167" s="14"/>
      <c r="Q167" s="12">
        <v>3</v>
      </c>
      <c r="R167" s="12">
        <v>2</v>
      </c>
    </row>
    <row r="168" spans="2:18" ht="15.5" thickBot="1">
      <c r="D168" s="99" t="s">
        <v>7</v>
      </c>
      <c r="E168" s="11">
        <v>3</v>
      </c>
      <c r="F168" s="14"/>
      <c r="G168" s="14"/>
      <c r="H168" s="14"/>
      <c r="I168" s="14"/>
      <c r="J168" s="14"/>
      <c r="K168" s="14"/>
      <c r="L168" s="192"/>
      <c r="M168" s="125"/>
      <c r="N168" s="125"/>
      <c r="O168" s="14"/>
      <c r="P168" s="14"/>
      <c r="Q168" s="12">
        <v>3</v>
      </c>
      <c r="R168" s="12">
        <v>2</v>
      </c>
    </row>
    <row r="169" spans="2:18" ht="15.5" thickBot="1">
      <c r="D169" s="99" t="s">
        <v>8</v>
      </c>
      <c r="E169" s="11">
        <v>3</v>
      </c>
      <c r="F169" s="14"/>
      <c r="G169" s="14"/>
      <c r="H169" s="14"/>
      <c r="I169" s="14"/>
      <c r="J169" s="14"/>
      <c r="K169" s="14"/>
      <c r="L169" s="192"/>
      <c r="M169" s="125"/>
      <c r="N169" s="125"/>
      <c r="O169" s="14"/>
      <c r="P169" s="14"/>
      <c r="Q169" s="12">
        <v>3</v>
      </c>
      <c r="R169" s="12">
        <v>2</v>
      </c>
    </row>
    <row r="170" spans="2:18" ht="15.5" thickBot="1">
      <c r="D170" s="99" t="s">
        <v>9</v>
      </c>
      <c r="E170" s="11">
        <v>3</v>
      </c>
      <c r="F170" s="14">
        <v>2</v>
      </c>
      <c r="G170" s="14"/>
      <c r="H170" s="14"/>
      <c r="I170" s="14"/>
      <c r="J170" s="14"/>
      <c r="K170" s="14"/>
      <c r="L170" s="192"/>
      <c r="M170" s="125"/>
      <c r="N170" s="125"/>
      <c r="O170" s="14"/>
      <c r="P170" s="14"/>
      <c r="Q170" s="12">
        <v>3</v>
      </c>
      <c r="R170" s="12">
        <v>2</v>
      </c>
    </row>
    <row r="171" spans="2:18" ht="15.5">
      <c r="C171" s="105"/>
      <c r="D171" s="106" t="s">
        <v>180</v>
      </c>
      <c r="E171" s="107">
        <v>3</v>
      </c>
      <c r="F171" s="107">
        <v>2</v>
      </c>
      <c r="G171" s="108"/>
      <c r="H171" s="108"/>
      <c r="I171" s="108"/>
      <c r="J171" s="108"/>
      <c r="K171" s="108"/>
      <c r="L171" s="108"/>
      <c r="M171" s="109"/>
      <c r="N171" s="109"/>
      <c r="O171" s="108"/>
      <c r="P171" s="108"/>
      <c r="Q171" s="1">
        <v>3</v>
      </c>
      <c r="R171" s="1">
        <v>2</v>
      </c>
    </row>
    <row r="172" spans="2:18" ht="15.5">
      <c r="C172" s="110"/>
      <c r="D172" s="111"/>
      <c r="E172" s="111"/>
      <c r="F172" s="112"/>
      <c r="G172" s="112"/>
      <c r="H172" s="112"/>
      <c r="I172" s="112"/>
      <c r="J172" s="112"/>
      <c r="K172" s="112"/>
      <c r="L172" s="113"/>
      <c r="M172" s="113"/>
      <c r="N172" s="112"/>
      <c r="O172" s="112"/>
    </row>
    <row r="173" spans="2:18" ht="15.5">
      <c r="B173" s="110"/>
      <c r="C173" s="111"/>
      <c r="D173" s="111"/>
      <c r="E173" s="112"/>
      <c r="F173" s="112"/>
      <c r="G173" s="112"/>
      <c r="H173" s="112"/>
      <c r="I173" s="112"/>
      <c r="J173" s="112"/>
      <c r="K173" s="113"/>
      <c r="L173" s="113"/>
      <c r="M173" s="112"/>
      <c r="N173" s="112"/>
    </row>
    <row r="174" spans="2:18" ht="15.5">
      <c r="B174" s="110"/>
      <c r="C174" s="111"/>
      <c r="D174" s="111"/>
      <c r="E174" s="114" t="s">
        <v>5</v>
      </c>
      <c r="F174" s="114" t="s">
        <v>6</v>
      </c>
      <c r="G174" s="114" t="s">
        <v>7</v>
      </c>
      <c r="H174" s="114" t="s">
        <v>8</v>
      </c>
      <c r="I174" s="114" t="s">
        <v>9</v>
      </c>
      <c r="J174" s="112"/>
      <c r="K174" s="113"/>
      <c r="L174" s="113"/>
      <c r="M174" s="112"/>
      <c r="N174" s="112"/>
    </row>
    <row r="175" spans="2:18" ht="15.5">
      <c r="B175" s="88"/>
      <c r="C175" s="93"/>
      <c r="D175" s="94"/>
      <c r="E175" s="115">
        <v>85.833333333333329</v>
      </c>
      <c r="F175" s="115">
        <v>58.333333333333336</v>
      </c>
      <c r="G175" s="115">
        <v>85</v>
      </c>
      <c r="H175" s="115">
        <v>96.666666666666671</v>
      </c>
      <c r="I175" s="115">
        <v>85</v>
      </c>
      <c r="J175" s="95"/>
      <c r="K175" s="95"/>
      <c r="L175" s="95"/>
      <c r="M175" s="95"/>
      <c r="N175" s="95"/>
      <c r="O175" s="95"/>
      <c r="P175" s="95"/>
      <c r="Q175" s="95"/>
    </row>
    <row r="176" spans="2:18" ht="15.5">
      <c r="B176" s="88"/>
      <c r="C176" s="93"/>
      <c r="D176" s="94"/>
      <c r="E176" s="116"/>
      <c r="F176" s="116"/>
      <c r="G176" s="116"/>
      <c r="H176" s="116"/>
      <c r="I176" s="116"/>
      <c r="J176" s="95"/>
      <c r="K176" s="95"/>
      <c r="L176" s="95"/>
      <c r="M176" s="95"/>
      <c r="N176" s="95"/>
      <c r="O176" s="95"/>
      <c r="P176" s="95"/>
      <c r="Q176" s="95"/>
    </row>
    <row r="177" spans="2:18">
      <c r="B177" s="491" t="s">
        <v>181</v>
      </c>
      <c r="C177" s="491"/>
      <c r="D177" s="491"/>
      <c r="E177" s="491"/>
      <c r="F177" s="491"/>
      <c r="G177" s="491"/>
      <c r="H177" s="98"/>
      <c r="I177" s="98"/>
      <c r="J177" s="98"/>
      <c r="K177" s="98"/>
      <c r="L177" s="98"/>
      <c r="M177" s="98"/>
      <c r="N177" s="98"/>
      <c r="O177" s="98"/>
    </row>
    <row r="179" spans="2:18" ht="15">
      <c r="D179" s="99" t="s">
        <v>26</v>
      </c>
      <c r="E179" s="99" t="s">
        <v>12</v>
      </c>
      <c r="F179" s="99" t="s">
        <v>13</v>
      </c>
      <c r="G179" s="99" t="s">
        <v>14</v>
      </c>
      <c r="H179" s="100" t="s">
        <v>15</v>
      </c>
      <c r="I179" s="99" t="s">
        <v>16</v>
      </c>
      <c r="J179" s="101" t="s">
        <v>17</v>
      </c>
      <c r="K179" s="99" t="s">
        <v>18</v>
      </c>
      <c r="L179" s="99" t="s">
        <v>19</v>
      </c>
      <c r="M179" s="99" t="s">
        <v>20</v>
      </c>
      <c r="N179" s="99" t="s">
        <v>21</v>
      </c>
      <c r="O179" s="99" t="s">
        <v>22</v>
      </c>
      <c r="P179" s="99" t="s">
        <v>23</v>
      </c>
      <c r="Q179" s="92" t="s">
        <v>24</v>
      </c>
      <c r="R179" s="92" t="s">
        <v>25</v>
      </c>
    </row>
    <row r="180" spans="2:18" ht="15.5">
      <c r="D180" s="99" t="s">
        <v>5</v>
      </c>
      <c r="E180" s="117">
        <f>PRODUCT(E166,E175)/100</f>
        <v>2.5750000000000002</v>
      </c>
      <c r="F180" s="117">
        <f>PRODUCT(F166,E175)/100</f>
        <v>1.7166666666666666</v>
      </c>
      <c r="G180" s="117"/>
      <c r="H180" s="169"/>
      <c r="I180" s="117"/>
      <c r="J180" s="170"/>
      <c r="K180" s="117"/>
      <c r="L180" s="117"/>
      <c r="M180" s="117"/>
      <c r="N180" s="117"/>
      <c r="O180" s="117"/>
      <c r="P180" s="117"/>
      <c r="Q180" s="171">
        <v>2.5750000000000002</v>
      </c>
      <c r="R180" s="171">
        <v>1.72</v>
      </c>
    </row>
    <row r="181" spans="2:18" ht="15.5">
      <c r="D181" s="99" t="s">
        <v>6</v>
      </c>
      <c r="E181" s="117">
        <f>PRODUCT(E167,F175)/100</f>
        <v>1.75</v>
      </c>
      <c r="F181" s="117">
        <f>PRODUCT(F167,F175)/100</f>
        <v>1.1666666666666667</v>
      </c>
      <c r="G181" s="117"/>
      <c r="H181" s="169"/>
      <c r="I181" s="117"/>
      <c r="J181" s="170"/>
      <c r="K181" s="117"/>
      <c r="L181" s="117"/>
      <c r="M181" s="117"/>
      <c r="N181" s="117"/>
      <c r="O181" s="117"/>
      <c r="P181" s="117"/>
      <c r="Q181" s="171">
        <v>1.75</v>
      </c>
      <c r="R181" s="171">
        <v>1.17</v>
      </c>
    </row>
    <row r="182" spans="2:18" ht="15.5">
      <c r="D182" s="99" t="s">
        <v>7</v>
      </c>
      <c r="E182" s="117">
        <f>PRODUCT(E170,G175)/100</f>
        <v>2.5499999999999998</v>
      </c>
      <c r="F182" s="117"/>
      <c r="G182" s="117"/>
      <c r="H182" s="169"/>
      <c r="I182" s="117"/>
      <c r="J182" s="170"/>
      <c r="K182" s="117"/>
      <c r="L182" s="117"/>
      <c r="M182" s="117"/>
      <c r="N182" s="117"/>
      <c r="O182" s="117"/>
      <c r="P182" s="117"/>
      <c r="Q182" s="171">
        <v>2.5499999999999998</v>
      </c>
      <c r="R182" s="171">
        <v>1.7</v>
      </c>
    </row>
    <row r="183" spans="2:18" ht="15.5">
      <c r="D183" s="99" t="s">
        <v>8</v>
      </c>
      <c r="E183" s="117">
        <f>PRODUCT(E169,H175)/100</f>
        <v>2.9</v>
      </c>
      <c r="F183" s="117"/>
      <c r="G183" s="117"/>
      <c r="H183" s="169"/>
      <c r="I183" s="117"/>
      <c r="J183" s="170"/>
      <c r="K183" s="117"/>
      <c r="L183" s="117"/>
      <c r="M183" s="117"/>
      <c r="N183" s="117"/>
      <c r="O183" s="117"/>
      <c r="P183" s="117"/>
      <c r="Q183" s="171">
        <v>2.9</v>
      </c>
      <c r="R183" s="171">
        <v>1.94</v>
      </c>
    </row>
    <row r="184" spans="2:18" ht="15.5">
      <c r="D184" s="99" t="s">
        <v>9</v>
      </c>
      <c r="E184" s="117">
        <f>PRODUCT(E170,I175)/100</f>
        <v>2.5499999999999998</v>
      </c>
      <c r="F184" s="117">
        <f>PRODUCT(F170,I175)/100</f>
        <v>1.7</v>
      </c>
      <c r="G184" s="117"/>
      <c r="H184" s="169"/>
      <c r="I184" s="117"/>
      <c r="J184" s="170"/>
      <c r="K184" s="117"/>
      <c r="L184" s="117"/>
      <c r="M184" s="117"/>
      <c r="N184" s="117"/>
      <c r="O184" s="117"/>
      <c r="P184" s="117"/>
      <c r="Q184" s="171">
        <v>2.5499999999999998</v>
      </c>
      <c r="R184" s="171">
        <v>1.7</v>
      </c>
    </row>
    <row r="185" spans="2:18" ht="15.5">
      <c r="D185" s="106" t="s">
        <v>180</v>
      </c>
      <c r="E185" s="138">
        <v>2.4700000000000002</v>
      </c>
      <c r="F185" s="138">
        <v>1.53</v>
      </c>
      <c r="G185" s="108"/>
      <c r="H185" s="108"/>
      <c r="I185" s="108"/>
      <c r="J185" s="108"/>
      <c r="K185" s="108"/>
      <c r="L185" s="108"/>
      <c r="M185" s="118"/>
      <c r="N185" s="119"/>
      <c r="O185" s="120"/>
      <c r="P185" s="108"/>
      <c r="Q185" s="1">
        <v>2.4700000000000002</v>
      </c>
      <c r="R185" s="1">
        <v>1.65</v>
      </c>
    </row>
  </sheetData>
  <mergeCells count="22">
    <mergeCell ref="B163:H163"/>
    <mergeCell ref="B177:G177"/>
    <mergeCell ref="A8:M8"/>
    <mergeCell ref="A1:M1"/>
    <mergeCell ref="A2:M2"/>
    <mergeCell ref="A3:M3"/>
    <mergeCell ref="A4:M4"/>
    <mergeCell ref="A7:M7"/>
    <mergeCell ref="I138:M138"/>
    <mergeCell ref="A9:M9"/>
    <mergeCell ref="A10:M10"/>
    <mergeCell ref="A11:M11"/>
    <mergeCell ref="A12:A13"/>
    <mergeCell ref="B12:B13"/>
    <mergeCell ref="C12:C13"/>
    <mergeCell ref="D12:G12"/>
    <mergeCell ref="I137:M137"/>
    <mergeCell ref="I12:L12"/>
    <mergeCell ref="N12:R12"/>
    <mergeCell ref="I134:M134"/>
    <mergeCell ref="I135:M135"/>
    <mergeCell ref="I136:M136"/>
  </mergeCells>
  <pageMargins left="0.7" right="0.7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workbookViewId="0">
      <selection activeCell="N8" sqref="N8"/>
    </sheetView>
  </sheetViews>
  <sheetFormatPr defaultRowHeight="14.5"/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569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399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570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571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572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573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574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575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1">
        <v>65</v>
      </c>
      <c r="E14" s="1">
        <v>55</v>
      </c>
      <c r="F14" s="1">
        <v>67</v>
      </c>
      <c r="G14" s="1">
        <v>65</v>
      </c>
      <c r="H14" s="1">
        <v>66</v>
      </c>
      <c r="I14" s="2">
        <v>60</v>
      </c>
      <c r="J14" s="2">
        <v>36</v>
      </c>
      <c r="K14" s="2">
        <v>16</v>
      </c>
      <c r="L14" s="2">
        <v>24</v>
      </c>
      <c r="M14" s="2">
        <v>44</v>
      </c>
      <c r="N14" s="1">
        <f>ROUND(D14*$H$12+I14*$M$12,0)</f>
        <v>63</v>
      </c>
      <c r="O14" s="1">
        <f t="shared" ref="O14:R77" si="0">ROUND(E14*$H$12+J14*$M$12,0)</f>
        <v>46</v>
      </c>
      <c r="P14" s="1">
        <f t="shared" si="0"/>
        <v>42</v>
      </c>
      <c r="Q14" s="1">
        <f t="shared" si="0"/>
        <v>45</v>
      </c>
      <c r="R14" s="1">
        <f t="shared" si="0"/>
        <v>55</v>
      </c>
    </row>
    <row r="15" spans="1:18">
      <c r="A15" s="10">
        <v>2</v>
      </c>
      <c r="B15" s="270">
        <v>1911002</v>
      </c>
      <c r="C15" s="271" t="s">
        <v>80</v>
      </c>
      <c r="D15" s="1">
        <v>87</v>
      </c>
      <c r="E15" s="1">
        <v>84</v>
      </c>
      <c r="F15" s="1">
        <v>78</v>
      </c>
      <c r="G15" s="1">
        <v>89</v>
      </c>
      <c r="H15" s="1">
        <v>78</v>
      </c>
      <c r="I15" s="2">
        <v>60</v>
      </c>
      <c r="J15" s="2">
        <v>44</v>
      </c>
      <c r="K15" s="2">
        <v>60</v>
      </c>
      <c r="L15" s="2">
        <v>36</v>
      </c>
      <c r="M15" s="2">
        <v>32</v>
      </c>
      <c r="N15" s="1">
        <f t="shared" ref="N15:Q78" si="1">ROUND(D15*$H$12+I15*$M$12,0)</f>
        <v>74</v>
      </c>
      <c r="O15" s="1">
        <f t="shared" si="0"/>
        <v>64</v>
      </c>
      <c r="P15" s="1">
        <f t="shared" si="0"/>
        <v>69</v>
      </c>
      <c r="Q15" s="1">
        <f t="shared" si="0"/>
        <v>63</v>
      </c>
      <c r="R15" s="1">
        <f t="shared" si="0"/>
        <v>55</v>
      </c>
    </row>
    <row r="16" spans="1:18">
      <c r="A16" s="10">
        <v>3</v>
      </c>
      <c r="B16" s="270">
        <v>1911003</v>
      </c>
      <c r="C16" s="271" t="s">
        <v>81</v>
      </c>
      <c r="D16" s="1">
        <v>74</v>
      </c>
      <c r="E16" s="1">
        <v>67</v>
      </c>
      <c r="F16" s="1">
        <v>71</v>
      </c>
      <c r="G16" s="1">
        <v>77</v>
      </c>
      <c r="H16" s="1">
        <v>75</v>
      </c>
      <c r="I16" s="2">
        <v>32</v>
      </c>
      <c r="J16" s="2">
        <v>40</v>
      </c>
      <c r="K16" s="2">
        <v>56</v>
      </c>
      <c r="L16" s="2">
        <v>40</v>
      </c>
      <c r="M16" s="2">
        <v>24</v>
      </c>
      <c r="N16" s="1">
        <f t="shared" si="1"/>
        <v>53</v>
      </c>
      <c r="O16" s="1">
        <f t="shared" si="0"/>
        <v>54</v>
      </c>
      <c r="P16" s="1">
        <f t="shared" si="0"/>
        <v>64</v>
      </c>
      <c r="Q16" s="1">
        <f t="shared" si="0"/>
        <v>59</v>
      </c>
      <c r="R16" s="1">
        <f t="shared" si="0"/>
        <v>50</v>
      </c>
    </row>
    <row r="17" spans="1:18">
      <c r="A17" s="10">
        <v>4</v>
      </c>
      <c r="B17" s="267">
        <v>1911004</v>
      </c>
      <c r="C17" s="268" t="s">
        <v>39</v>
      </c>
      <c r="D17" s="1">
        <v>79</v>
      </c>
      <c r="E17" s="1">
        <v>90</v>
      </c>
      <c r="F17" s="1">
        <v>82</v>
      </c>
      <c r="G17" s="1">
        <v>92</v>
      </c>
      <c r="H17" s="1">
        <v>71</v>
      </c>
      <c r="I17" s="2">
        <v>68</v>
      </c>
      <c r="J17" s="2">
        <v>52</v>
      </c>
      <c r="K17" s="2">
        <v>36</v>
      </c>
      <c r="L17" s="2">
        <v>24</v>
      </c>
      <c r="M17" s="2">
        <v>56</v>
      </c>
      <c r="N17" s="1">
        <f t="shared" si="1"/>
        <v>74</v>
      </c>
      <c r="O17" s="1">
        <f t="shared" si="0"/>
        <v>71</v>
      </c>
      <c r="P17" s="1">
        <f t="shared" si="0"/>
        <v>59</v>
      </c>
      <c r="Q17" s="1">
        <f t="shared" si="0"/>
        <v>58</v>
      </c>
      <c r="R17" s="1">
        <f t="shared" si="0"/>
        <v>64</v>
      </c>
    </row>
    <row r="18" spans="1:18">
      <c r="A18" s="10">
        <v>5</v>
      </c>
      <c r="B18" s="267">
        <v>1911005</v>
      </c>
      <c r="C18" s="268" t="s">
        <v>302</v>
      </c>
      <c r="D18" s="1">
        <v>89</v>
      </c>
      <c r="E18" s="1">
        <v>97</v>
      </c>
      <c r="F18" s="1">
        <v>68</v>
      </c>
      <c r="G18" s="1">
        <v>83</v>
      </c>
      <c r="H18" s="1">
        <v>87</v>
      </c>
      <c r="I18" s="2">
        <v>60</v>
      </c>
      <c r="J18" s="2">
        <v>56.000000000000007</v>
      </c>
      <c r="K18" s="2">
        <v>24</v>
      </c>
      <c r="L18" s="2">
        <v>40</v>
      </c>
      <c r="M18" s="2">
        <v>4</v>
      </c>
      <c r="N18" s="1">
        <f t="shared" si="1"/>
        <v>75</v>
      </c>
      <c r="O18" s="1">
        <f t="shared" si="0"/>
        <v>77</v>
      </c>
      <c r="P18" s="1">
        <f t="shared" si="0"/>
        <v>46</v>
      </c>
      <c r="Q18" s="1">
        <f t="shared" si="0"/>
        <v>62</v>
      </c>
      <c r="R18" s="1">
        <f t="shared" si="0"/>
        <v>46</v>
      </c>
    </row>
    <row r="19" spans="1:18">
      <c r="A19" s="10">
        <v>6</v>
      </c>
      <c r="B19" s="267">
        <v>1911006</v>
      </c>
      <c r="C19" s="268" t="s">
        <v>303</v>
      </c>
      <c r="D19" s="1">
        <v>95</v>
      </c>
      <c r="E19" s="1">
        <v>89</v>
      </c>
      <c r="F19" s="1">
        <v>75</v>
      </c>
      <c r="G19" s="1">
        <v>94</v>
      </c>
      <c r="H19" s="1">
        <v>73</v>
      </c>
      <c r="I19" s="2">
        <v>64</v>
      </c>
      <c r="J19" s="2">
        <v>72</v>
      </c>
      <c r="K19" s="2">
        <v>56</v>
      </c>
      <c r="L19" s="2">
        <v>68</v>
      </c>
      <c r="M19" s="2">
        <v>28</v>
      </c>
      <c r="N19" s="1">
        <f t="shared" si="1"/>
        <v>80</v>
      </c>
      <c r="O19" s="1">
        <f t="shared" si="0"/>
        <v>81</v>
      </c>
      <c r="P19" s="1">
        <f t="shared" si="0"/>
        <v>66</v>
      </c>
      <c r="Q19" s="1">
        <f t="shared" si="0"/>
        <v>81</v>
      </c>
      <c r="R19" s="1">
        <f t="shared" si="0"/>
        <v>51</v>
      </c>
    </row>
    <row r="20" spans="1:18">
      <c r="A20" s="10">
        <v>7</v>
      </c>
      <c r="B20" s="270">
        <v>1911007</v>
      </c>
      <c r="C20" s="271" t="s">
        <v>83</v>
      </c>
      <c r="D20" s="1">
        <v>76</v>
      </c>
      <c r="E20" s="1">
        <v>70</v>
      </c>
      <c r="F20" s="1">
        <v>82</v>
      </c>
      <c r="G20" s="1">
        <v>89</v>
      </c>
      <c r="H20" s="1">
        <v>68</v>
      </c>
      <c r="I20" s="2">
        <v>64</v>
      </c>
      <c r="J20" s="2">
        <v>56.000000000000007</v>
      </c>
      <c r="K20" s="2">
        <v>68</v>
      </c>
      <c r="L20" s="2">
        <v>52</v>
      </c>
      <c r="M20" s="2">
        <v>44</v>
      </c>
      <c r="N20" s="1">
        <f t="shared" si="1"/>
        <v>70</v>
      </c>
      <c r="O20" s="1">
        <f t="shared" si="0"/>
        <v>63</v>
      </c>
      <c r="P20" s="1">
        <f t="shared" si="0"/>
        <v>75</v>
      </c>
      <c r="Q20" s="1">
        <f t="shared" si="0"/>
        <v>71</v>
      </c>
      <c r="R20" s="1">
        <f t="shared" si="0"/>
        <v>56</v>
      </c>
    </row>
    <row r="21" spans="1:18">
      <c r="A21" s="10">
        <v>8</v>
      </c>
      <c r="B21" s="272">
        <v>1911008</v>
      </c>
      <c r="C21" s="324" t="s">
        <v>304</v>
      </c>
      <c r="D21" s="1">
        <v>83</v>
      </c>
      <c r="E21" s="1">
        <v>67</v>
      </c>
      <c r="F21" s="1">
        <v>83</v>
      </c>
      <c r="G21" s="1">
        <v>86</v>
      </c>
      <c r="H21" s="1">
        <v>68</v>
      </c>
      <c r="I21" s="2">
        <v>68</v>
      </c>
      <c r="J21" s="2">
        <v>48</v>
      </c>
      <c r="K21" s="2">
        <v>32</v>
      </c>
      <c r="L21" s="2">
        <v>48</v>
      </c>
      <c r="M21" s="2">
        <v>8</v>
      </c>
      <c r="N21" s="1">
        <f t="shared" si="1"/>
        <v>76</v>
      </c>
      <c r="O21" s="1">
        <f t="shared" si="0"/>
        <v>58</v>
      </c>
      <c r="P21" s="1">
        <f t="shared" si="0"/>
        <v>58</v>
      </c>
      <c r="Q21" s="1">
        <f t="shared" si="0"/>
        <v>67</v>
      </c>
      <c r="R21" s="1">
        <f t="shared" si="0"/>
        <v>38</v>
      </c>
    </row>
    <row r="22" spans="1:18">
      <c r="A22" s="10">
        <v>9</v>
      </c>
      <c r="B22" s="272">
        <v>1911009</v>
      </c>
      <c r="C22" s="324" t="s">
        <v>85</v>
      </c>
      <c r="D22" s="1">
        <v>60</v>
      </c>
      <c r="E22" s="1">
        <v>81</v>
      </c>
      <c r="F22" s="1">
        <v>54</v>
      </c>
      <c r="G22" s="1">
        <v>82</v>
      </c>
      <c r="H22" s="1">
        <v>66</v>
      </c>
      <c r="I22" s="2">
        <v>48</v>
      </c>
      <c r="J22" s="2">
        <v>4</v>
      </c>
      <c r="K22" s="2">
        <v>8</v>
      </c>
      <c r="L22" s="2">
        <v>32</v>
      </c>
      <c r="M22" s="2">
        <v>20</v>
      </c>
      <c r="N22" s="1">
        <f t="shared" si="1"/>
        <v>54</v>
      </c>
      <c r="O22" s="1">
        <f t="shared" si="0"/>
        <v>43</v>
      </c>
      <c r="P22" s="1">
        <f t="shared" si="0"/>
        <v>31</v>
      </c>
      <c r="Q22" s="1">
        <f t="shared" si="0"/>
        <v>57</v>
      </c>
      <c r="R22" s="1">
        <f t="shared" si="0"/>
        <v>43</v>
      </c>
    </row>
    <row r="23" spans="1:18">
      <c r="A23" s="10">
        <v>10</v>
      </c>
      <c r="B23" s="272">
        <v>1911010</v>
      </c>
      <c r="C23" s="324" t="s">
        <v>305</v>
      </c>
      <c r="D23" s="1">
        <v>81</v>
      </c>
      <c r="E23" s="1">
        <v>67</v>
      </c>
      <c r="F23" s="1">
        <v>78</v>
      </c>
      <c r="G23" s="1">
        <v>78</v>
      </c>
      <c r="H23" s="1">
        <v>74</v>
      </c>
      <c r="I23" s="2">
        <v>64</v>
      </c>
      <c r="J23" s="2">
        <v>56.000000000000007</v>
      </c>
      <c r="K23" s="2">
        <v>60</v>
      </c>
      <c r="L23" s="2">
        <v>36</v>
      </c>
      <c r="M23" s="2">
        <v>28</v>
      </c>
      <c r="N23" s="1">
        <f t="shared" si="1"/>
        <v>73</v>
      </c>
      <c r="O23" s="1">
        <f t="shared" si="0"/>
        <v>62</v>
      </c>
      <c r="P23" s="1">
        <f t="shared" si="0"/>
        <v>69</v>
      </c>
      <c r="Q23" s="1">
        <f t="shared" si="0"/>
        <v>57</v>
      </c>
      <c r="R23" s="1">
        <f t="shared" si="0"/>
        <v>51</v>
      </c>
    </row>
    <row r="24" spans="1:18">
      <c r="A24" s="10">
        <v>11</v>
      </c>
      <c r="B24" s="272">
        <v>1911011</v>
      </c>
      <c r="C24" s="324" t="s">
        <v>87</v>
      </c>
      <c r="D24" s="1">
        <v>76</v>
      </c>
      <c r="E24" s="1">
        <v>62</v>
      </c>
      <c r="F24" s="1">
        <v>54</v>
      </c>
      <c r="G24" s="1">
        <v>81</v>
      </c>
      <c r="H24" s="1">
        <v>61</v>
      </c>
      <c r="I24" s="2">
        <v>60</v>
      </c>
      <c r="J24" s="2">
        <v>44</v>
      </c>
      <c r="K24" s="2">
        <v>60</v>
      </c>
      <c r="L24" s="2">
        <v>12</v>
      </c>
      <c r="M24" s="2">
        <v>44</v>
      </c>
      <c r="N24" s="1">
        <f t="shared" si="1"/>
        <v>68</v>
      </c>
      <c r="O24" s="1">
        <f t="shared" si="0"/>
        <v>53</v>
      </c>
      <c r="P24" s="1">
        <f t="shared" si="0"/>
        <v>57</v>
      </c>
      <c r="Q24" s="1">
        <f t="shared" si="0"/>
        <v>47</v>
      </c>
      <c r="R24" s="1">
        <f t="shared" si="0"/>
        <v>53</v>
      </c>
    </row>
    <row r="25" spans="1:18">
      <c r="A25" s="10">
        <v>12</v>
      </c>
      <c r="B25" s="267">
        <v>1911012</v>
      </c>
      <c r="C25" s="268" t="s">
        <v>306</v>
      </c>
      <c r="D25" s="1">
        <v>65</v>
      </c>
      <c r="E25" s="1">
        <v>69</v>
      </c>
      <c r="F25" s="1">
        <v>86</v>
      </c>
      <c r="G25" s="1">
        <v>83</v>
      </c>
      <c r="H25" s="1">
        <v>88</v>
      </c>
      <c r="I25" s="2">
        <v>60</v>
      </c>
      <c r="J25" s="2">
        <v>52</v>
      </c>
      <c r="K25" s="2">
        <v>68</v>
      </c>
      <c r="L25" s="2">
        <v>52</v>
      </c>
      <c r="M25" s="2">
        <v>60</v>
      </c>
      <c r="N25" s="1">
        <f t="shared" si="1"/>
        <v>63</v>
      </c>
      <c r="O25" s="1">
        <f t="shared" si="0"/>
        <v>61</v>
      </c>
      <c r="P25" s="1">
        <f t="shared" si="0"/>
        <v>77</v>
      </c>
      <c r="Q25" s="1">
        <f t="shared" si="0"/>
        <v>68</v>
      </c>
      <c r="R25" s="1">
        <f t="shared" si="0"/>
        <v>74</v>
      </c>
    </row>
    <row r="26" spans="1:18">
      <c r="A26" s="10">
        <v>13</v>
      </c>
      <c r="B26" s="267">
        <v>1911013</v>
      </c>
      <c r="C26" s="268" t="s">
        <v>89</v>
      </c>
      <c r="D26" s="1">
        <v>95</v>
      </c>
      <c r="E26" s="1">
        <v>92</v>
      </c>
      <c r="F26" s="1">
        <v>78</v>
      </c>
      <c r="G26" s="1">
        <v>96</v>
      </c>
      <c r="H26" s="1">
        <v>81</v>
      </c>
      <c r="I26" s="2">
        <v>64</v>
      </c>
      <c r="J26" s="2">
        <v>36</v>
      </c>
      <c r="K26" s="2">
        <v>68</v>
      </c>
      <c r="L26" s="2">
        <v>40</v>
      </c>
      <c r="M26" s="2">
        <v>48</v>
      </c>
      <c r="N26" s="1">
        <f t="shared" si="1"/>
        <v>80</v>
      </c>
      <c r="O26" s="1">
        <f t="shared" si="0"/>
        <v>64</v>
      </c>
      <c r="P26" s="1">
        <f t="shared" si="0"/>
        <v>73</v>
      </c>
      <c r="Q26" s="1">
        <f t="shared" si="0"/>
        <v>68</v>
      </c>
      <c r="R26" s="1">
        <f t="shared" si="0"/>
        <v>65</v>
      </c>
    </row>
    <row r="27" spans="1:18">
      <c r="A27" s="10">
        <v>14</v>
      </c>
      <c r="B27" s="272">
        <v>1911014</v>
      </c>
      <c r="C27" s="324" t="s">
        <v>90</v>
      </c>
      <c r="D27" s="1">
        <v>78</v>
      </c>
      <c r="E27" s="1">
        <v>82</v>
      </c>
      <c r="F27" s="1">
        <v>51</v>
      </c>
      <c r="G27" s="1">
        <v>83</v>
      </c>
      <c r="H27" s="1">
        <v>66</v>
      </c>
      <c r="I27" s="2">
        <v>56.000000000000007</v>
      </c>
      <c r="J27" s="2">
        <v>36</v>
      </c>
      <c r="K27" s="2">
        <v>40</v>
      </c>
      <c r="L27" s="2">
        <v>24</v>
      </c>
      <c r="M27" s="2">
        <v>28</v>
      </c>
      <c r="N27" s="1">
        <f t="shared" si="1"/>
        <v>67</v>
      </c>
      <c r="O27" s="1">
        <f t="shared" si="0"/>
        <v>59</v>
      </c>
      <c r="P27" s="1">
        <f t="shared" si="0"/>
        <v>46</v>
      </c>
      <c r="Q27" s="1">
        <f t="shared" si="0"/>
        <v>54</v>
      </c>
      <c r="R27" s="1">
        <f t="shared" si="0"/>
        <v>47</v>
      </c>
    </row>
    <row r="28" spans="1:18">
      <c r="A28" s="10">
        <v>15</v>
      </c>
      <c r="B28" s="272">
        <v>1911015</v>
      </c>
      <c r="C28" s="324" t="s">
        <v>307</v>
      </c>
      <c r="D28" s="1">
        <v>83</v>
      </c>
      <c r="E28" s="1">
        <v>70</v>
      </c>
      <c r="F28" s="1">
        <v>89</v>
      </c>
      <c r="G28" s="1">
        <v>89</v>
      </c>
      <c r="H28" s="1">
        <v>98</v>
      </c>
      <c r="I28" s="2">
        <v>68</v>
      </c>
      <c r="J28" s="2">
        <v>60</v>
      </c>
      <c r="K28" s="2">
        <v>48</v>
      </c>
      <c r="L28" s="2">
        <v>44</v>
      </c>
      <c r="M28" s="2">
        <v>32</v>
      </c>
      <c r="N28" s="1">
        <f t="shared" si="1"/>
        <v>76</v>
      </c>
      <c r="O28" s="1">
        <f t="shared" si="0"/>
        <v>65</v>
      </c>
      <c r="P28" s="1">
        <f t="shared" si="0"/>
        <v>69</v>
      </c>
      <c r="Q28" s="1">
        <f t="shared" si="0"/>
        <v>67</v>
      </c>
      <c r="R28" s="1">
        <f t="shared" si="0"/>
        <v>65</v>
      </c>
    </row>
    <row r="29" spans="1:18">
      <c r="A29" s="10">
        <v>16</v>
      </c>
      <c r="B29" s="270">
        <v>1911016</v>
      </c>
      <c r="C29" s="271" t="s">
        <v>308</v>
      </c>
      <c r="D29" s="1">
        <v>70</v>
      </c>
      <c r="E29" s="1">
        <v>75</v>
      </c>
      <c r="F29" s="1">
        <v>60</v>
      </c>
      <c r="G29" s="1">
        <v>77</v>
      </c>
      <c r="H29" s="1">
        <v>69</v>
      </c>
      <c r="I29" s="2">
        <v>64</v>
      </c>
      <c r="J29" s="2">
        <v>20</v>
      </c>
      <c r="K29" s="2">
        <v>24</v>
      </c>
      <c r="L29" s="2">
        <v>36</v>
      </c>
      <c r="M29" s="2">
        <v>32</v>
      </c>
      <c r="N29" s="1">
        <f t="shared" si="1"/>
        <v>67</v>
      </c>
      <c r="O29" s="1">
        <f t="shared" si="0"/>
        <v>48</v>
      </c>
      <c r="P29" s="1">
        <f t="shared" si="0"/>
        <v>42</v>
      </c>
      <c r="Q29" s="1">
        <f t="shared" si="0"/>
        <v>57</v>
      </c>
      <c r="R29" s="1">
        <f t="shared" si="0"/>
        <v>51</v>
      </c>
    </row>
    <row r="30" spans="1:18">
      <c r="A30" s="10">
        <v>17</v>
      </c>
      <c r="B30" s="267">
        <v>1911017</v>
      </c>
      <c r="C30" s="268" t="s">
        <v>92</v>
      </c>
      <c r="D30" s="1">
        <v>80</v>
      </c>
      <c r="E30" s="1">
        <v>57</v>
      </c>
      <c r="F30" s="1">
        <v>51</v>
      </c>
      <c r="G30" s="1">
        <v>76</v>
      </c>
      <c r="H30" s="1">
        <v>56</v>
      </c>
      <c r="I30" s="2">
        <v>56.000000000000007</v>
      </c>
      <c r="J30" s="2">
        <v>52</v>
      </c>
      <c r="K30" s="2">
        <v>44</v>
      </c>
      <c r="L30" s="2">
        <v>36</v>
      </c>
      <c r="M30" s="2">
        <v>24</v>
      </c>
      <c r="N30" s="1">
        <f t="shared" si="1"/>
        <v>68</v>
      </c>
      <c r="O30" s="1">
        <f t="shared" si="0"/>
        <v>55</v>
      </c>
      <c r="P30" s="1">
        <f t="shared" si="0"/>
        <v>48</v>
      </c>
      <c r="Q30" s="1">
        <f t="shared" si="0"/>
        <v>56</v>
      </c>
      <c r="R30" s="1">
        <f t="shared" si="0"/>
        <v>40</v>
      </c>
    </row>
    <row r="31" spans="1:18">
      <c r="A31" s="10">
        <v>18</v>
      </c>
      <c r="B31" s="267">
        <v>1911018</v>
      </c>
      <c r="C31" s="268" t="s">
        <v>42</v>
      </c>
      <c r="D31" s="1">
        <v>88</v>
      </c>
      <c r="E31" s="1">
        <v>73</v>
      </c>
      <c r="F31" s="1">
        <v>58</v>
      </c>
      <c r="G31" s="1">
        <v>58</v>
      </c>
      <c r="H31" s="1">
        <v>51</v>
      </c>
      <c r="I31" s="2">
        <v>60</v>
      </c>
      <c r="J31" s="2">
        <v>64</v>
      </c>
      <c r="K31" s="2">
        <v>40</v>
      </c>
      <c r="L31" s="2">
        <v>48</v>
      </c>
      <c r="M31" s="2">
        <v>44</v>
      </c>
      <c r="N31" s="1">
        <f t="shared" si="1"/>
        <v>74</v>
      </c>
      <c r="O31" s="1">
        <f t="shared" si="0"/>
        <v>69</v>
      </c>
      <c r="P31" s="1">
        <f t="shared" si="0"/>
        <v>49</v>
      </c>
      <c r="Q31" s="1">
        <f t="shared" si="0"/>
        <v>53</v>
      </c>
      <c r="R31" s="1">
        <f t="shared" si="0"/>
        <v>48</v>
      </c>
    </row>
    <row r="32" spans="1:18">
      <c r="A32" s="10">
        <v>19</v>
      </c>
      <c r="B32" s="267">
        <v>1911019</v>
      </c>
      <c r="C32" s="268" t="s">
        <v>309</v>
      </c>
      <c r="D32" s="1">
        <v>90</v>
      </c>
      <c r="E32" s="1">
        <v>65</v>
      </c>
      <c r="F32" s="1">
        <v>68</v>
      </c>
      <c r="G32" s="1">
        <v>81</v>
      </c>
      <c r="H32" s="1">
        <v>63</v>
      </c>
      <c r="I32" s="2">
        <v>28.000000000000004</v>
      </c>
      <c r="J32" s="2">
        <v>20</v>
      </c>
      <c r="K32" s="2">
        <v>12</v>
      </c>
      <c r="L32" s="2">
        <v>32</v>
      </c>
      <c r="M32" s="2">
        <v>20</v>
      </c>
      <c r="N32" s="1">
        <f t="shared" si="1"/>
        <v>59</v>
      </c>
      <c r="O32" s="1">
        <f t="shared" si="0"/>
        <v>43</v>
      </c>
      <c r="P32" s="1">
        <f t="shared" si="0"/>
        <v>40</v>
      </c>
      <c r="Q32" s="1">
        <f t="shared" si="0"/>
        <v>57</v>
      </c>
      <c r="R32" s="1">
        <f t="shared" si="0"/>
        <v>42</v>
      </c>
    </row>
    <row r="33" spans="1:18">
      <c r="A33" s="10">
        <v>20</v>
      </c>
      <c r="B33" s="272">
        <v>1911020</v>
      </c>
      <c r="C33" s="324" t="s">
        <v>310</v>
      </c>
      <c r="D33" s="1">
        <v>86</v>
      </c>
      <c r="E33" s="1">
        <v>58</v>
      </c>
      <c r="F33" s="1">
        <v>68</v>
      </c>
      <c r="G33" s="1">
        <v>59</v>
      </c>
      <c r="H33" s="1">
        <v>51</v>
      </c>
      <c r="I33" s="2">
        <v>68</v>
      </c>
      <c r="J33" s="2">
        <v>52</v>
      </c>
      <c r="K33" s="2">
        <v>44</v>
      </c>
      <c r="L33" s="2">
        <v>24</v>
      </c>
      <c r="M33" s="2">
        <v>20</v>
      </c>
      <c r="N33" s="1">
        <f t="shared" si="1"/>
        <v>77</v>
      </c>
      <c r="O33" s="1">
        <f t="shared" si="0"/>
        <v>55</v>
      </c>
      <c r="P33" s="1">
        <f t="shared" si="0"/>
        <v>56</v>
      </c>
      <c r="Q33" s="1">
        <f t="shared" si="0"/>
        <v>42</v>
      </c>
      <c r="R33" s="1">
        <f t="shared" si="0"/>
        <v>36</v>
      </c>
    </row>
    <row r="34" spans="1:18">
      <c r="A34" s="10">
        <v>21</v>
      </c>
      <c r="B34" s="267">
        <v>1911021</v>
      </c>
      <c r="C34" s="268" t="s">
        <v>311</v>
      </c>
      <c r="D34" s="1">
        <v>96</v>
      </c>
      <c r="E34" s="1">
        <v>81</v>
      </c>
      <c r="F34" s="1">
        <v>92</v>
      </c>
      <c r="G34" s="1">
        <v>88</v>
      </c>
      <c r="H34" s="1">
        <v>80</v>
      </c>
      <c r="I34" s="2">
        <v>60</v>
      </c>
      <c r="J34" s="2">
        <v>60</v>
      </c>
      <c r="K34" s="2">
        <v>72</v>
      </c>
      <c r="L34" s="2">
        <v>60</v>
      </c>
      <c r="M34" s="2">
        <v>52</v>
      </c>
      <c r="N34" s="1">
        <f t="shared" si="1"/>
        <v>78</v>
      </c>
      <c r="O34" s="1">
        <f t="shared" si="0"/>
        <v>71</v>
      </c>
      <c r="P34" s="1">
        <f t="shared" si="0"/>
        <v>82</v>
      </c>
      <c r="Q34" s="1">
        <f t="shared" si="0"/>
        <v>74</v>
      </c>
      <c r="R34" s="1">
        <f t="shared" si="0"/>
        <v>66</v>
      </c>
    </row>
    <row r="35" spans="1:18">
      <c r="A35" s="10">
        <v>22</v>
      </c>
      <c r="B35" s="272">
        <v>1911022</v>
      </c>
      <c r="C35" s="324" t="s">
        <v>95</v>
      </c>
      <c r="D35" s="1">
        <v>85</v>
      </c>
      <c r="E35" s="1">
        <v>85</v>
      </c>
      <c r="F35" s="1">
        <v>75</v>
      </c>
      <c r="G35" s="1">
        <v>91</v>
      </c>
      <c r="H35" s="1">
        <v>63</v>
      </c>
      <c r="I35" s="2">
        <v>72</v>
      </c>
      <c r="J35" s="2">
        <v>56.000000000000007</v>
      </c>
      <c r="K35" s="2">
        <v>28</v>
      </c>
      <c r="L35" s="2">
        <v>32</v>
      </c>
      <c r="M35" s="2">
        <v>36</v>
      </c>
      <c r="N35" s="1">
        <f t="shared" si="1"/>
        <v>79</v>
      </c>
      <c r="O35" s="1">
        <f t="shared" si="0"/>
        <v>71</v>
      </c>
      <c r="P35" s="1">
        <f t="shared" si="0"/>
        <v>52</v>
      </c>
      <c r="Q35" s="1">
        <f t="shared" si="0"/>
        <v>62</v>
      </c>
      <c r="R35" s="1">
        <f t="shared" si="0"/>
        <v>50</v>
      </c>
    </row>
    <row r="36" spans="1:18">
      <c r="A36" s="10">
        <v>23</v>
      </c>
      <c r="B36" s="267">
        <v>1911023</v>
      </c>
      <c r="C36" s="268" t="s">
        <v>312</v>
      </c>
      <c r="D36" s="1">
        <v>79</v>
      </c>
      <c r="E36" s="1">
        <v>62</v>
      </c>
      <c r="F36" s="1">
        <v>77</v>
      </c>
      <c r="G36" s="1">
        <v>71</v>
      </c>
      <c r="H36" s="1">
        <v>71</v>
      </c>
      <c r="I36" s="2">
        <v>52</v>
      </c>
      <c r="J36" s="2">
        <v>20</v>
      </c>
      <c r="K36" s="2">
        <v>56</v>
      </c>
      <c r="L36" s="2">
        <v>24</v>
      </c>
      <c r="M36" s="2">
        <v>56</v>
      </c>
      <c r="N36" s="1">
        <f t="shared" si="1"/>
        <v>66</v>
      </c>
      <c r="O36" s="1">
        <f t="shared" si="0"/>
        <v>41</v>
      </c>
      <c r="P36" s="1">
        <f t="shared" si="0"/>
        <v>67</v>
      </c>
      <c r="Q36" s="1">
        <f t="shared" si="0"/>
        <v>48</v>
      </c>
      <c r="R36" s="1">
        <f t="shared" si="0"/>
        <v>64</v>
      </c>
    </row>
    <row r="37" spans="1:18">
      <c r="A37" s="10">
        <v>24</v>
      </c>
      <c r="B37" s="267">
        <v>1911024</v>
      </c>
      <c r="C37" s="268" t="s">
        <v>45</v>
      </c>
      <c r="D37" s="1">
        <v>83</v>
      </c>
      <c r="E37" s="1">
        <v>87</v>
      </c>
      <c r="F37" s="1">
        <v>70</v>
      </c>
      <c r="G37" s="1">
        <v>95</v>
      </c>
      <c r="H37" s="1">
        <v>95</v>
      </c>
      <c r="I37" s="2">
        <v>60</v>
      </c>
      <c r="J37" s="2">
        <v>68</v>
      </c>
      <c r="K37" s="2">
        <v>52</v>
      </c>
      <c r="L37" s="2">
        <v>44</v>
      </c>
      <c r="M37" s="2">
        <v>40</v>
      </c>
      <c r="N37" s="1">
        <f t="shared" si="1"/>
        <v>72</v>
      </c>
      <c r="O37" s="1">
        <f t="shared" si="0"/>
        <v>78</v>
      </c>
      <c r="P37" s="1">
        <f t="shared" si="0"/>
        <v>61</v>
      </c>
      <c r="Q37" s="1">
        <f t="shared" si="0"/>
        <v>70</v>
      </c>
      <c r="R37" s="1">
        <f t="shared" si="0"/>
        <v>68</v>
      </c>
    </row>
    <row r="38" spans="1:18">
      <c r="A38" s="10">
        <v>25</v>
      </c>
      <c r="B38" s="272">
        <v>1911025</v>
      </c>
      <c r="C38" s="324" t="s">
        <v>96</v>
      </c>
      <c r="D38" s="1">
        <v>54</v>
      </c>
      <c r="E38" s="1">
        <v>74</v>
      </c>
      <c r="F38" s="1">
        <v>60</v>
      </c>
      <c r="G38" s="1">
        <v>58</v>
      </c>
      <c r="H38" s="1">
        <v>51</v>
      </c>
      <c r="I38" s="2">
        <v>56.000000000000007</v>
      </c>
      <c r="J38" s="2">
        <v>36</v>
      </c>
      <c r="K38" s="2">
        <v>44</v>
      </c>
      <c r="L38" s="2">
        <v>44</v>
      </c>
      <c r="M38" s="2">
        <v>48</v>
      </c>
      <c r="N38" s="1">
        <f t="shared" si="1"/>
        <v>55</v>
      </c>
      <c r="O38" s="1">
        <f t="shared" si="0"/>
        <v>55</v>
      </c>
      <c r="P38" s="1">
        <f t="shared" si="0"/>
        <v>52</v>
      </c>
      <c r="Q38" s="1">
        <f t="shared" si="0"/>
        <v>51</v>
      </c>
      <c r="R38" s="1">
        <f t="shared" si="0"/>
        <v>50</v>
      </c>
    </row>
    <row r="39" spans="1:18">
      <c r="A39" s="10">
        <v>26</v>
      </c>
      <c r="B39" s="272">
        <v>1911026</v>
      </c>
      <c r="C39" s="324" t="s">
        <v>313</v>
      </c>
      <c r="D39" s="1">
        <v>94</v>
      </c>
      <c r="E39" s="1">
        <v>94</v>
      </c>
      <c r="F39" s="1">
        <v>82</v>
      </c>
      <c r="G39" s="1">
        <v>94</v>
      </c>
      <c r="H39" s="1">
        <v>93</v>
      </c>
      <c r="I39" s="2">
        <v>68</v>
      </c>
      <c r="J39" s="2">
        <v>68</v>
      </c>
      <c r="K39" s="2">
        <v>40</v>
      </c>
      <c r="L39" s="2">
        <v>64</v>
      </c>
      <c r="M39" s="2">
        <v>52</v>
      </c>
      <c r="N39" s="1">
        <f t="shared" si="1"/>
        <v>81</v>
      </c>
      <c r="O39" s="1">
        <f t="shared" si="0"/>
        <v>81</v>
      </c>
      <c r="P39" s="1">
        <f t="shared" si="0"/>
        <v>61</v>
      </c>
      <c r="Q39" s="1">
        <f t="shared" si="0"/>
        <v>79</v>
      </c>
      <c r="R39" s="1">
        <f t="shared" si="0"/>
        <v>73</v>
      </c>
    </row>
    <row r="40" spans="1:18">
      <c r="A40" s="10">
        <v>27</v>
      </c>
      <c r="B40" s="272">
        <v>1911027</v>
      </c>
      <c r="C40" s="324" t="s">
        <v>314</v>
      </c>
      <c r="D40" s="1">
        <v>87</v>
      </c>
      <c r="E40" s="1">
        <v>51</v>
      </c>
      <c r="F40" s="1">
        <v>68</v>
      </c>
      <c r="G40" s="1">
        <v>51</v>
      </c>
      <c r="H40" s="1">
        <v>51</v>
      </c>
      <c r="I40" s="2">
        <v>64</v>
      </c>
      <c r="J40" s="2">
        <v>44</v>
      </c>
      <c r="K40" s="2">
        <v>52</v>
      </c>
      <c r="L40" s="2">
        <v>32</v>
      </c>
      <c r="M40" s="2">
        <v>44</v>
      </c>
      <c r="N40" s="1">
        <f t="shared" si="1"/>
        <v>76</v>
      </c>
      <c r="O40" s="1">
        <f t="shared" si="0"/>
        <v>48</v>
      </c>
      <c r="P40" s="1">
        <f t="shared" si="0"/>
        <v>60</v>
      </c>
      <c r="Q40" s="1">
        <f t="shared" si="0"/>
        <v>42</v>
      </c>
      <c r="R40" s="1">
        <f t="shared" si="0"/>
        <v>48</v>
      </c>
    </row>
    <row r="41" spans="1:18">
      <c r="A41" s="10">
        <v>28</v>
      </c>
      <c r="B41" s="270">
        <v>1911028</v>
      </c>
      <c r="C41" s="271" t="s">
        <v>315</v>
      </c>
      <c r="D41" s="1">
        <v>88</v>
      </c>
      <c r="E41" s="1">
        <v>72</v>
      </c>
      <c r="F41" s="1">
        <v>86</v>
      </c>
      <c r="G41" s="1">
        <v>81</v>
      </c>
      <c r="H41" s="1">
        <v>76</v>
      </c>
      <c r="I41" s="2">
        <v>28.000000000000004</v>
      </c>
      <c r="J41" s="2">
        <v>52</v>
      </c>
      <c r="K41" s="2">
        <v>56</v>
      </c>
      <c r="L41" s="2">
        <v>68</v>
      </c>
      <c r="M41" s="2">
        <v>48</v>
      </c>
      <c r="N41" s="1">
        <f t="shared" si="1"/>
        <v>58</v>
      </c>
      <c r="O41" s="1">
        <f t="shared" si="0"/>
        <v>62</v>
      </c>
      <c r="P41" s="1">
        <f t="shared" si="0"/>
        <v>71</v>
      </c>
      <c r="Q41" s="1">
        <f t="shared" si="0"/>
        <v>75</v>
      </c>
      <c r="R41" s="1">
        <f t="shared" si="0"/>
        <v>62</v>
      </c>
    </row>
    <row r="42" spans="1:18">
      <c r="A42" s="10">
        <v>29</v>
      </c>
      <c r="B42" s="272">
        <v>1911029</v>
      </c>
      <c r="C42" s="324" t="s">
        <v>316</v>
      </c>
      <c r="D42" s="1">
        <v>90</v>
      </c>
      <c r="E42" s="1">
        <v>89</v>
      </c>
      <c r="F42" s="1">
        <v>73</v>
      </c>
      <c r="G42" s="1">
        <v>86</v>
      </c>
      <c r="H42" s="1">
        <v>73</v>
      </c>
      <c r="I42" s="2">
        <v>68</v>
      </c>
      <c r="J42" s="2">
        <v>60</v>
      </c>
      <c r="K42" s="2">
        <v>56</v>
      </c>
      <c r="L42" s="2">
        <v>52</v>
      </c>
      <c r="M42" s="2">
        <v>4</v>
      </c>
      <c r="N42" s="1">
        <f t="shared" si="1"/>
        <v>79</v>
      </c>
      <c r="O42" s="1">
        <f t="shared" si="0"/>
        <v>75</v>
      </c>
      <c r="P42" s="1">
        <f t="shared" si="0"/>
        <v>65</v>
      </c>
      <c r="Q42" s="1">
        <f t="shared" si="0"/>
        <v>69</v>
      </c>
      <c r="R42" s="1">
        <f t="shared" si="0"/>
        <v>39</v>
      </c>
    </row>
    <row r="43" spans="1:18">
      <c r="A43" s="10">
        <v>30</v>
      </c>
      <c r="B43" s="270">
        <v>1911030</v>
      </c>
      <c r="C43" s="271" t="s">
        <v>100</v>
      </c>
      <c r="D43" s="1">
        <v>52</v>
      </c>
      <c r="E43" s="1">
        <v>88</v>
      </c>
      <c r="F43" s="1">
        <v>53</v>
      </c>
      <c r="G43" s="1">
        <v>86</v>
      </c>
      <c r="H43" s="1">
        <v>78</v>
      </c>
      <c r="I43" s="2">
        <v>64</v>
      </c>
      <c r="J43" s="2">
        <v>56.000000000000007</v>
      </c>
      <c r="K43" s="2">
        <v>56</v>
      </c>
      <c r="L43" s="2">
        <v>44</v>
      </c>
      <c r="M43" s="2">
        <v>16</v>
      </c>
      <c r="N43" s="1">
        <f t="shared" si="1"/>
        <v>58</v>
      </c>
      <c r="O43" s="1">
        <f t="shared" si="0"/>
        <v>72</v>
      </c>
      <c r="P43" s="1">
        <f t="shared" si="0"/>
        <v>55</v>
      </c>
      <c r="Q43" s="1">
        <f t="shared" si="0"/>
        <v>65</v>
      </c>
      <c r="R43" s="1">
        <f t="shared" si="0"/>
        <v>47</v>
      </c>
    </row>
    <row r="44" spans="1:18">
      <c r="A44" s="10">
        <v>31</v>
      </c>
      <c r="B44" s="267">
        <v>1911031</v>
      </c>
      <c r="C44" s="268" t="s">
        <v>317</v>
      </c>
      <c r="D44" s="1">
        <v>71</v>
      </c>
      <c r="E44" s="1">
        <v>88</v>
      </c>
      <c r="F44" s="1">
        <v>78</v>
      </c>
      <c r="G44" s="1">
        <v>89</v>
      </c>
      <c r="H44" s="1">
        <v>78</v>
      </c>
      <c r="I44" s="2">
        <v>60</v>
      </c>
      <c r="J44" s="2">
        <v>36</v>
      </c>
      <c r="K44" s="2">
        <v>60</v>
      </c>
      <c r="L44" s="2">
        <v>32</v>
      </c>
      <c r="M44" s="2">
        <v>24</v>
      </c>
      <c r="N44" s="1">
        <f t="shared" si="1"/>
        <v>66</v>
      </c>
      <c r="O44" s="1">
        <f t="shared" si="0"/>
        <v>62</v>
      </c>
      <c r="P44" s="1">
        <f t="shared" si="0"/>
        <v>69</v>
      </c>
      <c r="Q44" s="1">
        <f t="shared" si="0"/>
        <v>61</v>
      </c>
      <c r="R44" s="1">
        <f t="shared" si="0"/>
        <v>51</v>
      </c>
    </row>
    <row r="45" spans="1:18">
      <c r="A45" s="10">
        <v>32</v>
      </c>
      <c r="B45" s="272">
        <v>1911032</v>
      </c>
      <c r="C45" s="324" t="s">
        <v>102</v>
      </c>
      <c r="D45" s="1">
        <v>90</v>
      </c>
      <c r="E45" s="1">
        <v>63</v>
      </c>
      <c r="F45" s="1">
        <v>87</v>
      </c>
      <c r="G45" s="1">
        <v>72</v>
      </c>
      <c r="H45" s="1">
        <v>72</v>
      </c>
      <c r="I45" s="2">
        <v>64</v>
      </c>
      <c r="J45" s="2">
        <v>28.000000000000004</v>
      </c>
      <c r="K45" s="2">
        <v>44</v>
      </c>
      <c r="L45" s="2">
        <v>32</v>
      </c>
      <c r="M45" s="2">
        <v>52</v>
      </c>
      <c r="N45" s="1">
        <f t="shared" si="1"/>
        <v>77</v>
      </c>
      <c r="O45" s="1">
        <f t="shared" si="0"/>
        <v>46</v>
      </c>
      <c r="P45" s="1">
        <f t="shared" si="0"/>
        <v>66</v>
      </c>
      <c r="Q45" s="1">
        <f t="shared" si="0"/>
        <v>52</v>
      </c>
      <c r="R45" s="1">
        <f t="shared" si="0"/>
        <v>62</v>
      </c>
    </row>
    <row r="46" spans="1:18">
      <c r="A46" s="10">
        <v>33</v>
      </c>
      <c r="B46" s="272">
        <v>1911033</v>
      </c>
      <c r="C46" s="324" t="s">
        <v>61</v>
      </c>
      <c r="D46" s="1">
        <v>75</v>
      </c>
      <c r="E46" s="1">
        <v>55</v>
      </c>
      <c r="F46" s="1">
        <v>76</v>
      </c>
      <c r="G46" s="1">
        <v>68</v>
      </c>
      <c r="H46" s="1">
        <v>69</v>
      </c>
      <c r="I46" s="2">
        <v>56.000000000000007</v>
      </c>
      <c r="J46" s="2">
        <v>48</v>
      </c>
      <c r="K46" s="2">
        <v>40</v>
      </c>
      <c r="L46" s="2">
        <v>44</v>
      </c>
      <c r="M46" s="2">
        <v>4</v>
      </c>
      <c r="N46" s="1">
        <f t="shared" si="1"/>
        <v>66</v>
      </c>
      <c r="O46" s="1">
        <f t="shared" si="0"/>
        <v>52</v>
      </c>
      <c r="P46" s="1">
        <f t="shared" si="0"/>
        <v>58</v>
      </c>
      <c r="Q46" s="1">
        <f t="shared" si="0"/>
        <v>56</v>
      </c>
      <c r="R46" s="1">
        <f t="shared" si="0"/>
        <v>37</v>
      </c>
    </row>
    <row r="47" spans="1:18">
      <c r="A47" s="10">
        <v>34</v>
      </c>
      <c r="B47" s="270">
        <v>1911034</v>
      </c>
      <c r="C47" s="271" t="s">
        <v>318</v>
      </c>
      <c r="D47" s="1">
        <v>76</v>
      </c>
      <c r="E47" s="1">
        <v>53</v>
      </c>
      <c r="F47" s="1">
        <v>79</v>
      </c>
      <c r="G47" s="1">
        <v>67</v>
      </c>
      <c r="H47" s="1">
        <v>66</v>
      </c>
      <c r="I47" s="2">
        <v>64</v>
      </c>
      <c r="J47" s="2">
        <v>40</v>
      </c>
      <c r="K47" s="2">
        <v>52</v>
      </c>
      <c r="L47" s="2">
        <v>20</v>
      </c>
      <c r="M47" s="2">
        <v>44</v>
      </c>
      <c r="N47" s="1">
        <f t="shared" si="1"/>
        <v>70</v>
      </c>
      <c r="O47" s="1">
        <f t="shared" si="0"/>
        <v>47</v>
      </c>
      <c r="P47" s="1">
        <f t="shared" si="0"/>
        <v>66</v>
      </c>
      <c r="Q47" s="1">
        <f t="shared" si="0"/>
        <v>44</v>
      </c>
      <c r="R47" s="1">
        <f t="shared" si="0"/>
        <v>55</v>
      </c>
    </row>
    <row r="48" spans="1:18">
      <c r="A48" s="10">
        <v>35</v>
      </c>
      <c r="B48" s="267">
        <v>1911035</v>
      </c>
      <c r="C48" s="268" t="s">
        <v>47</v>
      </c>
      <c r="D48" s="1">
        <v>84</v>
      </c>
      <c r="E48" s="1">
        <v>76</v>
      </c>
      <c r="F48" s="1">
        <v>69</v>
      </c>
      <c r="G48" s="1">
        <v>73</v>
      </c>
      <c r="H48" s="1">
        <v>51</v>
      </c>
      <c r="I48" s="2">
        <v>64</v>
      </c>
      <c r="J48" s="2">
        <v>64</v>
      </c>
      <c r="K48" s="2">
        <v>40</v>
      </c>
      <c r="L48" s="2">
        <v>52</v>
      </c>
      <c r="M48" s="2">
        <v>44</v>
      </c>
      <c r="N48" s="1">
        <f t="shared" si="1"/>
        <v>74</v>
      </c>
      <c r="O48" s="1">
        <f t="shared" si="0"/>
        <v>70</v>
      </c>
      <c r="P48" s="1">
        <f t="shared" si="0"/>
        <v>55</v>
      </c>
      <c r="Q48" s="1">
        <f t="shared" si="0"/>
        <v>63</v>
      </c>
      <c r="R48" s="1">
        <f t="shared" si="0"/>
        <v>48</v>
      </c>
    </row>
    <row r="49" spans="1:18">
      <c r="A49" s="10">
        <v>36</v>
      </c>
      <c r="B49" s="272">
        <v>1911036</v>
      </c>
      <c r="C49" s="324" t="s">
        <v>319</v>
      </c>
      <c r="D49" s="1">
        <v>81</v>
      </c>
      <c r="E49" s="1">
        <v>74</v>
      </c>
      <c r="F49" s="1">
        <v>86</v>
      </c>
      <c r="G49" s="1">
        <v>77</v>
      </c>
      <c r="H49" s="1">
        <v>57</v>
      </c>
      <c r="I49" s="2">
        <v>64</v>
      </c>
      <c r="J49" s="2">
        <v>40</v>
      </c>
      <c r="K49" s="2">
        <v>40</v>
      </c>
      <c r="L49" s="2">
        <v>28</v>
      </c>
      <c r="M49" s="2">
        <v>64</v>
      </c>
      <c r="N49" s="1">
        <f t="shared" si="1"/>
        <v>73</v>
      </c>
      <c r="O49" s="1">
        <f t="shared" si="0"/>
        <v>57</v>
      </c>
      <c r="P49" s="1">
        <f t="shared" si="0"/>
        <v>63</v>
      </c>
      <c r="Q49" s="1">
        <f t="shared" si="0"/>
        <v>53</v>
      </c>
      <c r="R49" s="1">
        <f t="shared" si="0"/>
        <v>61</v>
      </c>
    </row>
    <row r="50" spans="1:18">
      <c r="A50" s="10">
        <v>37</v>
      </c>
      <c r="B50" s="270">
        <v>1911037</v>
      </c>
      <c r="C50" s="271" t="s">
        <v>320</v>
      </c>
      <c r="D50" s="1">
        <v>84</v>
      </c>
      <c r="E50" s="1">
        <v>87</v>
      </c>
      <c r="F50" s="1">
        <v>70</v>
      </c>
      <c r="G50" s="1">
        <v>89</v>
      </c>
      <c r="H50" s="1">
        <v>68</v>
      </c>
      <c r="I50" s="2">
        <v>68</v>
      </c>
      <c r="J50" s="2">
        <v>48</v>
      </c>
      <c r="K50" s="2">
        <v>32</v>
      </c>
      <c r="L50" s="2">
        <v>40</v>
      </c>
      <c r="M50" s="2">
        <v>48</v>
      </c>
      <c r="N50" s="1">
        <f t="shared" si="1"/>
        <v>76</v>
      </c>
      <c r="O50" s="1">
        <f t="shared" si="0"/>
        <v>68</v>
      </c>
      <c r="P50" s="1">
        <f t="shared" si="0"/>
        <v>51</v>
      </c>
      <c r="Q50" s="1">
        <f t="shared" si="0"/>
        <v>65</v>
      </c>
      <c r="R50" s="1">
        <f t="shared" si="0"/>
        <v>58</v>
      </c>
    </row>
    <row r="51" spans="1:18">
      <c r="A51" s="10">
        <v>38</v>
      </c>
      <c r="B51" s="270">
        <v>1911038</v>
      </c>
      <c r="C51" s="271" t="s">
        <v>48</v>
      </c>
      <c r="D51" s="1">
        <v>71</v>
      </c>
      <c r="E51" s="1">
        <v>67</v>
      </c>
      <c r="F51" s="1">
        <v>59</v>
      </c>
      <c r="G51" s="1">
        <v>51</v>
      </c>
      <c r="H51" s="1">
        <v>51</v>
      </c>
      <c r="I51" s="2">
        <v>64</v>
      </c>
      <c r="J51" s="2">
        <v>60</v>
      </c>
      <c r="K51" s="2">
        <v>44</v>
      </c>
      <c r="L51" s="2">
        <v>20</v>
      </c>
      <c r="M51" s="2">
        <v>40</v>
      </c>
      <c r="N51" s="1">
        <f t="shared" si="1"/>
        <v>68</v>
      </c>
      <c r="O51" s="1">
        <f t="shared" si="0"/>
        <v>64</v>
      </c>
      <c r="P51" s="1">
        <f t="shared" si="0"/>
        <v>52</v>
      </c>
      <c r="Q51" s="1">
        <f t="shared" si="0"/>
        <v>36</v>
      </c>
      <c r="R51" s="1">
        <f t="shared" si="0"/>
        <v>46</v>
      </c>
    </row>
    <row r="52" spans="1:18">
      <c r="A52" s="10">
        <v>39</v>
      </c>
      <c r="B52" s="267">
        <v>1911039</v>
      </c>
      <c r="C52" s="268" t="s">
        <v>321</v>
      </c>
      <c r="D52" s="1">
        <v>84</v>
      </c>
      <c r="E52" s="1">
        <v>88</v>
      </c>
      <c r="F52" s="1">
        <v>83</v>
      </c>
      <c r="G52" s="1">
        <v>95</v>
      </c>
      <c r="H52" s="1">
        <v>97</v>
      </c>
      <c r="I52" s="2">
        <v>76</v>
      </c>
      <c r="J52" s="2">
        <v>68</v>
      </c>
      <c r="K52" s="2">
        <v>52</v>
      </c>
      <c r="L52" s="2">
        <v>44</v>
      </c>
      <c r="M52" s="2">
        <v>60</v>
      </c>
      <c r="N52" s="1">
        <f t="shared" si="1"/>
        <v>80</v>
      </c>
      <c r="O52" s="1">
        <f t="shared" si="0"/>
        <v>78</v>
      </c>
      <c r="P52" s="1">
        <f t="shared" si="0"/>
        <v>68</v>
      </c>
      <c r="Q52" s="1">
        <f t="shared" si="0"/>
        <v>70</v>
      </c>
      <c r="R52" s="1">
        <f t="shared" si="0"/>
        <v>79</v>
      </c>
    </row>
    <row r="53" spans="1:18">
      <c r="A53" s="10">
        <v>40</v>
      </c>
      <c r="B53" s="272">
        <v>1911040</v>
      </c>
      <c r="C53" s="324" t="s">
        <v>106</v>
      </c>
      <c r="D53" s="1">
        <v>51</v>
      </c>
      <c r="E53" s="1">
        <v>84</v>
      </c>
      <c r="F53" s="1">
        <v>70</v>
      </c>
      <c r="G53" s="1">
        <v>85</v>
      </c>
      <c r="H53" s="1">
        <v>65</v>
      </c>
      <c r="I53" s="2">
        <v>68</v>
      </c>
      <c r="J53" s="2">
        <v>48</v>
      </c>
      <c r="K53" s="2">
        <v>32</v>
      </c>
      <c r="L53" s="2">
        <v>36</v>
      </c>
      <c r="M53" s="2">
        <v>4</v>
      </c>
      <c r="N53" s="1">
        <f t="shared" si="1"/>
        <v>60</v>
      </c>
      <c r="O53" s="1">
        <f t="shared" si="0"/>
        <v>66</v>
      </c>
      <c r="P53" s="1">
        <f t="shared" si="0"/>
        <v>51</v>
      </c>
      <c r="Q53" s="1">
        <f t="shared" si="0"/>
        <v>61</v>
      </c>
      <c r="R53" s="1">
        <f t="shared" si="0"/>
        <v>35</v>
      </c>
    </row>
    <row r="54" spans="1:18">
      <c r="A54" s="10">
        <v>41</v>
      </c>
      <c r="B54" s="272">
        <v>1911041</v>
      </c>
      <c r="C54" s="324" t="s">
        <v>63</v>
      </c>
      <c r="D54" s="1">
        <v>77</v>
      </c>
      <c r="E54" s="1">
        <v>64</v>
      </c>
      <c r="F54" s="1">
        <v>64</v>
      </c>
      <c r="G54" s="1">
        <v>83</v>
      </c>
      <c r="H54" s="1">
        <v>67</v>
      </c>
      <c r="I54" s="2">
        <v>60</v>
      </c>
      <c r="J54" s="2">
        <v>56.000000000000007</v>
      </c>
      <c r="K54" s="2">
        <v>44</v>
      </c>
      <c r="L54" s="2">
        <v>20</v>
      </c>
      <c r="M54" s="2">
        <v>48</v>
      </c>
      <c r="N54" s="1">
        <f t="shared" si="1"/>
        <v>69</v>
      </c>
      <c r="O54" s="1">
        <f t="shared" si="0"/>
        <v>60</v>
      </c>
      <c r="P54" s="1">
        <f t="shared" si="0"/>
        <v>54</v>
      </c>
      <c r="Q54" s="1">
        <f t="shared" si="0"/>
        <v>52</v>
      </c>
      <c r="R54" s="1">
        <f t="shared" si="0"/>
        <v>58</v>
      </c>
    </row>
    <row r="55" spans="1:18">
      <c r="A55" s="10">
        <v>42</v>
      </c>
      <c r="B55" s="272">
        <v>1911042</v>
      </c>
      <c r="C55" s="324" t="s">
        <v>322</v>
      </c>
      <c r="D55" s="1">
        <v>69</v>
      </c>
      <c r="E55" s="1">
        <v>72</v>
      </c>
      <c r="F55" s="1">
        <v>51</v>
      </c>
      <c r="G55" s="1">
        <v>91</v>
      </c>
      <c r="H55" s="1">
        <v>88</v>
      </c>
      <c r="I55" s="2">
        <v>60</v>
      </c>
      <c r="J55" s="2">
        <v>56.000000000000007</v>
      </c>
      <c r="K55" s="2">
        <v>32</v>
      </c>
      <c r="L55" s="2">
        <v>32</v>
      </c>
      <c r="M55" s="2">
        <v>40</v>
      </c>
      <c r="N55" s="1">
        <f t="shared" si="1"/>
        <v>65</v>
      </c>
      <c r="O55" s="1">
        <f t="shared" si="0"/>
        <v>64</v>
      </c>
      <c r="P55" s="1">
        <f t="shared" si="0"/>
        <v>42</v>
      </c>
      <c r="Q55" s="1">
        <f t="shared" si="0"/>
        <v>62</v>
      </c>
      <c r="R55" s="1">
        <f t="shared" si="0"/>
        <v>64</v>
      </c>
    </row>
    <row r="56" spans="1:18">
      <c r="A56" s="10">
        <v>43</v>
      </c>
      <c r="B56" s="272">
        <v>1911043</v>
      </c>
      <c r="C56" s="324" t="s">
        <v>323</v>
      </c>
      <c r="D56" s="1">
        <v>91</v>
      </c>
      <c r="E56" s="1">
        <v>53</v>
      </c>
      <c r="F56" s="1">
        <v>51</v>
      </c>
      <c r="G56" s="1">
        <v>72</v>
      </c>
      <c r="H56" s="1">
        <v>57</v>
      </c>
      <c r="I56" s="2">
        <v>56.000000000000007</v>
      </c>
      <c r="J56" s="2">
        <v>36</v>
      </c>
      <c r="K56" s="2">
        <v>36</v>
      </c>
      <c r="L56" s="2">
        <v>28</v>
      </c>
      <c r="M56" s="2">
        <v>32</v>
      </c>
      <c r="N56" s="1">
        <f t="shared" si="1"/>
        <v>74</v>
      </c>
      <c r="O56" s="1">
        <f t="shared" si="0"/>
        <v>45</v>
      </c>
      <c r="P56" s="1">
        <f t="shared" si="0"/>
        <v>44</v>
      </c>
      <c r="Q56" s="1">
        <f t="shared" si="0"/>
        <v>50</v>
      </c>
      <c r="R56" s="1">
        <f t="shared" si="0"/>
        <v>45</v>
      </c>
    </row>
    <row r="57" spans="1:18">
      <c r="A57" s="10">
        <v>44</v>
      </c>
      <c r="B57" s="270">
        <v>1911044</v>
      </c>
      <c r="C57" s="271" t="s">
        <v>324</v>
      </c>
      <c r="D57" s="1">
        <v>51</v>
      </c>
      <c r="E57" s="1">
        <v>79</v>
      </c>
      <c r="F57" s="1">
        <v>54</v>
      </c>
      <c r="G57" s="1">
        <v>81</v>
      </c>
      <c r="H57" s="1">
        <v>68</v>
      </c>
      <c r="I57" s="2">
        <v>60</v>
      </c>
      <c r="J57" s="2">
        <v>40</v>
      </c>
      <c r="K57" s="2">
        <v>8</v>
      </c>
      <c r="L57" s="2">
        <v>28</v>
      </c>
      <c r="M57" s="2">
        <v>36</v>
      </c>
      <c r="N57" s="1">
        <f t="shared" si="1"/>
        <v>56</v>
      </c>
      <c r="O57" s="1">
        <f t="shared" si="0"/>
        <v>60</v>
      </c>
      <c r="P57" s="1">
        <f t="shared" si="0"/>
        <v>31</v>
      </c>
      <c r="Q57" s="1">
        <f t="shared" si="0"/>
        <v>55</v>
      </c>
      <c r="R57" s="1">
        <f t="shared" si="0"/>
        <v>52</v>
      </c>
    </row>
    <row r="58" spans="1:18">
      <c r="A58" s="10">
        <v>45</v>
      </c>
      <c r="B58" s="272">
        <v>1911045</v>
      </c>
      <c r="C58" s="324" t="s">
        <v>109</v>
      </c>
      <c r="D58" s="1">
        <v>63</v>
      </c>
      <c r="E58" s="1">
        <v>78</v>
      </c>
      <c r="F58" s="1">
        <v>54</v>
      </c>
      <c r="G58" s="1">
        <v>81</v>
      </c>
      <c r="H58" s="1">
        <v>73</v>
      </c>
      <c r="I58" s="2">
        <v>64</v>
      </c>
      <c r="J58" s="2">
        <v>40</v>
      </c>
      <c r="K58" s="2">
        <v>24</v>
      </c>
      <c r="L58" s="2">
        <v>40</v>
      </c>
      <c r="M58" s="2">
        <v>24</v>
      </c>
      <c r="N58" s="1">
        <f t="shared" si="1"/>
        <v>64</v>
      </c>
      <c r="O58" s="1">
        <f t="shared" si="0"/>
        <v>59</v>
      </c>
      <c r="P58" s="1">
        <f t="shared" si="0"/>
        <v>39</v>
      </c>
      <c r="Q58" s="1">
        <f t="shared" si="0"/>
        <v>61</v>
      </c>
      <c r="R58" s="1">
        <f t="shared" si="0"/>
        <v>49</v>
      </c>
    </row>
    <row r="59" spans="1:18">
      <c r="A59" s="10">
        <v>46</v>
      </c>
      <c r="B59" s="272">
        <v>1911046</v>
      </c>
      <c r="C59" s="324" t="s">
        <v>325</v>
      </c>
      <c r="D59" s="1">
        <v>68</v>
      </c>
      <c r="E59" s="1">
        <v>79</v>
      </c>
      <c r="F59" s="1">
        <v>80</v>
      </c>
      <c r="G59" s="1">
        <v>90</v>
      </c>
      <c r="H59" s="1">
        <v>67</v>
      </c>
      <c r="I59" s="2">
        <v>56.000000000000007</v>
      </c>
      <c r="J59" s="2">
        <v>60</v>
      </c>
      <c r="K59" s="2">
        <v>44</v>
      </c>
      <c r="L59" s="2">
        <v>64</v>
      </c>
      <c r="M59" s="2">
        <v>32</v>
      </c>
      <c r="N59" s="1">
        <f t="shared" si="1"/>
        <v>62</v>
      </c>
      <c r="O59" s="1">
        <f t="shared" si="0"/>
        <v>70</v>
      </c>
      <c r="P59" s="1">
        <f t="shared" si="0"/>
        <v>62</v>
      </c>
      <c r="Q59" s="1">
        <f t="shared" si="0"/>
        <v>77</v>
      </c>
      <c r="R59" s="1">
        <f t="shared" si="0"/>
        <v>50</v>
      </c>
    </row>
    <row r="60" spans="1:18">
      <c r="A60" s="10">
        <v>47</v>
      </c>
      <c r="B60" s="267">
        <v>1911047</v>
      </c>
      <c r="C60" s="268" t="s">
        <v>111</v>
      </c>
      <c r="D60" s="1">
        <v>82</v>
      </c>
      <c r="E60" s="1">
        <v>59</v>
      </c>
      <c r="F60" s="1">
        <v>81</v>
      </c>
      <c r="G60" s="1">
        <v>69</v>
      </c>
      <c r="H60" s="1">
        <v>73</v>
      </c>
      <c r="I60" s="2">
        <v>56.000000000000007</v>
      </c>
      <c r="J60" s="2">
        <v>52</v>
      </c>
      <c r="K60" s="2">
        <v>68</v>
      </c>
      <c r="L60" s="2">
        <v>48</v>
      </c>
      <c r="M60" s="2">
        <v>32</v>
      </c>
      <c r="N60" s="1">
        <f t="shared" si="1"/>
        <v>69</v>
      </c>
      <c r="O60" s="1">
        <f t="shared" si="0"/>
        <v>56</v>
      </c>
      <c r="P60" s="1">
        <f t="shared" si="0"/>
        <v>75</v>
      </c>
      <c r="Q60" s="1">
        <f t="shared" si="0"/>
        <v>59</v>
      </c>
      <c r="R60" s="1">
        <f t="shared" si="0"/>
        <v>53</v>
      </c>
    </row>
    <row r="61" spans="1:18">
      <c r="A61" s="10">
        <v>48</v>
      </c>
      <c r="B61" s="272">
        <v>1911048</v>
      </c>
      <c r="C61" s="324" t="s">
        <v>64</v>
      </c>
      <c r="D61" s="1">
        <v>82</v>
      </c>
      <c r="E61" s="1">
        <v>83</v>
      </c>
      <c r="F61" s="1">
        <v>82</v>
      </c>
      <c r="G61" s="1">
        <v>87</v>
      </c>
      <c r="H61" s="1">
        <v>67</v>
      </c>
      <c r="I61" s="2">
        <v>60</v>
      </c>
      <c r="J61" s="2">
        <v>24</v>
      </c>
      <c r="K61" s="2">
        <v>28</v>
      </c>
      <c r="L61" s="2">
        <v>48</v>
      </c>
      <c r="M61" s="2">
        <v>40</v>
      </c>
      <c r="N61" s="1">
        <f t="shared" si="1"/>
        <v>71</v>
      </c>
      <c r="O61" s="1">
        <f t="shared" si="0"/>
        <v>54</v>
      </c>
      <c r="P61" s="1">
        <f t="shared" si="0"/>
        <v>55</v>
      </c>
      <c r="Q61" s="1">
        <f t="shared" si="0"/>
        <v>68</v>
      </c>
      <c r="R61" s="1">
        <f t="shared" si="0"/>
        <v>54</v>
      </c>
    </row>
    <row r="62" spans="1:18">
      <c r="A62" s="10">
        <v>49</v>
      </c>
      <c r="B62" s="272">
        <v>1911049</v>
      </c>
      <c r="C62" s="324" t="s">
        <v>326</v>
      </c>
      <c r="D62" s="1">
        <v>63</v>
      </c>
      <c r="E62" s="1">
        <v>72</v>
      </c>
      <c r="F62" s="1">
        <v>51</v>
      </c>
      <c r="G62" s="1">
        <v>91</v>
      </c>
      <c r="H62" s="1">
        <v>78</v>
      </c>
      <c r="I62" s="2">
        <v>68</v>
      </c>
      <c r="J62" s="2">
        <v>32</v>
      </c>
      <c r="K62" s="2">
        <v>40</v>
      </c>
      <c r="L62" s="2">
        <v>48</v>
      </c>
      <c r="M62" s="2">
        <v>16</v>
      </c>
      <c r="N62" s="1">
        <f t="shared" si="1"/>
        <v>66</v>
      </c>
      <c r="O62" s="1">
        <f t="shared" si="0"/>
        <v>52</v>
      </c>
      <c r="P62" s="1">
        <f t="shared" si="0"/>
        <v>46</v>
      </c>
      <c r="Q62" s="1">
        <f t="shared" si="0"/>
        <v>70</v>
      </c>
      <c r="R62" s="1">
        <f t="shared" si="0"/>
        <v>47</v>
      </c>
    </row>
    <row r="63" spans="1:18">
      <c r="A63" s="10">
        <v>50</v>
      </c>
      <c r="B63" s="272">
        <v>1911050</v>
      </c>
      <c r="C63" s="324" t="s">
        <v>327</v>
      </c>
      <c r="D63" s="1">
        <v>78</v>
      </c>
      <c r="E63" s="1">
        <v>70</v>
      </c>
      <c r="F63" s="1">
        <v>67</v>
      </c>
      <c r="G63" s="1">
        <v>86</v>
      </c>
      <c r="H63" s="1">
        <v>68</v>
      </c>
      <c r="I63" s="2">
        <v>68</v>
      </c>
      <c r="J63" s="2">
        <v>60</v>
      </c>
      <c r="K63" s="2">
        <v>44</v>
      </c>
      <c r="L63" s="2">
        <v>32</v>
      </c>
      <c r="M63" s="2">
        <v>56</v>
      </c>
      <c r="N63" s="1">
        <f t="shared" si="1"/>
        <v>73</v>
      </c>
      <c r="O63" s="1">
        <f t="shared" si="0"/>
        <v>65</v>
      </c>
      <c r="P63" s="1">
        <f t="shared" si="0"/>
        <v>56</v>
      </c>
      <c r="Q63" s="1">
        <f t="shared" si="0"/>
        <v>59</v>
      </c>
      <c r="R63" s="1">
        <f t="shared" si="0"/>
        <v>62</v>
      </c>
    </row>
    <row r="64" spans="1:18">
      <c r="A64" s="10">
        <v>51</v>
      </c>
      <c r="B64" s="272">
        <v>1911051</v>
      </c>
      <c r="C64" s="324" t="s">
        <v>328</v>
      </c>
      <c r="D64" s="1">
        <v>57</v>
      </c>
      <c r="E64" s="1">
        <v>69</v>
      </c>
      <c r="F64" s="1">
        <v>51</v>
      </c>
      <c r="G64" s="1">
        <v>91</v>
      </c>
      <c r="H64" s="1">
        <v>68</v>
      </c>
      <c r="I64" s="2">
        <v>68</v>
      </c>
      <c r="J64" s="2">
        <v>48</v>
      </c>
      <c r="K64" s="2">
        <v>52</v>
      </c>
      <c r="L64" s="2">
        <v>28</v>
      </c>
      <c r="M64" s="2">
        <v>36</v>
      </c>
      <c r="N64" s="1">
        <f t="shared" si="1"/>
        <v>63</v>
      </c>
      <c r="O64" s="1">
        <f t="shared" si="0"/>
        <v>59</v>
      </c>
      <c r="P64" s="1">
        <f t="shared" si="0"/>
        <v>52</v>
      </c>
      <c r="Q64" s="1">
        <f t="shared" si="0"/>
        <v>60</v>
      </c>
      <c r="R64" s="1">
        <f t="shared" si="0"/>
        <v>52</v>
      </c>
    </row>
    <row r="65" spans="1:18">
      <c r="A65" s="10">
        <v>52</v>
      </c>
      <c r="B65" s="267">
        <v>1911052</v>
      </c>
      <c r="C65" s="268" t="s">
        <v>115</v>
      </c>
      <c r="D65" s="1">
        <v>87</v>
      </c>
      <c r="E65" s="1">
        <v>54</v>
      </c>
      <c r="F65" s="1">
        <v>83</v>
      </c>
      <c r="G65" s="1">
        <v>63</v>
      </c>
      <c r="H65" s="1">
        <v>67</v>
      </c>
      <c r="I65" s="2">
        <v>68</v>
      </c>
      <c r="J65" s="2">
        <v>36</v>
      </c>
      <c r="K65" s="2">
        <v>48</v>
      </c>
      <c r="L65" s="2">
        <v>36</v>
      </c>
      <c r="M65" s="2">
        <v>28</v>
      </c>
      <c r="N65" s="1">
        <f t="shared" si="1"/>
        <v>78</v>
      </c>
      <c r="O65" s="1">
        <f t="shared" si="0"/>
        <v>45</v>
      </c>
      <c r="P65" s="1">
        <f t="shared" si="0"/>
        <v>66</v>
      </c>
      <c r="Q65" s="1">
        <f t="shared" si="0"/>
        <v>50</v>
      </c>
      <c r="R65" s="1">
        <f t="shared" si="0"/>
        <v>48</v>
      </c>
    </row>
    <row r="66" spans="1:18">
      <c r="A66" s="10">
        <v>53</v>
      </c>
      <c r="B66" s="267">
        <v>1911053</v>
      </c>
      <c r="C66" s="268" t="s">
        <v>50</v>
      </c>
      <c r="D66" s="1">
        <v>91</v>
      </c>
      <c r="E66" s="1">
        <v>89</v>
      </c>
      <c r="F66" s="1">
        <v>75</v>
      </c>
      <c r="G66" s="1">
        <v>89</v>
      </c>
      <c r="H66" s="1">
        <v>73</v>
      </c>
      <c r="I66" s="2">
        <v>68</v>
      </c>
      <c r="J66" s="2">
        <v>56.000000000000007</v>
      </c>
      <c r="K66" s="2">
        <v>64</v>
      </c>
      <c r="L66" s="2">
        <v>48</v>
      </c>
      <c r="M66" s="2">
        <v>60</v>
      </c>
      <c r="N66" s="1">
        <f t="shared" si="1"/>
        <v>80</v>
      </c>
      <c r="O66" s="1">
        <f t="shared" si="0"/>
        <v>73</v>
      </c>
      <c r="P66" s="1">
        <f t="shared" si="0"/>
        <v>70</v>
      </c>
      <c r="Q66" s="1">
        <f t="shared" si="0"/>
        <v>69</v>
      </c>
      <c r="R66" s="1">
        <f t="shared" si="0"/>
        <v>67</v>
      </c>
    </row>
    <row r="67" spans="1:18">
      <c r="A67" s="10">
        <v>54</v>
      </c>
      <c r="B67" s="270">
        <v>1911054</v>
      </c>
      <c r="C67" s="271" t="s">
        <v>329</v>
      </c>
      <c r="D67" s="1">
        <v>78</v>
      </c>
      <c r="E67" s="1">
        <v>80</v>
      </c>
      <c r="F67" s="1">
        <v>64</v>
      </c>
      <c r="G67" s="1">
        <v>80</v>
      </c>
      <c r="H67" s="1">
        <v>62</v>
      </c>
      <c r="I67" s="2">
        <v>60</v>
      </c>
      <c r="J67" s="2">
        <v>48</v>
      </c>
      <c r="K67" s="2">
        <v>12</v>
      </c>
      <c r="L67" s="2">
        <v>32</v>
      </c>
      <c r="M67" s="2">
        <v>20</v>
      </c>
      <c r="N67" s="1">
        <f t="shared" si="1"/>
        <v>69</v>
      </c>
      <c r="O67" s="1">
        <f t="shared" si="0"/>
        <v>64</v>
      </c>
      <c r="P67" s="1">
        <f t="shared" si="0"/>
        <v>38</v>
      </c>
      <c r="Q67" s="1">
        <f t="shared" si="0"/>
        <v>56</v>
      </c>
      <c r="R67" s="1">
        <f t="shared" si="0"/>
        <v>41</v>
      </c>
    </row>
    <row r="68" spans="1:18">
      <c r="A68" s="10">
        <v>55</v>
      </c>
      <c r="B68" s="270">
        <v>1911055</v>
      </c>
      <c r="C68" s="271" t="s">
        <v>117</v>
      </c>
      <c r="D68" s="1">
        <v>82</v>
      </c>
      <c r="E68" s="1">
        <v>57</v>
      </c>
      <c r="F68" s="1">
        <v>84</v>
      </c>
      <c r="G68" s="1">
        <v>70</v>
      </c>
      <c r="H68" s="1">
        <v>69</v>
      </c>
      <c r="I68" s="2">
        <v>24</v>
      </c>
      <c r="J68" s="2">
        <v>24</v>
      </c>
      <c r="K68" s="2">
        <v>48</v>
      </c>
      <c r="L68" s="2">
        <v>40</v>
      </c>
      <c r="M68" s="2">
        <v>28</v>
      </c>
      <c r="N68" s="1">
        <f t="shared" si="1"/>
        <v>53</v>
      </c>
      <c r="O68" s="1">
        <f t="shared" si="0"/>
        <v>41</v>
      </c>
      <c r="P68" s="1">
        <f t="shared" si="0"/>
        <v>66</v>
      </c>
      <c r="Q68" s="1">
        <f t="shared" si="0"/>
        <v>55</v>
      </c>
      <c r="R68" s="1">
        <f t="shared" si="0"/>
        <v>49</v>
      </c>
    </row>
    <row r="69" spans="1:18">
      <c r="A69" s="10">
        <v>56</v>
      </c>
      <c r="B69" s="272">
        <v>1911056</v>
      </c>
      <c r="C69" s="324" t="s">
        <v>330</v>
      </c>
      <c r="D69" s="1">
        <v>88</v>
      </c>
      <c r="E69" s="1">
        <v>70</v>
      </c>
      <c r="F69" s="1">
        <v>94</v>
      </c>
      <c r="G69" s="1">
        <v>87</v>
      </c>
      <c r="H69" s="1">
        <v>86</v>
      </c>
      <c r="I69" s="2">
        <v>68</v>
      </c>
      <c r="J69" s="2">
        <v>60</v>
      </c>
      <c r="K69" s="2">
        <v>68</v>
      </c>
      <c r="L69" s="2">
        <v>60</v>
      </c>
      <c r="M69" s="2">
        <v>32</v>
      </c>
      <c r="N69" s="1">
        <f t="shared" si="1"/>
        <v>78</v>
      </c>
      <c r="O69" s="1">
        <f t="shared" si="0"/>
        <v>65</v>
      </c>
      <c r="P69" s="1">
        <f t="shared" si="0"/>
        <v>81</v>
      </c>
      <c r="Q69" s="1">
        <f t="shared" si="0"/>
        <v>74</v>
      </c>
      <c r="R69" s="1">
        <f t="shared" si="0"/>
        <v>59</v>
      </c>
    </row>
    <row r="70" spans="1:18">
      <c r="A70" s="10">
        <v>57</v>
      </c>
      <c r="B70" s="267">
        <v>1911057</v>
      </c>
      <c r="C70" s="268" t="s">
        <v>331</v>
      </c>
      <c r="D70" s="1">
        <v>74</v>
      </c>
      <c r="E70" s="1">
        <v>56</v>
      </c>
      <c r="F70" s="1">
        <v>73</v>
      </c>
      <c r="G70" s="1">
        <v>68</v>
      </c>
      <c r="H70" s="1">
        <v>69</v>
      </c>
      <c r="I70" s="2">
        <v>68</v>
      </c>
      <c r="J70" s="2">
        <v>20</v>
      </c>
      <c r="K70" s="2">
        <v>52</v>
      </c>
      <c r="L70" s="2">
        <v>36</v>
      </c>
      <c r="M70" s="2">
        <v>32</v>
      </c>
      <c r="N70" s="1">
        <f t="shared" si="1"/>
        <v>71</v>
      </c>
      <c r="O70" s="1">
        <f t="shared" si="0"/>
        <v>38</v>
      </c>
      <c r="P70" s="1">
        <f t="shared" si="0"/>
        <v>63</v>
      </c>
      <c r="Q70" s="1">
        <f t="shared" si="0"/>
        <v>52</v>
      </c>
      <c r="R70" s="1">
        <f t="shared" si="0"/>
        <v>51</v>
      </c>
    </row>
    <row r="71" spans="1:18">
      <c r="A71" s="10">
        <v>58</v>
      </c>
      <c r="B71" s="267">
        <v>1911058</v>
      </c>
      <c r="C71" s="268" t="s">
        <v>332</v>
      </c>
      <c r="D71" s="1">
        <v>88</v>
      </c>
      <c r="E71" s="1">
        <v>63</v>
      </c>
      <c r="F71" s="1">
        <v>81</v>
      </c>
      <c r="G71" s="1">
        <v>72</v>
      </c>
      <c r="H71" s="1">
        <v>72</v>
      </c>
      <c r="I71" s="2">
        <v>64</v>
      </c>
      <c r="J71" s="2">
        <v>52</v>
      </c>
      <c r="K71" s="2">
        <v>24</v>
      </c>
      <c r="L71" s="2">
        <v>28</v>
      </c>
      <c r="M71" s="2">
        <v>52</v>
      </c>
      <c r="N71" s="1">
        <f t="shared" si="1"/>
        <v>76</v>
      </c>
      <c r="O71" s="1">
        <f t="shared" si="0"/>
        <v>58</v>
      </c>
      <c r="P71" s="1">
        <f t="shared" si="0"/>
        <v>53</v>
      </c>
      <c r="Q71" s="1">
        <f t="shared" si="0"/>
        <v>50</v>
      </c>
      <c r="R71" s="1">
        <f t="shared" si="0"/>
        <v>62</v>
      </c>
    </row>
    <row r="72" spans="1:18">
      <c r="A72" s="10">
        <v>59</v>
      </c>
      <c r="B72" s="272">
        <v>1911059</v>
      </c>
      <c r="C72" s="324" t="s">
        <v>65</v>
      </c>
      <c r="D72" s="1">
        <v>72</v>
      </c>
      <c r="E72" s="1">
        <v>85</v>
      </c>
      <c r="F72" s="1">
        <v>78</v>
      </c>
      <c r="G72" s="1">
        <v>83</v>
      </c>
      <c r="H72" s="1">
        <v>85</v>
      </c>
      <c r="I72" s="2">
        <v>68</v>
      </c>
      <c r="J72" s="2">
        <v>52</v>
      </c>
      <c r="K72" s="2">
        <v>52</v>
      </c>
      <c r="L72" s="2">
        <v>48</v>
      </c>
      <c r="M72" s="2">
        <v>52</v>
      </c>
      <c r="N72" s="1">
        <f t="shared" si="1"/>
        <v>70</v>
      </c>
      <c r="O72" s="1">
        <f t="shared" si="0"/>
        <v>69</v>
      </c>
      <c r="P72" s="1">
        <f t="shared" si="0"/>
        <v>65</v>
      </c>
      <c r="Q72" s="1">
        <f t="shared" si="0"/>
        <v>66</v>
      </c>
      <c r="R72" s="1">
        <f t="shared" si="0"/>
        <v>69</v>
      </c>
    </row>
    <row r="73" spans="1:18">
      <c r="A73" s="10">
        <v>60</v>
      </c>
      <c r="B73" s="272">
        <v>1911060</v>
      </c>
      <c r="C73" s="324" t="s">
        <v>121</v>
      </c>
      <c r="D73" s="1">
        <v>78</v>
      </c>
      <c r="E73" s="1">
        <v>62</v>
      </c>
      <c r="F73" s="1">
        <v>72</v>
      </c>
      <c r="G73" s="1">
        <v>71</v>
      </c>
      <c r="H73" s="1">
        <v>71</v>
      </c>
      <c r="I73" s="2">
        <v>56.000000000000007</v>
      </c>
      <c r="J73" s="2">
        <v>56.000000000000007</v>
      </c>
      <c r="K73" s="2">
        <v>52</v>
      </c>
      <c r="L73" s="2">
        <v>64</v>
      </c>
      <c r="M73" s="2">
        <v>56</v>
      </c>
      <c r="N73" s="1">
        <f t="shared" si="1"/>
        <v>67</v>
      </c>
      <c r="O73" s="1">
        <f t="shared" si="0"/>
        <v>59</v>
      </c>
      <c r="P73" s="1">
        <f t="shared" si="0"/>
        <v>62</v>
      </c>
      <c r="Q73" s="1">
        <f t="shared" si="0"/>
        <v>68</v>
      </c>
      <c r="R73" s="1">
        <f t="shared" si="0"/>
        <v>64</v>
      </c>
    </row>
    <row r="74" spans="1:18">
      <c r="A74" s="10">
        <v>61</v>
      </c>
      <c r="B74" s="275">
        <v>1911061</v>
      </c>
      <c r="C74" s="271" t="s">
        <v>122</v>
      </c>
      <c r="D74" s="1">
        <v>87</v>
      </c>
      <c r="E74" s="1">
        <v>60</v>
      </c>
      <c r="F74" s="1">
        <v>81</v>
      </c>
      <c r="G74" s="1">
        <v>62</v>
      </c>
      <c r="H74" s="1">
        <v>65</v>
      </c>
      <c r="I74" s="2">
        <v>68</v>
      </c>
      <c r="J74" s="2">
        <v>16</v>
      </c>
      <c r="K74" s="2">
        <v>48</v>
      </c>
      <c r="L74" s="2">
        <v>44</v>
      </c>
      <c r="M74" s="2">
        <v>28</v>
      </c>
      <c r="N74" s="1">
        <f t="shared" si="1"/>
        <v>78</v>
      </c>
      <c r="O74" s="1">
        <f t="shared" si="0"/>
        <v>38</v>
      </c>
      <c r="P74" s="1">
        <f t="shared" si="0"/>
        <v>65</v>
      </c>
      <c r="Q74" s="1">
        <f t="shared" si="0"/>
        <v>53</v>
      </c>
      <c r="R74" s="1">
        <f t="shared" si="0"/>
        <v>47</v>
      </c>
    </row>
    <row r="75" spans="1:18">
      <c r="A75" s="10">
        <v>62</v>
      </c>
      <c r="B75" s="275">
        <v>1911062</v>
      </c>
      <c r="C75" s="271" t="s">
        <v>333</v>
      </c>
      <c r="D75" s="1">
        <v>78</v>
      </c>
      <c r="E75" s="1">
        <v>67</v>
      </c>
      <c r="F75" s="1">
        <v>87</v>
      </c>
      <c r="G75" s="1">
        <v>88</v>
      </c>
      <c r="H75" s="1">
        <v>88</v>
      </c>
      <c r="I75" s="2">
        <v>68</v>
      </c>
      <c r="J75" s="2">
        <v>56.000000000000007</v>
      </c>
      <c r="K75" s="2">
        <v>32</v>
      </c>
      <c r="L75" s="2">
        <v>36</v>
      </c>
      <c r="M75" s="2">
        <v>56</v>
      </c>
      <c r="N75" s="1">
        <f t="shared" si="1"/>
        <v>73</v>
      </c>
      <c r="O75" s="1">
        <f t="shared" si="0"/>
        <v>62</v>
      </c>
      <c r="P75" s="1">
        <f t="shared" si="0"/>
        <v>60</v>
      </c>
      <c r="Q75" s="1">
        <f t="shared" si="0"/>
        <v>62</v>
      </c>
      <c r="R75" s="1">
        <f t="shared" si="0"/>
        <v>72</v>
      </c>
    </row>
    <row r="76" spans="1:18">
      <c r="A76" s="10">
        <v>63</v>
      </c>
      <c r="B76" s="275">
        <v>1911063</v>
      </c>
      <c r="C76" s="271" t="s">
        <v>51</v>
      </c>
      <c r="D76" s="1">
        <v>84</v>
      </c>
      <c r="E76" s="1">
        <v>64</v>
      </c>
      <c r="F76" s="1">
        <v>82</v>
      </c>
      <c r="G76" s="1">
        <v>74</v>
      </c>
      <c r="H76" s="1">
        <v>72</v>
      </c>
      <c r="I76" s="2">
        <v>48</v>
      </c>
      <c r="J76" s="2">
        <v>52</v>
      </c>
      <c r="K76" s="2">
        <v>16</v>
      </c>
      <c r="L76" s="2">
        <v>36</v>
      </c>
      <c r="M76" s="2">
        <v>48</v>
      </c>
      <c r="N76" s="1">
        <f t="shared" si="1"/>
        <v>66</v>
      </c>
      <c r="O76" s="1">
        <f t="shared" si="0"/>
        <v>58</v>
      </c>
      <c r="P76" s="1">
        <f t="shared" si="0"/>
        <v>49</v>
      </c>
      <c r="Q76" s="1">
        <f t="shared" si="0"/>
        <v>55</v>
      </c>
      <c r="R76" s="1">
        <f t="shared" si="0"/>
        <v>60</v>
      </c>
    </row>
    <row r="77" spans="1:18">
      <c r="A77" s="10">
        <v>64</v>
      </c>
      <c r="B77" s="276">
        <v>1911064</v>
      </c>
      <c r="C77" s="324" t="s">
        <v>124</v>
      </c>
      <c r="D77" s="1">
        <v>84</v>
      </c>
      <c r="E77" s="1">
        <v>69</v>
      </c>
      <c r="F77" s="1">
        <v>81</v>
      </c>
      <c r="G77" s="1">
        <v>78</v>
      </c>
      <c r="H77" s="1">
        <v>75</v>
      </c>
      <c r="I77" s="2">
        <v>40</v>
      </c>
      <c r="J77" s="2">
        <v>36</v>
      </c>
      <c r="K77" s="2">
        <v>60</v>
      </c>
      <c r="L77" s="2">
        <v>56</v>
      </c>
      <c r="M77" s="2">
        <v>32</v>
      </c>
      <c r="N77" s="1">
        <f t="shared" si="1"/>
        <v>62</v>
      </c>
      <c r="O77" s="1">
        <f t="shared" si="0"/>
        <v>53</v>
      </c>
      <c r="P77" s="1">
        <f t="shared" si="0"/>
        <v>71</v>
      </c>
      <c r="Q77" s="1">
        <f t="shared" si="0"/>
        <v>67</v>
      </c>
      <c r="R77" s="1">
        <f t="shared" ref="R77:R140" si="2">ROUND(H77*$H$12+M77*$M$12,0)</f>
        <v>54</v>
      </c>
    </row>
    <row r="78" spans="1:18">
      <c r="A78" s="10">
        <v>65</v>
      </c>
      <c r="B78" s="275">
        <v>1911065</v>
      </c>
      <c r="C78" s="271" t="s">
        <v>334</v>
      </c>
      <c r="D78" s="1">
        <v>68</v>
      </c>
      <c r="E78" s="1">
        <v>70</v>
      </c>
      <c r="F78" s="1">
        <v>65</v>
      </c>
      <c r="G78" s="1">
        <v>61</v>
      </c>
      <c r="H78" s="1">
        <v>51</v>
      </c>
      <c r="I78" s="2">
        <v>48</v>
      </c>
      <c r="J78" s="2">
        <v>28.000000000000004</v>
      </c>
      <c r="K78" s="2">
        <v>56</v>
      </c>
      <c r="L78" s="2">
        <v>24</v>
      </c>
      <c r="M78" s="2">
        <v>24</v>
      </c>
      <c r="N78" s="1">
        <f t="shared" si="1"/>
        <v>58</v>
      </c>
      <c r="O78" s="1">
        <f t="shared" si="1"/>
        <v>49</v>
      </c>
      <c r="P78" s="1">
        <f t="shared" si="1"/>
        <v>61</v>
      </c>
      <c r="Q78" s="1">
        <f t="shared" si="1"/>
        <v>43</v>
      </c>
      <c r="R78" s="1">
        <f t="shared" si="2"/>
        <v>38</v>
      </c>
    </row>
    <row r="79" spans="1:18">
      <c r="A79" s="10">
        <v>66</v>
      </c>
      <c r="B79" s="272">
        <v>1911066</v>
      </c>
      <c r="C79" s="324" t="s">
        <v>66</v>
      </c>
      <c r="D79" s="1">
        <v>99</v>
      </c>
      <c r="E79" s="1">
        <v>88</v>
      </c>
      <c r="F79" s="1">
        <v>67</v>
      </c>
      <c r="G79" s="1">
        <v>90</v>
      </c>
      <c r="H79" s="1">
        <v>92</v>
      </c>
      <c r="I79" s="2">
        <v>64</v>
      </c>
      <c r="J79" s="2">
        <v>64</v>
      </c>
      <c r="K79" s="2">
        <v>72</v>
      </c>
      <c r="L79" s="2">
        <v>32</v>
      </c>
      <c r="M79" s="2">
        <v>32</v>
      </c>
      <c r="N79" s="1">
        <f t="shared" ref="N79:Q122" si="3">ROUND(D79*$H$12+I79*$M$12,0)</f>
        <v>82</v>
      </c>
      <c r="O79" s="1">
        <f t="shared" si="3"/>
        <v>76</v>
      </c>
      <c r="P79" s="1">
        <f t="shared" si="3"/>
        <v>70</v>
      </c>
      <c r="Q79" s="1">
        <f t="shared" si="3"/>
        <v>61</v>
      </c>
      <c r="R79" s="1">
        <f t="shared" si="2"/>
        <v>62</v>
      </c>
    </row>
    <row r="80" spans="1:18">
      <c r="A80" s="10">
        <v>67</v>
      </c>
      <c r="B80" s="270">
        <v>1911067</v>
      </c>
      <c r="C80" s="271" t="s">
        <v>335</v>
      </c>
      <c r="D80" s="1">
        <v>97</v>
      </c>
      <c r="E80" s="1">
        <v>52</v>
      </c>
      <c r="F80" s="1">
        <v>74</v>
      </c>
      <c r="G80" s="1">
        <v>53</v>
      </c>
      <c r="H80" s="1">
        <v>51</v>
      </c>
      <c r="I80" s="2">
        <v>72</v>
      </c>
      <c r="J80" s="2">
        <v>52</v>
      </c>
      <c r="K80" s="2">
        <v>68</v>
      </c>
      <c r="L80" s="2">
        <v>32</v>
      </c>
      <c r="M80" s="2">
        <v>52</v>
      </c>
      <c r="N80" s="1">
        <f t="shared" si="3"/>
        <v>85</v>
      </c>
      <c r="O80" s="1">
        <f t="shared" si="3"/>
        <v>52</v>
      </c>
      <c r="P80" s="1">
        <f t="shared" si="3"/>
        <v>71</v>
      </c>
      <c r="Q80" s="1">
        <f t="shared" si="3"/>
        <v>43</v>
      </c>
      <c r="R80" s="1">
        <f t="shared" si="2"/>
        <v>52</v>
      </c>
    </row>
    <row r="81" spans="1:18">
      <c r="A81" s="10">
        <v>68</v>
      </c>
      <c r="B81" s="272">
        <v>1911068</v>
      </c>
      <c r="C81" s="324" t="s">
        <v>336</v>
      </c>
      <c r="D81" s="1">
        <v>73</v>
      </c>
      <c r="E81" s="1">
        <v>67</v>
      </c>
      <c r="F81" s="1">
        <v>73</v>
      </c>
      <c r="G81" s="1">
        <v>77</v>
      </c>
      <c r="H81" s="1">
        <v>74</v>
      </c>
      <c r="I81" s="2">
        <v>68</v>
      </c>
      <c r="J81" s="2">
        <v>20</v>
      </c>
      <c r="K81" s="2">
        <v>48</v>
      </c>
      <c r="L81" s="2">
        <v>44</v>
      </c>
      <c r="M81" s="2">
        <v>28</v>
      </c>
      <c r="N81" s="1">
        <f t="shared" si="3"/>
        <v>71</v>
      </c>
      <c r="O81" s="1">
        <f t="shared" si="3"/>
        <v>44</v>
      </c>
      <c r="P81" s="1">
        <f t="shared" si="3"/>
        <v>61</v>
      </c>
      <c r="Q81" s="1">
        <f t="shared" si="3"/>
        <v>61</v>
      </c>
      <c r="R81" s="1">
        <f t="shared" si="2"/>
        <v>51</v>
      </c>
    </row>
    <row r="82" spans="1:18">
      <c r="A82" s="10">
        <v>69</v>
      </c>
      <c r="B82" s="272">
        <v>1911069</v>
      </c>
      <c r="C82" s="324" t="s">
        <v>337</v>
      </c>
      <c r="D82" s="1">
        <v>84</v>
      </c>
      <c r="E82" s="1">
        <v>52</v>
      </c>
      <c r="F82" s="1">
        <v>82</v>
      </c>
      <c r="G82" s="1">
        <v>63</v>
      </c>
      <c r="H82" s="1">
        <v>66</v>
      </c>
      <c r="I82" s="2">
        <v>64</v>
      </c>
      <c r="J82" s="2">
        <v>40</v>
      </c>
      <c r="K82" s="2">
        <v>68</v>
      </c>
      <c r="L82" s="2">
        <v>32</v>
      </c>
      <c r="M82" s="2">
        <v>32</v>
      </c>
      <c r="N82" s="1">
        <f t="shared" si="3"/>
        <v>74</v>
      </c>
      <c r="O82" s="1">
        <f t="shared" si="3"/>
        <v>46</v>
      </c>
      <c r="P82" s="1">
        <f t="shared" si="3"/>
        <v>75</v>
      </c>
      <c r="Q82" s="1">
        <f t="shared" si="3"/>
        <v>48</v>
      </c>
      <c r="R82" s="1">
        <f t="shared" si="2"/>
        <v>49</v>
      </c>
    </row>
    <row r="83" spans="1:18">
      <c r="A83" s="10">
        <v>70</v>
      </c>
      <c r="B83" s="267">
        <v>1911070</v>
      </c>
      <c r="C83" s="268" t="s">
        <v>127</v>
      </c>
      <c r="D83" s="1">
        <v>72</v>
      </c>
      <c r="E83" s="1">
        <v>60</v>
      </c>
      <c r="F83" s="1">
        <v>69</v>
      </c>
      <c r="G83" s="1">
        <v>72</v>
      </c>
      <c r="H83" s="1">
        <v>72</v>
      </c>
      <c r="I83" s="2">
        <v>64</v>
      </c>
      <c r="J83" s="2">
        <v>8</v>
      </c>
      <c r="K83" s="2">
        <v>40</v>
      </c>
      <c r="L83" s="2">
        <v>40</v>
      </c>
      <c r="M83" s="2">
        <v>28</v>
      </c>
      <c r="N83" s="1">
        <f t="shared" si="3"/>
        <v>68</v>
      </c>
      <c r="O83" s="1">
        <f t="shared" si="3"/>
        <v>34</v>
      </c>
      <c r="P83" s="1">
        <f t="shared" si="3"/>
        <v>55</v>
      </c>
      <c r="Q83" s="1">
        <f t="shared" si="3"/>
        <v>56</v>
      </c>
      <c r="R83" s="1">
        <f t="shared" si="2"/>
        <v>50</v>
      </c>
    </row>
    <row r="84" spans="1:18">
      <c r="A84" s="10">
        <v>71</v>
      </c>
      <c r="B84" s="272">
        <v>1911071</v>
      </c>
      <c r="C84" s="324" t="s">
        <v>128</v>
      </c>
      <c r="D84" s="1">
        <v>82</v>
      </c>
      <c r="E84" s="1">
        <v>84</v>
      </c>
      <c r="F84" s="1">
        <v>78</v>
      </c>
      <c r="G84" s="1">
        <v>84</v>
      </c>
      <c r="H84" s="1">
        <v>62</v>
      </c>
      <c r="I84" s="2">
        <v>64</v>
      </c>
      <c r="J84" s="2">
        <v>24</v>
      </c>
      <c r="K84" s="2">
        <v>52</v>
      </c>
      <c r="L84" s="2">
        <v>32</v>
      </c>
      <c r="M84" s="2">
        <v>36</v>
      </c>
      <c r="N84" s="1">
        <f t="shared" si="3"/>
        <v>73</v>
      </c>
      <c r="O84" s="1">
        <f t="shared" si="3"/>
        <v>54</v>
      </c>
      <c r="P84" s="1">
        <f t="shared" si="3"/>
        <v>65</v>
      </c>
      <c r="Q84" s="1">
        <f t="shared" si="3"/>
        <v>58</v>
      </c>
      <c r="R84" s="1">
        <f t="shared" si="2"/>
        <v>49</v>
      </c>
    </row>
    <row r="85" spans="1:18">
      <c r="A85" s="10">
        <v>72</v>
      </c>
      <c r="B85" s="270">
        <v>1911072</v>
      </c>
      <c r="C85" s="271" t="s">
        <v>338</v>
      </c>
      <c r="D85" s="1">
        <v>79</v>
      </c>
      <c r="E85" s="1">
        <v>53</v>
      </c>
      <c r="F85" s="1">
        <v>79</v>
      </c>
      <c r="G85" s="1">
        <v>67</v>
      </c>
      <c r="H85" s="1">
        <v>66</v>
      </c>
      <c r="I85" s="2">
        <v>52</v>
      </c>
      <c r="J85" s="2">
        <v>12</v>
      </c>
      <c r="K85" s="2">
        <v>68</v>
      </c>
      <c r="L85" s="2">
        <v>40</v>
      </c>
      <c r="M85" s="2">
        <v>40</v>
      </c>
      <c r="N85" s="1">
        <f t="shared" si="3"/>
        <v>66</v>
      </c>
      <c r="O85" s="1">
        <f t="shared" si="3"/>
        <v>33</v>
      </c>
      <c r="P85" s="1">
        <f t="shared" si="3"/>
        <v>74</v>
      </c>
      <c r="Q85" s="1">
        <f t="shared" si="3"/>
        <v>54</v>
      </c>
      <c r="R85" s="1">
        <f t="shared" si="2"/>
        <v>53</v>
      </c>
    </row>
    <row r="86" spans="1:18">
      <c r="A86" s="10">
        <v>73</v>
      </c>
      <c r="B86" s="267">
        <v>1911073</v>
      </c>
      <c r="C86" s="268" t="s">
        <v>339</v>
      </c>
      <c r="D86" s="1">
        <v>86</v>
      </c>
      <c r="E86" s="1">
        <v>80</v>
      </c>
      <c r="F86" s="1">
        <v>82</v>
      </c>
      <c r="G86" s="1">
        <v>88</v>
      </c>
      <c r="H86" s="1">
        <v>79</v>
      </c>
      <c r="I86" s="2">
        <v>64</v>
      </c>
      <c r="J86" s="2">
        <v>68</v>
      </c>
      <c r="K86" s="2">
        <v>72</v>
      </c>
      <c r="L86" s="2">
        <v>44</v>
      </c>
      <c r="M86" s="2">
        <v>48</v>
      </c>
      <c r="N86" s="1">
        <f t="shared" si="3"/>
        <v>75</v>
      </c>
      <c r="O86" s="1">
        <f t="shared" si="3"/>
        <v>74</v>
      </c>
      <c r="P86" s="1">
        <f t="shared" si="3"/>
        <v>77</v>
      </c>
      <c r="Q86" s="1">
        <f t="shared" si="3"/>
        <v>66</v>
      </c>
      <c r="R86" s="1">
        <f t="shared" si="2"/>
        <v>64</v>
      </c>
    </row>
    <row r="87" spans="1:18">
      <c r="A87" s="10">
        <v>74</v>
      </c>
      <c r="B87" s="272">
        <v>1911074</v>
      </c>
      <c r="C87" s="324" t="s">
        <v>68</v>
      </c>
      <c r="D87" s="1">
        <v>91</v>
      </c>
      <c r="E87" s="1">
        <v>67</v>
      </c>
      <c r="F87" s="1">
        <v>91</v>
      </c>
      <c r="G87" s="1">
        <v>78</v>
      </c>
      <c r="H87" s="1">
        <v>73</v>
      </c>
      <c r="I87" s="2">
        <v>52</v>
      </c>
      <c r="J87" s="2">
        <v>36</v>
      </c>
      <c r="K87" s="2">
        <v>72</v>
      </c>
      <c r="L87" s="2">
        <v>52</v>
      </c>
      <c r="M87" s="2">
        <v>52</v>
      </c>
      <c r="N87" s="1">
        <f t="shared" si="3"/>
        <v>72</v>
      </c>
      <c r="O87" s="1">
        <f t="shared" si="3"/>
        <v>52</v>
      </c>
      <c r="P87" s="1">
        <f t="shared" si="3"/>
        <v>82</v>
      </c>
      <c r="Q87" s="1">
        <f t="shared" si="3"/>
        <v>65</v>
      </c>
      <c r="R87" s="1">
        <f t="shared" si="2"/>
        <v>63</v>
      </c>
    </row>
    <row r="88" spans="1:18">
      <c r="A88" s="10">
        <v>75</v>
      </c>
      <c r="B88" s="270">
        <v>1911075</v>
      </c>
      <c r="C88" s="271" t="s">
        <v>340</v>
      </c>
      <c r="D88" s="1">
        <v>81</v>
      </c>
      <c r="E88" s="1">
        <v>57</v>
      </c>
      <c r="F88" s="1">
        <v>80</v>
      </c>
      <c r="G88" s="1">
        <v>70</v>
      </c>
      <c r="H88" s="1">
        <v>70</v>
      </c>
      <c r="I88" s="2">
        <v>32</v>
      </c>
      <c r="J88" s="2">
        <v>60</v>
      </c>
      <c r="K88" s="2">
        <v>60</v>
      </c>
      <c r="L88" s="2">
        <v>24</v>
      </c>
      <c r="M88" s="2">
        <v>12</v>
      </c>
      <c r="N88" s="1">
        <f t="shared" si="3"/>
        <v>57</v>
      </c>
      <c r="O88" s="1">
        <f t="shared" si="3"/>
        <v>59</v>
      </c>
      <c r="P88" s="1">
        <f t="shared" si="3"/>
        <v>70</v>
      </c>
      <c r="Q88" s="1">
        <f t="shared" si="3"/>
        <v>47</v>
      </c>
      <c r="R88" s="1">
        <f t="shared" si="2"/>
        <v>41</v>
      </c>
    </row>
    <row r="89" spans="1:18">
      <c r="A89" s="10">
        <v>76</v>
      </c>
      <c r="B89" s="267">
        <v>1911076</v>
      </c>
      <c r="C89" s="268" t="s">
        <v>341</v>
      </c>
      <c r="D89" s="1">
        <v>77</v>
      </c>
      <c r="E89" s="1">
        <v>62</v>
      </c>
      <c r="F89" s="1">
        <v>74</v>
      </c>
      <c r="G89" s="1">
        <v>72</v>
      </c>
      <c r="H89" s="1">
        <v>71</v>
      </c>
      <c r="I89" s="2">
        <v>56.000000000000007</v>
      </c>
      <c r="J89" s="2">
        <v>20</v>
      </c>
      <c r="K89" s="2">
        <v>60</v>
      </c>
      <c r="L89" s="2">
        <v>32</v>
      </c>
      <c r="M89" s="2">
        <v>20</v>
      </c>
      <c r="N89" s="1">
        <f t="shared" si="3"/>
        <v>67</v>
      </c>
      <c r="O89" s="1">
        <f t="shared" si="3"/>
        <v>41</v>
      </c>
      <c r="P89" s="1">
        <f t="shared" si="3"/>
        <v>67</v>
      </c>
      <c r="Q89" s="1">
        <f t="shared" si="3"/>
        <v>52</v>
      </c>
      <c r="R89" s="1">
        <f t="shared" si="2"/>
        <v>46</v>
      </c>
    </row>
    <row r="90" spans="1:18">
      <c r="A90" s="10">
        <v>77</v>
      </c>
      <c r="B90" s="267">
        <v>1911077</v>
      </c>
      <c r="C90" s="268" t="s">
        <v>56</v>
      </c>
      <c r="D90" s="1">
        <v>84</v>
      </c>
      <c r="E90" s="1">
        <v>60</v>
      </c>
      <c r="F90" s="1">
        <v>80</v>
      </c>
      <c r="G90" s="1">
        <v>69</v>
      </c>
      <c r="H90" s="1">
        <v>70</v>
      </c>
      <c r="I90" s="2">
        <v>48</v>
      </c>
      <c r="J90" s="2">
        <v>56.000000000000007</v>
      </c>
      <c r="K90" s="2">
        <v>60</v>
      </c>
      <c r="L90" s="2">
        <v>44</v>
      </c>
      <c r="M90" s="2">
        <v>20</v>
      </c>
      <c r="N90" s="1">
        <f t="shared" si="3"/>
        <v>66</v>
      </c>
      <c r="O90" s="1">
        <f t="shared" si="3"/>
        <v>58</v>
      </c>
      <c r="P90" s="1">
        <f t="shared" si="3"/>
        <v>70</v>
      </c>
      <c r="Q90" s="1">
        <f t="shared" si="3"/>
        <v>57</v>
      </c>
      <c r="R90" s="1">
        <f t="shared" si="2"/>
        <v>45</v>
      </c>
    </row>
    <row r="91" spans="1:18">
      <c r="A91" s="10">
        <v>78</v>
      </c>
      <c r="B91" s="272">
        <v>1911078</v>
      </c>
      <c r="C91" s="324" t="s">
        <v>69</v>
      </c>
      <c r="D91" s="1">
        <v>95</v>
      </c>
      <c r="E91" s="1">
        <v>88</v>
      </c>
      <c r="F91" s="1">
        <v>90</v>
      </c>
      <c r="G91" s="1">
        <v>86</v>
      </c>
      <c r="H91" s="1">
        <v>71</v>
      </c>
      <c r="I91" s="2">
        <v>68</v>
      </c>
      <c r="J91" s="2">
        <v>52</v>
      </c>
      <c r="K91" s="2">
        <v>64</v>
      </c>
      <c r="L91" s="2">
        <v>76</v>
      </c>
      <c r="M91" s="2">
        <v>44</v>
      </c>
      <c r="N91" s="1">
        <f t="shared" si="3"/>
        <v>82</v>
      </c>
      <c r="O91" s="1">
        <f t="shared" si="3"/>
        <v>70</v>
      </c>
      <c r="P91" s="1">
        <f t="shared" si="3"/>
        <v>77</v>
      </c>
      <c r="Q91" s="1">
        <f t="shared" si="3"/>
        <v>81</v>
      </c>
      <c r="R91" s="1">
        <f t="shared" si="2"/>
        <v>58</v>
      </c>
    </row>
    <row r="92" spans="1:18">
      <c r="A92" s="10">
        <v>79</v>
      </c>
      <c r="B92" s="267">
        <v>1911079</v>
      </c>
      <c r="C92" s="268" t="s">
        <v>130</v>
      </c>
      <c r="D92" s="1">
        <v>67</v>
      </c>
      <c r="E92" s="1">
        <v>61</v>
      </c>
      <c r="F92" s="1">
        <v>68</v>
      </c>
      <c r="G92" s="1">
        <v>72</v>
      </c>
      <c r="H92" s="1">
        <v>71</v>
      </c>
      <c r="I92" s="2">
        <v>52</v>
      </c>
      <c r="J92" s="2">
        <v>12</v>
      </c>
      <c r="K92" s="2">
        <v>52</v>
      </c>
      <c r="L92" s="2">
        <v>20</v>
      </c>
      <c r="M92" s="2">
        <v>40</v>
      </c>
      <c r="N92" s="1">
        <f t="shared" si="3"/>
        <v>60</v>
      </c>
      <c r="O92" s="1">
        <f t="shared" si="3"/>
        <v>37</v>
      </c>
      <c r="P92" s="1">
        <f t="shared" si="3"/>
        <v>60</v>
      </c>
      <c r="Q92" s="1">
        <f t="shared" si="3"/>
        <v>46</v>
      </c>
      <c r="R92" s="1">
        <f t="shared" si="2"/>
        <v>56</v>
      </c>
    </row>
    <row r="93" spans="1:18">
      <c r="A93" s="10">
        <v>80</v>
      </c>
      <c r="B93" s="272">
        <v>1911080</v>
      </c>
      <c r="C93" s="324" t="s">
        <v>342</v>
      </c>
      <c r="D93" s="1">
        <v>70</v>
      </c>
      <c r="E93" s="1">
        <v>53</v>
      </c>
      <c r="F93" s="1">
        <v>69</v>
      </c>
      <c r="G93" s="1">
        <v>68</v>
      </c>
      <c r="H93" s="1">
        <v>69</v>
      </c>
      <c r="I93" s="2">
        <v>56.000000000000007</v>
      </c>
      <c r="J93" s="2">
        <v>40</v>
      </c>
      <c r="K93" s="2">
        <v>48</v>
      </c>
      <c r="L93" s="2">
        <v>20</v>
      </c>
      <c r="M93" s="2">
        <v>36</v>
      </c>
      <c r="N93" s="1">
        <f t="shared" si="3"/>
        <v>63</v>
      </c>
      <c r="O93" s="1">
        <f t="shared" si="3"/>
        <v>47</v>
      </c>
      <c r="P93" s="1">
        <f t="shared" si="3"/>
        <v>59</v>
      </c>
      <c r="Q93" s="1">
        <f t="shared" si="3"/>
        <v>44</v>
      </c>
      <c r="R93" s="1">
        <f t="shared" si="2"/>
        <v>53</v>
      </c>
    </row>
    <row r="94" spans="1:18">
      <c r="A94" s="10">
        <v>81</v>
      </c>
      <c r="B94" s="272">
        <v>1911081</v>
      </c>
      <c r="C94" s="324" t="s">
        <v>70</v>
      </c>
      <c r="D94" s="1">
        <v>76</v>
      </c>
      <c r="E94" s="1">
        <v>59</v>
      </c>
      <c r="F94" s="1">
        <v>78</v>
      </c>
      <c r="G94" s="1">
        <v>72</v>
      </c>
      <c r="H94" s="1">
        <v>70</v>
      </c>
      <c r="I94" s="2">
        <v>56.000000000000007</v>
      </c>
      <c r="J94" s="2">
        <v>52</v>
      </c>
      <c r="K94" s="2">
        <v>52</v>
      </c>
      <c r="L94" s="2">
        <v>36</v>
      </c>
      <c r="M94" s="2">
        <v>24</v>
      </c>
      <c r="N94" s="1">
        <f t="shared" si="3"/>
        <v>66</v>
      </c>
      <c r="O94" s="1">
        <f t="shared" si="3"/>
        <v>56</v>
      </c>
      <c r="P94" s="1">
        <f t="shared" si="3"/>
        <v>65</v>
      </c>
      <c r="Q94" s="1">
        <f t="shared" si="3"/>
        <v>54</v>
      </c>
      <c r="R94" s="1">
        <f t="shared" si="2"/>
        <v>47</v>
      </c>
    </row>
    <row r="95" spans="1:18">
      <c r="A95" s="10">
        <v>82</v>
      </c>
      <c r="B95" s="272">
        <v>1911082</v>
      </c>
      <c r="C95" s="324" t="s">
        <v>71</v>
      </c>
      <c r="D95" s="1">
        <v>92</v>
      </c>
      <c r="E95" s="1">
        <v>60</v>
      </c>
      <c r="F95" s="1">
        <v>86</v>
      </c>
      <c r="G95" s="1">
        <v>69</v>
      </c>
      <c r="H95" s="1">
        <v>70</v>
      </c>
      <c r="I95" s="2">
        <v>56.000000000000007</v>
      </c>
      <c r="J95" s="2">
        <v>52</v>
      </c>
      <c r="K95" s="2">
        <v>52</v>
      </c>
      <c r="L95" s="2">
        <v>28</v>
      </c>
      <c r="M95" s="2">
        <v>24</v>
      </c>
      <c r="N95" s="1">
        <f t="shared" si="3"/>
        <v>74</v>
      </c>
      <c r="O95" s="1">
        <f t="shared" si="3"/>
        <v>56</v>
      </c>
      <c r="P95" s="1">
        <f t="shared" si="3"/>
        <v>69</v>
      </c>
      <c r="Q95" s="1">
        <f t="shared" si="3"/>
        <v>49</v>
      </c>
      <c r="R95" s="1">
        <f t="shared" si="2"/>
        <v>47</v>
      </c>
    </row>
    <row r="96" spans="1:18">
      <c r="A96" s="10">
        <v>83</v>
      </c>
      <c r="B96" s="272">
        <v>1911083</v>
      </c>
      <c r="C96" s="324" t="s">
        <v>132</v>
      </c>
      <c r="D96" s="1">
        <v>87</v>
      </c>
      <c r="E96" s="1">
        <v>77</v>
      </c>
      <c r="F96" s="1">
        <v>75</v>
      </c>
      <c r="G96" s="1">
        <v>62</v>
      </c>
      <c r="H96" s="1">
        <v>52</v>
      </c>
      <c r="I96" s="2">
        <v>68</v>
      </c>
      <c r="J96" s="2">
        <v>48</v>
      </c>
      <c r="K96" s="2">
        <v>68</v>
      </c>
      <c r="L96" s="2">
        <v>48</v>
      </c>
      <c r="M96" s="2">
        <v>32</v>
      </c>
      <c r="N96" s="1">
        <f t="shared" si="3"/>
        <v>78</v>
      </c>
      <c r="O96" s="1">
        <f t="shared" si="3"/>
        <v>63</v>
      </c>
      <c r="P96" s="1">
        <f t="shared" si="3"/>
        <v>72</v>
      </c>
      <c r="Q96" s="1">
        <f t="shared" si="3"/>
        <v>55</v>
      </c>
      <c r="R96" s="1">
        <f t="shared" si="2"/>
        <v>42</v>
      </c>
    </row>
    <row r="97" spans="1:18">
      <c r="A97" s="10">
        <v>84</v>
      </c>
      <c r="B97" s="270">
        <v>1911084</v>
      </c>
      <c r="C97" s="271" t="s">
        <v>343</v>
      </c>
      <c r="D97" s="1">
        <v>73</v>
      </c>
      <c r="E97" s="1">
        <v>65</v>
      </c>
      <c r="F97" s="1">
        <v>69</v>
      </c>
      <c r="G97" s="1">
        <v>75</v>
      </c>
      <c r="H97" s="1">
        <v>71</v>
      </c>
      <c r="I97" s="2">
        <v>64</v>
      </c>
      <c r="J97" s="2">
        <v>24</v>
      </c>
      <c r="K97" s="2">
        <v>64</v>
      </c>
      <c r="L97" s="2">
        <v>60</v>
      </c>
      <c r="M97" s="2">
        <v>56</v>
      </c>
      <c r="N97" s="1">
        <f t="shared" si="3"/>
        <v>69</v>
      </c>
      <c r="O97" s="1">
        <f t="shared" si="3"/>
        <v>45</v>
      </c>
      <c r="P97" s="1">
        <f t="shared" si="3"/>
        <v>67</v>
      </c>
      <c r="Q97" s="1">
        <f t="shared" si="3"/>
        <v>68</v>
      </c>
      <c r="R97" s="1">
        <f t="shared" si="2"/>
        <v>64</v>
      </c>
    </row>
    <row r="98" spans="1:18">
      <c r="A98" s="10">
        <v>85</v>
      </c>
      <c r="B98" s="267">
        <v>1911085</v>
      </c>
      <c r="C98" s="268" t="s">
        <v>344</v>
      </c>
      <c r="D98" s="1">
        <v>65</v>
      </c>
      <c r="E98" s="1">
        <v>52</v>
      </c>
      <c r="F98" s="1">
        <v>63</v>
      </c>
      <c r="G98" s="1">
        <v>67</v>
      </c>
      <c r="H98" s="1">
        <v>64</v>
      </c>
      <c r="I98" s="2">
        <v>60</v>
      </c>
      <c r="J98" s="2">
        <v>20</v>
      </c>
      <c r="K98" s="2">
        <v>8</v>
      </c>
      <c r="L98" s="2">
        <v>36</v>
      </c>
      <c r="M98" s="2">
        <v>48</v>
      </c>
      <c r="N98" s="1">
        <f t="shared" si="3"/>
        <v>63</v>
      </c>
      <c r="O98" s="1">
        <f t="shared" si="3"/>
        <v>36</v>
      </c>
      <c r="P98" s="1">
        <f t="shared" si="3"/>
        <v>36</v>
      </c>
      <c r="Q98" s="1">
        <f t="shared" si="3"/>
        <v>52</v>
      </c>
      <c r="R98" s="1">
        <f t="shared" si="2"/>
        <v>56</v>
      </c>
    </row>
    <row r="99" spans="1:18">
      <c r="A99" s="10">
        <v>86</v>
      </c>
      <c r="B99" s="270">
        <v>1911086</v>
      </c>
      <c r="C99" s="31" t="s">
        <v>345</v>
      </c>
      <c r="D99" s="1">
        <v>60</v>
      </c>
      <c r="E99" s="1">
        <v>52</v>
      </c>
      <c r="F99" s="1">
        <v>59</v>
      </c>
      <c r="G99" s="1">
        <v>66</v>
      </c>
      <c r="H99" s="1">
        <v>63</v>
      </c>
      <c r="I99" s="2">
        <v>32</v>
      </c>
      <c r="J99" s="2">
        <v>8</v>
      </c>
      <c r="K99" s="2">
        <v>40</v>
      </c>
      <c r="L99" s="2">
        <v>8</v>
      </c>
      <c r="M99" s="2">
        <v>12</v>
      </c>
      <c r="N99" s="1">
        <f t="shared" si="3"/>
        <v>46</v>
      </c>
      <c r="O99" s="1">
        <f t="shared" si="3"/>
        <v>30</v>
      </c>
      <c r="P99" s="1">
        <f t="shared" si="3"/>
        <v>50</v>
      </c>
      <c r="Q99" s="1">
        <f t="shared" si="3"/>
        <v>37</v>
      </c>
      <c r="R99" s="1">
        <f t="shared" si="2"/>
        <v>38</v>
      </c>
    </row>
    <row r="100" spans="1:18">
      <c r="A100" s="10">
        <v>87</v>
      </c>
      <c r="B100" s="270">
        <v>1911087</v>
      </c>
      <c r="C100" s="271" t="s">
        <v>136</v>
      </c>
      <c r="D100" s="1">
        <v>85</v>
      </c>
      <c r="E100" s="1">
        <v>63</v>
      </c>
      <c r="F100" s="1">
        <v>80</v>
      </c>
      <c r="G100" s="1">
        <v>73</v>
      </c>
      <c r="H100" s="1">
        <v>70</v>
      </c>
      <c r="I100" s="2">
        <v>72</v>
      </c>
      <c r="J100" s="2">
        <v>44</v>
      </c>
      <c r="K100" s="2">
        <v>72</v>
      </c>
      <c r="L100" s="2">
        <v>32</v>
      </c>
      <c r="M100" s="2">
        <v>56</v>
      </c>
      <c r="N100" s="1">
        <f t="shared" si="3"/>
        <v>79</v>
      </c>
      <c r="O100" s="1">
        <f t="shared" si="3"/>
        <v>54</v>
      </c>
      <c r="P100" s="1">
        <f t="shared" si="3"/>
        <v>76</v>
      </c>
      <c r="Q100" s="1">
        <f t="shared" si="3"/>
        <v>53</v>
      </c>
      <c r="R100" s="1">
        <f t="shared" si="2"/>
        <v>63</v>
      </c>
    </row>
    <row r="101" spans="1:18">
      <c r="A101" s="10">
        <v>88</v>
      </c>
      <c r="B101" s="76">
        <v>1911088</v>
      </c>
      <c r="C101" s="271" t="s">
        <v>346</v>
      </c>
      <c r="D101" s="1">
        <v>82</v>
      </c>
      <c r="E101" s="1">
        <v>61</v>
      </c>
      <c r="F101" s="1">
        <v>81</v>
      </c>
      <c r="G101" s="1">
        <v>71</v>
      </c>
      <c r="H101" s="1">
        <v>71</v>
      </c>
      <c r="I101" s="2">
        <v>52</v>
      </c>
      <c r="J101" s="2">
        <v>20</v>
      </c>
      <c r="K101" s="2">
        <v>60</v>
      </c>
      <c r="L101" s="2">
        <v>48</v>
      </c>
      <c r="M101" s="2">
        <v>20</v>
      </c>
      <c r="N101" s="1">
        <f t="shared" si="3"/>
        <v>67</v>
      </c>
      <c r="O101" s="1">
        <f t="shared" si="3"/>
        <v>41</v>
      </c>
      <c r="P101" s="1">
        <f t="shared" si="3"/>
        <v>71</v>
      </c>
      <c r="Q101" s="1">
        <f t="shared" si="3"/>
        <v>60</v>
      </c>
      <c r="R101" s="1">
        <f t="shared" si="2"/>
        <v>46</v>
      </c>
    </row>
    <row r="102" spans="1:18">
      <c r="A102" s="10">
        <v>89</v>
      </c>
      <c r="B102" s="272">
        <v>1911089</v>
      </c>
      <c r="C102" s="324" t="s">
        <v>137</v>
      </c>
      <c r="D102" s="1">
        <v>95</v>
      </c>
      <c r="E102" s="1">
        <v>92</v>
      </c>
      <c r="F102" s="1">
        <v>79</v>
      </c>
      <c r="G102" s="1">
        <v>99</v>
      </c>
      <c r="H102" s="1">
        <v>98</v>
      </c>
      <c r="I102" s="2">
        <v>68</v>
      </c>
      <c r="J102" s="2">
        <v>52</v>
      </c>
      <c r="K102" s="2">
        <v>60</v>
      </c>
      <c r="L102" s="2">
        <v>52</v>
      </c>
      <c r="M102" s="2">
        <v>24</v>
      </c>
      <c r="N102" s="1">
        <f t="shared" si="3"/>
        <v>82</v>
      </c>
      <c r="O102" s="1">
        <f t="shared" si="3"/>
        <v>72</v>
      </c>
      <c r="P102" s="1">
        <f t="shared" si="3"/>
        <v>70</v>
      </c>
      <c r="Q102" s="1">
        <f t="shared" si="3"/>
        <v>76</v>
      </c>
      <c r="R102" s="1">
        <f t="shared" si="2"/>
        <v>61</v>
      </c>
    </row>
    <row r="103" spans="1:18">
      <c r="A103" s="10">
        <v>90</v>
      </c>
      <c r="B103" s="76">
        <v>1911090</v>
      </c>
      <c r="C103" s="271" t="s">
        <v>138</v>
      </c>
      <c r="D103" s="1">
        <v>84</v>
      </c>
      <c r="E103" s="1">
        <v>88</v>
      </c>
      <c r="F103" s="1">
        <v>77</v>
      </c>
      <c r="G103" s="1">
        <v>90</v>
      </c>
      <c r="H103" s="1">
        <v>75</v>
      </c>
      <c r="I103" s="2">
        <v>64</v>
      </c>
      <c r="J103" s="2">
        <v>64</v>
      </c>
      <c r="K103" s="2">
        <v>56</v>
      </c>
      <c r="L103" s="2">
        <v>68</v>
      </c>
      <c r="M103" s="2">
        <v>68</v>
      </c>
      <c r="N103" s="1">
        <f t="shared" si="3"/>
        <v>74</v>
      </c>
      <c r="O103" s="1">
        <f t="shared" si="3"/>
        <v>76</v>
      </c>
      <c r="P103" s="1">
        <f t="shared" si="3"/>
        <v>67</v>
      </c>
      <c r="Q103" s="1">
        <f t="shared" si="3"/>
        <v>79</v>
      </c>
      <c r="R103" s="1">
        <f t="shared" si="2"/>
        <v>72</v>
      </c>
    </row>
    <row r="104" spans="1:18">
      <c r="A104" s="10">
        <v>91</v>
      </c>
      <c r="B104" s="272">
        <v>1911091</v>
      </c>
      <c r="C104" s="324" t="s">
        <v>139</v>
      </c>
      <c r="D104" s="1">
        <v>82</v>
      </c>
      <c r="E104" s="1">
        <v>52</v>
      </c>
      <c r="F104" s="1">
        <v>82</v>
      </c>
      <c r="G104" s="1">
        <v>63</v>
      </c>
      <c r="H104" s="1">
        <v>65</v>
      </c>
      <c r="I104" s="2">
        <v>56.000000000000007</v>
      </c>
      <c r="J104" s="2">
        <v>48</v>
      </c>
      <c r="K104" s="2">
        <v>56</v>
      </c>
      <c r="L104" s="2">
        <v>40</v>
      </c>
      <c r="M104" s="2">
        <v>28</v>
      </c>
      <c r="N104" s="1">
        <f t="shared" si="3"/>
        <v>69</v>
      </c>
      <c r="O104" s="1">
        <f t="shared" si="3"/>
        <v>50</v>
      </c>
      <c r="P104" s="1">
        <f t="shared" si="3"/>
        <v>69</v>
      </c>
      <c r="Q104" s="1">
        <f t="shared" si="3"/>
        <v>52</v>
      </c>
      <c r="R104" s="1">
        <f t="shared" si="2"/>
        <v>47</v>
      </c>
    </row>
    <row r="105" spans="1:18">
      <c r="A105" s="10">
        <v>92</v>
      </c>
      <c r="B105" s="272">
        <v>1911092</v>
      </c>
      <c r="C105" s="324" t="s">
        <v>140</v>
      </c>
      <c r="D105" s="1">
        <v>73</v>
      </c>
      <c r="E105" s="1">
        <v>66</v>
      </c>
      <c r="F105" s="1">
        <v>54</v>
      </c>
      <c r="G105" s="1">
        <v>88</v>
      </c>
      <c r="H105" s="1">
        <v>65</v>
      </c>
      <c r="I105" s="2">
        <v>48</v>
      </c>
      <c r="J105" s="2">
        <v>44</v>
      </c>
      <c r="K105" s="2">
        <v>20</v>
      </c>
      <c r="L105" s="2">
        <v>32</v>
      </c>
      <c r="M105" s="2">
        <v>16</v>
      </c>
      <c r="N105" s="1">
        <f t="shared" si="3"/>
        <v>61</v>
      </c>
      <c r="O105" s="1">
        <f t="shared" si="3"/>
        <v>55</v>
      </c>
      <c r="P105" s="1">
        <f t="shared" si="3"/>
        <v>37</v>
      </c>
      <c r="Q105" s="1">
        <f t="shared" si="3"/>
        <v>60</v>
      </c>
      <c r="R105" s="1">
        <f t="shared" si="2"/>
        <v>41</v>
      </c>
    </row>
    <row r="106" spans="1:18">
      <c r="A106" s="10">
        <v>93</v>
      </c>
      <c r="B106" s="272">
        <v>1911093</v>
      </c>
      <c r="C106" s="324" t="s">
        <v>141</v>
      </c>
      <c r="D106" s="1">
        <v>79</v>
      </c>
      <c r="E106" s="1">
        <v>85</v>
      </c>
      <c r="F106" s="1">
        <v>60</v>
      </c>
      <c r="G106" s="1">
        <v>84</v>
      </c>
      <c r="H106" s="1">
        <v>78</v>
      </c>
      <c r="I106" s="2">
        <v>72</v>
      </c>
      <c r="J106" s="2">
        <v>36</v>
      </c>
      <c r="K106" s="2">
        <v>44</v>
      </c>
      <c r="L106" s="2">
        <v>28</v>
      </c>
      <c r="M106" s="2">
        <v>40</v>
      </c>
      <c r="N106" s="1">
        <f t="shared" si="3"/>
        <v>76</v>
      </c>
      <c r="O106" s="1">
        <f t="shared" si="3"/>
        <v>61</v>
      </c>
      <c r="P106" s="1">
        <f t="shared" si="3"/>
        <v>52</v>
      </c>
      <c r="Q106" s="1">
        <f t="shared" si="3"/>
        <v>56</v>
      </c>
      <c r="R106" s="1">
        <f t="shared" si="2"/>
        <v>59</v>
      </c>
    </row>
    <row r="107" spans="1:18">
      <c r="A107" s="10">
        <v>94</v>
      </c>
      <c r="B107" s="267">
        <v>1911094</v>
      </c>
      <c r="C107" s="268" t="s">
        <v>58</v>
      </c>
      <c r="D107" s="1">
        <v>86</v>
      </c>
      <c r="E107" s="1">
        <v>68</v>
      </c>
      <c r="F107" s="1">
        <v>85</v>
      </c>
      <c r="G107" s="1">
        <v>78</v>
      </c>
      <c r="H107" s="1">
        <v>73</v>
      </c>
      <c r="I107" s="2">
        <v>64</v>
      </c>
      <c r="J107" s="2">
        <v>40</v>
      </c>
      <c r="K107" s="2">
        <v>32</v>
      </c>
      <c r="L107" s="2">
        <v>36</v>
      </c>
      <c r="M107" s="2">
        <v>56</v>
      </c>
      <c r="N107" s="1">
        <f t="shared" si="3"/>
        <v>75</v>
      </c>
      <c r="O107" s="1">
        <f t="shared" si="3"/>
        <v>54</v>
      </c>
      <c r="P107" s="1">
        <f t="shared" si="3"/>
        <v>59</v>
      </c>
      <c r="Q107" s="1">
        <f t="shared" si="3"/>
        <v>57</v>
      </c>
      <c r="R107" s="1">
        <f t="shared" si="2"/>
        <v>65</v>
      </c>
    </row>
    <row r="108" spans="1:18">
      <c r="A108" s="10">
        <v>95</v>
      </c>
      <c r="B108" s="76">
        <v>1911095</v>
      </c>
      <c r="C108" s="271" t="s">
        <v>142</v>
      </c>
      <c r="D108" s="1">
        <v>51</v>
      </c>
      <c r="E108" s="1">
        <v>78</v>
      </c>
      <c r="F108" s="1">
        <v>61</v>
      </c>
      <c r="G108" s="1">
        <v>81</v>
      </c>
      <c r="H108" s="1">
        <v>73</v>
      </c>
      <c r="I108" s="2">
        <v>56.000000000000007</v>
      </c>
      <c r="J108" s="2">
        <v>8</v>
      </c>
      <c r="K108" s="2">
        <v>76</v>
      </c>
      <c r="L108" s="2">
        <v>20</v>
      </c>
      <c r="M108" s="2">
        <v>48</v>
      </c>
      <c r="N108" s="1">
        <f t="shared" si="3"/>
        <v>54</v>
      </c>
      <c r="O108" s="1">
        <f t="shared" si="3"/>
        <v>43</v>
      </c>
      <c r="P108" s="1">
        <f t="shared" si="3"/>
        <v>69</v>
      </c>
      <c r="Q108" s="1">
        <f t="shared" si="3"/>
        <v>51</v>
      </c>
      <c r="R108" s="1">
        <f t="shared" si="2"/>
        <v>61</v>
      </c>
    </row>
    <row r="109" spans="1:18">
      <c r="A109" s="10">
        <v>96</v>
      </c>
      <c r="B109" s="272">
        <v>1911096</v>
      </c>
      <c r="C109" s="324" t="s">
        <v>143</v>
      </c>
      <c r="D109" s="1">
        <v>90</v>
      </c>
      <c r="E109" s="1">
        <v>68</v>
      </c>
      <c r="F109" s="1">
        <v>87</v>
      </c>
      <c r="G109" s="1">
        <v>79</v>
      </c>
      <c r="H109" s="1">
        <v>74</v>
      </c>
      <c r="I109" s="2">
        <v>68</v>
      </c>
      <c r="J109" s="2">
        <v>56.000000000000007</v>
      </c>
      <c r="K109" s="2">
        <v>44</v>
      </c>
      <c r="L109" s="2">
        <v>72</v>
      </c>
      <c r="M109" s="2">
        <v>40</v>
      </c>
      <c r="N109" s="1">
        <f t="shared" si="3"/>
        <v>79</v>
      </c>
      <c r="O109" s="1">
        <f t="shared" si="3"/>
        <v>62</v>
      </c>
      <c r="P109" s="1">
        <f t="shared" si="3"/>
        <v>66</v>
      </c>
      <c r="Q109" s="1">
        <f t="shared" si="3"/>
        <v>76</v>
      </c>
      <c r="R109" s="1">
        <f t="shared" si="2"/>
        <v>57</v>
      </c>
    </row>
    <row r="110" spans="1:18">
      <c r="A110" s="10">
        <v>97</v>
      </c>
      <c r="B110" s="272">
        <v>1911097</v>
      </c>
      <c r="C110" s="324" t="s">
        <v>347</v>
      </c>
      <c r="D110" s="1">
        <v>82</v>
      </c>
      <c r="E110" s="1">
        <v>53</v>
      </c>
      <c r="F110" s="1">
        <v>83</v>
      </c>
      <c r="G110" s="1">
        <v>54</v>
      </c>
      <c r="H110" s="1">
        <v>51</v>
      </c>
      <c r="I110" s="2">
        <v>48</v>
      </c>
      <c r="J110" s="2">
        <v>12</v>
      </c>
      <c r="K110" s="2">
        <v>0</v>
      </c>
      <c r="L110" s="2">
        <v>4</v>
      </c>
      <c r="M110" s="2">
        <v>20</v>
      </c>
      <c r="N110" s="1">
        <f t="shared" si="3"/>
        <v>65</v>
      </c>
      <c r="O110" s="1">
        <f t="shared" si="3"/>
        <v>33</v>
      </c>
      <c r="P110" s="1">
        <f t="shared" si="3"/>
        <v>42</v>
      </c>
      <c r="Q110" s="1">
        <f t="shared" si="3"/>
        <v>29</v>
      </c>
      <c r="R110" s="1">
        <f t="shared" si="2"/>
        <v>36</v>
      </c>
    </row>
    <row r="111" spans="1:18">
      <c r="A111" s="10">
        <v>98</v>
      </c>
      <c r="B111" s="272">
        <v>1911098</v>
      </c>
      <c r="C111" s="324" t="s">
        <v>145</v>
      </c>
      <c r="D111" s="1">
        <v>86</v>
      </c>
      <c r="E111" s="1">
        <v>64</v>
      </c>
      <c r="F111" s="1">
        <v>83</v>
      </c>
      <c r="G111" s="1">
        <v>75</v>
      </c>
      <c r="H111" s="1">
        <v>72</v>
      </c>
      <c r="I111" s="2">
        <v>60</v>
      </c>
      <c r="J111" s="2">
        <v>56.000000000000007</v>
      </c>
      <c r="K111" s="2">
        <v>48</v>
      </c>
      <c r="L111" s="2">
        <v>20</v>
      </c>
      <c r="M111" s="2">
        <v>44</v>
      </c>
      <c r="N111" s="1">
        <f t="shared" si="3"/>
        <v>73</v>
      </c>
      <c r="O111" s="1">
        <f t="shared" si="3"/>
        <v>60</v>
      </c>
      <c r="P111" s="1">
        <f t="shared" si="3"/>
        <v>66</v>
      </c>
      <c r="Q111" s="1">
        <f t="shared" si="3"/>
        <v>48</v>
      </c>
      <c r="R111" s="1">
        <f t="shared" si="2"/>
        <v>58</v>
      </c>
    </row>
    <row r="112" spans="1:18">
      <c r="A112" s="10">
        <v>99</v>
      </c>
      <c r="B112" s="76">
        <v>1911099</v>
      </c>
      <c r="C112" s="271" t="s">
        <v>146</v>
      </c>
      <c r="D112" s="1">
        <v>70</v>
      </c>
      <c r="E112" s="1">
        <v>64</v>
      </c>
      <c r="F112" s="1">
        <v>70</v>
      </c>
      <c r="G112" s="1">
        <v>83</v>
      </c>
      <c r="H112" s="1">
        <v>65</v>
      </c>
      <c r="I112" s="2">
        <v>64</v>
      </c>
      <c r="J112" s="2">
        <v>44</v>
      </c>
      <c r="K112" s="2">
        <v>60</v>
      </c>
      <c r="L112" s="2">
        <v>4</v>
      </c>
      <c r="M112" s="2">
        <v>32</v>
      </c>
      <c r="N112" s="1">
        <f t="shared" si="3"/>
        <v>67</v>
      </c>
      <c r="O112" s="1">
        <f t="shared" si="3"/>
        <v>54</v>
      </c>
      <c r="P112" s="1">
        <f t="shared" si="3"/>
        <v>65</v>
      </c>
      <c r="Q112" s="1">
        <f t="shared" si="3"/>
        <v>44</v>
      </c>
      <c r="R112" s="1">
        <f t="shared" si="2"/>
        <v>49</v>
      </c>
    </row>
    <row r="113" spans="1:18">
      <c r="A113" s="10">
        <v>100</v>
      </c>
      <c r="B113" s="272">
        <v>1911100</v>
      </c>
      <c r="C113" s="324" t="s">
        <v>147</v>
      </c>
      <c r="D113" s="1">
        <v>76</v>
      </c>
      <c r="E113" s="1">
        <v>61</v>
      </c>
      <c r="F113" s="1">
        <v>62</v>
      </c>
      <c r="G113" s="1">
        <v>80</v>
      </c>
      <c r="H113" s="1">
        <v>67</v>
      </c>
      <c r="I113" s="2">
        <v>60</v>
      </c>
      <c r="J113" s="2">
        <v>40</v>
      </c>
      <c r="K113" s="2">
        <v>52</v>
      </c>
      <c r="L113" s="2">
        <v>32</v>
      </c>
      <c r="M113" s="2">
        <v>16</v>
      </c>
      <c r="N113" s="1">
        <f t="shared" si="3"/>
        <v>68</v>
      </c>
      <c r="O113" s="1">
        <f t="shared" si="3"/>
        <v>51</v>
      </c>
      <c r="P113" s="1">
        <f t="shared" si="3"/>
        <v>57</v>
      </c>
      <c r="Q113" s="1">
        <f t="shared" si="3"/>
        <v>56</v>
      </c>
      <c r="R113" s="1">
        <f t="shared" si="2"/>
        <v>42</v>
      </c>
    </row>
    <row r="114" spans="1:18">
      <c r="A114" s="10">
        <v>101</v>
      </c>
      <c r="B114" s="272">
        <v>1911101</v>
      </c>
      <c r="C114" s="324" t="s">
        <v>348</v>
      </c>
      <c r="D114" s="1">
        <v>85</v>
      </c>
      <c r="E114" s="1">
        <v>84</v>
      </c>
      <c r="F114" s="1">
        <v>83</v>
      </c>
      <c r="G114" s="1">
        <v>92</v>
      </c>
      <c r="H114" s="1">
        <v>81</v>
      </c>
      <c r="I114" s="2">
        <v>60</v>
      </c>
      <c r="J114" s="2">
        <v>24</v>
      </c>
      <c r="K114" s="2">
        <v>48</v>
      </c>
      <c r="L114" s="2">
        <v>48</v>
      </c>
      <c r="M114" s="2">
        <v>32</v>
      </c>
      <c r="N114" s="1">
        <f t="shared" si="3"/>
        <v>73</v>
      </c>
      <c r="O114" s="1">
        <f t="shared" si="3"/>
        <v>54</v>
      </c>
      <c r="P114" s="1">
        <f t="shared" si="3"/>
        <v>66</v>
      </c>
      <c r="Q114" s="1">
        <f t="shared" si="3"/>
        <v>70</v>
      </c>
      <c r="R114" s="1">
        <f t="shared" si="2"/>
        <v>57</v>
      </c>
    </row>
    <row r="115" spans="1:18">
      <c r="A115" s="10">
        <v>102</v>
      </c>
      <c r="B115" s="272">
        <v>1911102</v>
      </c>
      <c r="C115" s="324" t="s">
        <v>349</v>
      </c>
      <c r="D115" s="1">
        <v>92</v>
      </c>
      <c r="E115" s="1">
        <v>79</v>
      </c>
      <c r="F115" s="1">
        <v>86</v>
      </c>
      <c r="G115" s="1">
        <v>87</v>
      </c>
      <c r="H115" s="1">
        <v>80</v>
      </c>
      <c r="I115" s="2">
        <v>60</v>
      </c>
      <c r="J115" s="2">
        <v>44</v>
      </c>
      <c r="K115" s="2">
        <v>52</v>
      </c>
      <c r="L115" s="2">
        <v>60</v>
      </c>
      <c r="M115" s="2">
        <v>60</v>
      </c>
      <c r="N115" s="1">
        <f t="shared" si="3"/>
        <v>76</v>
      </c>
      <c r="O115" s="1">
        <f t="shared" si="3"/>
        <v>62</v>
      </c>
      <c r="P115" s="1">
        <f t="shared" si="3"/>
        <v>69</v>
      </c>
      <c r="Q115" s="1">
        <f t="shared" si="3"/>
        <v>74</v>
      </c>
      <c r="R115" s="1">
        <f t="shared" si="2"/>
        <v>70</v>
      </c>
    </row>
    <row r="116" spans="1:18">
      <c r="A116" s="10">
        <v>103</v>
      </c>
      <c r="B116" s="272">
        <v>1911103</v>
      </c>
      <c r="C116" s="324" t="s">
        <v>350</v>
      </c>
      <c r="D116" s="1">
        <v>90</v>
      </c>
      <c r="E116" s="1">
        <v>71</v>
      </c>
      <c r="F116" s="1">
        <v>88</v>
      </c>
      <c r="G116" s="1">
        <v>82</v>
      </c>
      <c r="H116" s="1">
        <v>75</v>
      </c>
      <c r="I116" s="2">
        <v>56.000000000000007</v>
      </c>
      <c r="J116" s="2">
        <v>64</v>
      </c>
      <c r="K116" s="2">
        <v>72</v>
      </c>
      <c r="L116" s="2">
        <v>52</v>
      </c>
      <c r="M116" s="2">
        <v>60</v>
      </c>
      <c r="N116" s="1">
        <f t="shared" si="3"/>
        <v>73</v>
      </c>
      <c r="O116" s="1">
        <f t="shared" si="3"/>
        <v>68</v>
      </c>
      <c r="P116" s="1">
        <f t="shared" si="3"/>
        <v>80</v>
      </c>
      <c r="Q116" s="1">
        <f t="shared" si="3"/>
        <v>67</v>
      </c>
      <c r="R116" s="1">
        <f t="shared" si="2"/>
        <v>68</v>
      </c>
    </row>
    <row r="117" spans="1:18">
      <c r="A117" s="10">
        <v>104</v>
      </c>
      <c r="B117" s="267">
        <v>1911104</v>
      </c>
      <c r="C117" s="268" t="s">
        <v>351</v>
      </c>
      <c r="D117" s="1">
        <v>86</v>
      </c>
      <c r="E117" s="1">
        <v>74</v>
      </c>
      <c r="F117" s="1">
        <v>80</v>
      </c>
      <c r="G117" s="1">
        <v>82</v>
      </c>
      <c r="H117" s="1">
        <v>76</v>
      </c>
      <c r="I117" s="2">
        <v>68</v>
      </c>
      <c r="J117" s="2">
        <v>68</v>
      </c>
      <c r="K117" s="2">
        <v>52</v>
      </c>
      <c r="L117" s="2">
        <v>40</v>
      </c>
      <c r="M117" s="2">
        <v>52</v>
      </c>
      <c r="N117" s="1">
        <f t="shared" si="3"/>
        <v>77</v>
      </c>
      <c r="O117" s="1">
        <f t="shared" si="3"/>
        <v>71</v>
      </c>
      <c r="P117" s="1">
        <f t="shared" si="3"/>
        <v>66</v>
      </c>
      <c r="Q117" s="1">
        <f t="shared" si="3"/>
        <v>61</v>
      </c>
      <c r="R117" s="1">
        <f t="shared" si="2"/>
        <v>64</v>
      </c>
    </row>
    <row r="118" spans="1:18">
      <c r="A118" s="10">
        <v>105</v>
      </c>
      <c r="B118" s="267">
        <v>1911105</v>
      </c>
      <c r="C118" s="268" t="s">
        <v>60</v>
      </c>
      <c r="D118" s="1">
        <v>86</v>
      </c>
      <c r="E118" s="1">
        <v>70</v>
      </c>
      <c r="F118" s="1">
        <v>85</v>
      </c>
      <c r="G118" s="1">
        <v>81</v>
      </c>
      <c r="H118" s="1">
        <v>75</v>
      </c>
      <c r="I118" s="2">
        <v>56.000000000000007</v>
      </c>
      <c r="J118" s="2">
        <v>36</v>
      </c>
      <c r="K118" s="2">
        <v>52</v>
      </c>
      <c r="L118" s="2">
        <v>40</v>
      </c>
      <c r="M118" s="2">
        <v>28</v>
      </c>
      <c r="N118" s="1">
        <f t="shared" si="3"/>
        <v>71</v>
      </c>
      <c r="O118" s="1">
        <f t="shared" si="3"/>
        <v>53</v>
      </c>
      <c r="P118" s="1">
        <f t="shared" si="3"/>
        <v>69</v>
      </c>
      <c r="Q118" s="1">
        <f t="shared" si="3"/>
        <v>61</v>
      </c>
      <c r="R118" s="1">
        <f t="shared" si="2"/>
        <v>52</v>
      </c>
    </row>
    <row r="119" spans="1:18">
      <c r="A119" s="10">
        <v>106</v>
      </c>
      <c r="B119" s="76">
        <v>1911106</v>
      </c>
      <c r="C119" s="271" t="s">
        <v>352</v>
      </c>
      <c r="D119" s="1">
        <v>82</v>
      </c>
      <c r="E119" s="1">
        <v>73</v>
      </c>
      <c r="F119" s="1">
        <v>76</v>
      </c>
      <c r="G119" s="1">
        <v>82</v>
      </c>
      <c r="H119" s="1">
        <v>76</v>
      </c>
      <c r="I119" s="2">
        <v>52</v>
      </c>
      <c r="J119" s="2">
        <v>68</v>
      </c>
      <c r="K119" s="2">
        <v>64</v>
      </c>
      <c r="L119" s="2">
        <v>40</v>
      </c>
      <c r="M119" s="2">
        <v>48</v>
      </c>
      <c r="N119" s="1">
        <f t="shared" si="3"/>
        <v>67</v>
      </c>
      <c r="O119" s="1">
        <f t="shared" si="3"/>
        <v>71</v>
      </c>
      <c r="P119" s="1">
        <f t="shared" si="3"/>
        <v>70</v>
      </c>
      <c r="Q119" s="1">
        <f t="shared" si="3"/>
        <v>61</v>
      </c>
      <c r="R119" s="1">
        <f t="shared" si="2"/>
        <v>62</v>
      </c>
    </row>
    <row r="120" spans="1:18">
      <c r="A120" s="10">
        <v>107</v>
      </c>
      <c r="B120" s="272">
        <v>1911107</v>
      </c>
      <c r="C120" s="324" t="s">
        <v>353</v>
      </c>
      <c r="D120" s="1">
        <v>77</v>
      </c>
      <c r="E120" s="1">
        <v>70</v>
      </c>
      <c r="F120" s="1">
        <v>72</v>
      </c>
      <c r="G120" s="1">
        <v>79</v>
      </c>
      <c r="H120" s="1">
        <v>76</v>
      </c>
      <c r="I120" s="2">
        <v>64</v>
      </c>
      <c r="J120" s="2">
        <v>16</v>
      </c>
      <c r="K120" s="2">
        <v>56</v>
      </c>
      <c r="L120" s="2">
        <v>44</v>
      </c>
      <c r="M120" s="2">
        <v>32</v>
      </c>
      <c r="N120" s="1">
        <f t="shared" si="3"/>
        <v>71</v>
      </c>
      <c r="O120" s="1">
        <f t="shared" si="3"/>
        <v>43</v>
      </c>
      <c r="P120" s="1">
        <f t="shared" si="3"/>
        <v>64</v>
      </c>
      <c r="Q120" s="1">
        <f t="shared" si="3"/>
        <v>62</v>
      </c>
      <c r="R120" s="1">
        <f t="shared" si="2"/>
        <v>54</v>
      </c>
    </row>
    <row r="121" spans="1:18">
      <c r="A121" s="10">
        <v>108</v>
      </c>
      <c r="B121" s="272">
        <v>1911108</v>
      </c>
      <c r="C121" s="324" t="s">
        <v>152</v>
      </c>
      <c r="D121" s="1">
        <v>86</v>
      </c>
      <c r="E121" s="1">
        <v>64</v>
      </c>
      <c r="F121" s="1">
        <v>85</v>
      </c>
      <c r="G121" s="1">
        <v>73</v>
      </c>
      <c r="H121" s="1">
        <v>72</v>
      </c>
      <c r="I121" s="2">
        <v>64</v>
      </c>
      <c r="J121" s="2">
        <v>48</v>
      </c>
      <c r="K121" s="2">
        <v>56</v>
      </c>
      <c r="L121" s="2">
        <v>48</v>
      </c>
      <c r="M121" s="2">
        <v>12</v>
      </c>
      <c r="N121" s="1">
        <f t="shared" si="3"/>
        <v>75</v>
      </c>
      <c r="O121" s="1">
        <f t="shared" si="3"/>
        <v>56</v>
      </c>
      <c r="P121" s="1">
        <f t="shared" si="3"/>
        <v>71</v>
      </c>
      <c r="Q121" s="1">
        <f t="shared" si="3"/>
        <v>61</v>
      </c>
      <c r="R121" s="1">
        <f t="shared" si="2"/>
        <v>42</v>
      </c>
    </row>
    <row r="122" spans="1:18">
      <c r="A122" s="10">
        <v>109</v>
      </c>
      <c r="B122" s="267">
        <v>1911109</v>
      </c>
      <c r="C122" s="268" t="s">
        <v>153</v>
      </c>
      <c r="D122" s="1">
        <v>72</v>
      </c>
      <c r="E122" s="1">
        <v>54</v>
      </c>
      <c r="F122" s="1">
        <v>75</v>
      </c>
      <c r="G122" s="1">
        <v>68</v>
      </c>
      <c r="H122" s="1">
        <v>68</v>
      </c>
      <c r="I122" s="2">
        <v>32</v>
      </c>
      <c r="J122" s="2">
        <v>36</v>
      </c>
      <c r="K122" s="2">
        <v>52</v>
      </c>
      <c r="L122" s="2">
        <v>24</v>
      </c>
      <c r="M122" s="2">
        <v>36</v>
      </c>
      <c r="N122" s="1">
        <f t="shared" si="3"/>
        <v>52</v>
      </c>
      <c r="O122" s="1">
        <f t="shared" si="3"/>
        <v>45</v>
      </c>
      <c r="P122" s="1">
        <f t="shared" si="3"/>
        <v>64</v>
      </c>
      <c r="Q122" s="1">
        <f t="shared" si="3"/>
        <v>46</v>
      </c>
      <c r="R122" s="1">
        <f t="shared" si="2"/>
        <v>52</v>
      </c>
    </row>
    <row r="123" spans="1:18">
      <c r="A123" s="10">
        <v>110</v>
      </c>
      <c r="B123" s="272">
        <v>1911110</v>
      </c>
      <c r="C123" s="324" t="s">
        <v>154</v>
      </c>
      <c r="D123" s="1">
        <v>95</v>
      </c>
      <c r="E123" s="1">
        <v>78</v>
      </c>
      <c r="F123" s="1">
        <v>92</v>
      </c>
      <c r="G123" s="1">
        <v>87</v>
      </c>
      <c r="H123" s="1">
        <v>78</v>
      </c>
      <c r="I123" s="2">
        <v>68</v>
      </c>
      <c r="J123" s="2">
        <v>64</v>
      </c>
      <c r="K123" s="2">
        <v>72</v>
      </c>
      <c r="L123" s="2">
        <v>44</v>
      </c>
      <c r="M123" s="2">
        <v>48</v>
      </c>
      <c r="N123" s="1">
        <f t="shared" ref="N123:Q138" si="4">ROUND(D123*$H$12+I123*$M$12,0)</f>
        <v>82</v>
      </c>
      <c r="O123" s="1">
        <f t="shared" si="4"/>
        <v>71</v>
      </c>
      <c r="P123" s="1">
        <f t="shared" si="4"/>
        <v>82</v>
      </c>
      <c r="Q123" s="1">
        <f t="shared" si="4"/>
        <v>66</v>
      </c>
      <c r="R123" s="1">
        <f t="shared" si="2"/>
        <v>63</v>
      </c>
    </row>
    <row r="124" spans="1:18">
      <c r="A124" s="10">
        <v>111</v>
      </c>
      <c r="B124" s="272">
        <v>1911111</v>
      </c>
      <c r="C124" s="324" t="s">
        <v>354</v>
      </c>
      <c r="D124" s="1">
        <v>88</v>
      </c>
      <c r="E124" s="1">
        <v>56</v>
      </c>
      <c r="F124" s="1">
        <v>86</v>
      </c>
      <c r="G124" s="1">
        <v>68</v>
      </c>
      <c r="H124" s="1">
        <v>68</v>
      </c>
      <c r="I124" s="2">
        <v>72</v>
      </c>
      <c r="J124" s="2">
        <v>64</v>
      </c>
      <c r="K124" s="2">
        <v>44</v>
      </c>
      <c r="L124" s="2">
        <v>40</v>
      </c>
      <c r="M124" s="2">
        <v>24</v>
      </c>
      <c r="N124" s="1">
        <f t="shared" si="4"/>
        <v>80</v>
      </c>
      <c r="O124" s="1">
        <f t="shared" si="4"/>
        <v>60</v>
      </c>
      <c r="P124" s="1">
        <f t="shared" si="4"/>
        <v>65</v>
      </c>
      <c r="Q124" s="1">
        <f t="shared" si="4"/>
        <v>54</v>
      </c>
      <c r="R124" s="1">
        <f t="shared" si="2"/>
        <v>46</v>
      </c>
    </row>
    <row r="125" spans="1:18">
      <c r="A125" s="10">
        <v>112</v>
      </c>
      <c r="B125" s="272">
        <v>1911112</v>
      </c>
      <c r="C125" s="324" t="s">
        <v>155</v>
      </c>
      <c r="D125" s="1">
        <v>86</v>
      </c>
      <c r="E125" s="1">
        <v>57</v>
      </c>
      <c r="F125" s="1">
        <v>85</v>
      </c>
      <c r="G125" s="1">
        <v>70</v>
      </c>
      <c r="H125" s="1">
        <v>69</v>
      </c>
      <c r="I125" s="2">
        <v>64</v>
      </c>
      <c r="J125" s="2">
        <v>44</v>
      </c>
      <c r="K125" s="2">
        <v>44</v>
      </c>
      <c r="L125" s="2">
        <v>40</v>
      </c>
      <c r="M125" s="2">
        <v>36</v>
      </c>
      <c r="N125" s="1">
        <f t="shared" si="4"/>
        <v>75</v>
      </c>
      <c r="O125" s="1">
        <f t="shared" si="4"/>
        <v>51</v>
      </c>
      <c r="P125" s="1">
        <f t="shared" si="4"/>
        <v>65</v>
      </c>
      <c r="Q125" s="1">
        <f t="shared" si="4"/>
        <v>55</v>
      </c>
      <c r="R125" s="1">
        <f t="shared" si="2"/>
        <v>53</v>
      </c>
    </row>
    <row r="126" spans="1:18">
      <c r="A126" s="10">
        <v>113</v>
      </c>
      <c r="B126" s="272">
        <v>1911113</v>
      </c>
      <c r="C126" s="324" t="s">
        <v>156</v>
      </c>
      <c r="D126" s="1">
        <v>84</v>
      </c>
      <c r="E126" s="1">
        <v>68</v>
      </c>
      <c r="F126" s="1">
        <v>79</v>
      </c>
      <c r="G126" s="1">
        <v>78</v>
      </c>
      <c r="H126" s="1">
        <v>74</v>
      </c>
      <c r="I126" s="2">
        <v>60</v>
      </c>
      <c r="J126" s="2">
        <v>44</v>
      </c>
      <c r="K126" s="2">
        <v>60</v>
      </c>
      <c r="L126" s="2">
        <v>28</v>
      </c>
      <c r="M126" s="2">
        <v>32</v>
      </c>
      <c r="N126" s="1">
        <f t="shared" si="4"/>
        <v>72</v>
      </c>
      <c r="O126" s="1">
        <f t="shared" si="4"/>
        <v>56</v>
      </c>
      <c r="P126" s="1">
        <f t="shared" si="4"/>
        <v>70</v>
      </c>
      <c r="Q126" s="1">
        <f t="shared" si="4"/>
        <v>53</v>
      </c>
      <c r="R126" s="1">
        <f t="shared" si="2"/>
        <v>53</v>
      </c>
    </row>
    <row r="127" spans="1:18">
      <c r="A127" s="10">
        <v>114</v>
      </c>
      <c r="B127" s="272">
        <v>1911114</v>
      </c>
      <c r="C127" s="324" t="s">
        <v>157</v>
      </c>
      <c r="D127" s="1">
        <v>79</v>
      </c>
      <c r="E127" s="1">
        <v>58</v>
      </c>
      <c r="F127" s="1">
        <v>80</v>
      </c>
      <c r="G127" s="1">
        <v>69</v>
      </c>
      <c r="H127" s="1">
        <v>69</v>
      </c>
      <c r="I127" s="2">
        <v>64</v>
      </c>
      <c r="J127" s="2">
        <v>40</v>
      </c>
      <c r="K127" s="2">
        <v>32</v>
      </c>
      <c r="L127" s="2">
        <v>40</v>
      </c>
      <c r="M127" s="2">
        <v>24</v>
      </c>
      <c r="N127" s="1">
        <f t="shared" si="4"/>
        <v>72</v>
      </c>
      <c r="O127" s="1">
        <f t="shared" si="4"/>
        <v>49</v>
      </c>
      <c r="P127" s="1">
        <f t="shared" si="4"/>
        <v>56</v>
      </c>
      <c r="Q127" s="1">
        <f t="shared" si="4"/>
        <v>55</v>
      </c>
      <c r="R127" s="1">
        <f t="shared" si="2"/>
        <v>47</v>
      </c>
    </row>
    <row r="128" spans="1:18">
      <c r="A128" s="10">
        <v>115</v>
      </c>
      <c r="B128" s="272">
        <v>1911115</v>
      </c>
      <c r="C128" s="324" t="s">
        <v>74</v>
      </c>
      <c r="D128" s="1">
        <v>83</v>
      </c>
      <c r="E128" s="1">
        <v>53</v>
      </c>
      <c r="F128" s="1">
        <v>83</v>
      </c>
      <c r="G128" s="1">
        <v>65</v>
      </c>
      <c r="H128" s="1">
        <v>68</v>
      </c>
      <c r="I128" s="2">
        <v>64</v>
      </c>
      <c r="J128" s="2">
        <v>16</v>
      </c>
      <c r="K128" s="2">
        <v>60</v>
      </c>
      <c r="L128" s="2">
        <v>16</v>
      </c>
      <c r="M128" s="2">
        <v>28</v>
      </c>
      <c r="N128" s="1">
        <f t="shared" si="4"/>
        <v>74</v>
      </c>
      <c r="O128" s="1">
        <f t="shared" si="4"/>
        <v>35</v>
      </c>
      <c r="P128" s="1">
        <f t="shared" si="4"/>
        <v>72</v>
      </c>
      <c r="Q128" s="1">
        <f t="shared" si="4"/>
        <v>41</v>
      </c>
      <c r="R128" s="1">
        <f t="shared" si="2"/>
        <v>48</v>
      </c>
    </row>
    <row r="129" spans="1:18">
      <c r="A129" s="10">
        <v>116</v>
      </c>
      <c r="B129" s="267">
        <v>1911116</v>
      </c>
      <c r="C129" s="268" t="s">
        <v>355</v>
      </c>
      <c r="D129" s="1">
        <v>72</v>
      </c>
      <c r="E129" s="1">
        <v>53</v>
      </c>
      <c r="F129" s="1">
        <v>70</v>
      </c>
      <c r="G129" s="1">
        <v>65</v>
      </c>
      <c r="H129" s="1">
        <v>67</v>
      </c>
      <c r="I129" s="2">
        <v>68</v>
      </c>
      <c r="J129" s="2">
        <v>20</v>
      </c>
      <c r="K129" s="2">
        <v>36</v>
      </c>
      <c r="L129" s="2">
        <v>32</v>
      </c>
      <c r="M129" s="2">
        <v>44</v>
      </c>
      <c r="N129" s="1">
        <f t="shared" si="4"/>
        <v>70</v>
      </c>
      <c r="O129" s="1">
        <f t="shared" si="4"/>
        <v>37</v>
      </c>
      <c r="P129" s="1">
        <f t="shared" si="4"/>
        <v>53</v>
      </c>
      <c r="Q129" s="1">
        <f t="shared" si="4"/>
        <v>49</v>
      </c>
      <c r="R129" s="1">
        <f t="shared" si="2"/>
        <v>56</v>
      </c>
    </row>
    <row r="130" spans="1:18">
      <c r="A130" s="10">
        <v>117</v>
      </c>
      <c r="B130" s="272">
        <v>1911117</v>
      </c>
      <c r="C130" s="324" t="s">
        <v>356</v>
      </c>
      <c r="D130" s="1">
        <v>72</v>
      </c>
      <c r="E130" s="1">
        <v>85</v>
      </c>
      <c r="F130" s="1">
        <v>73</v>
      </c>
      <c r="G130" s="1">
        <v>86</v>
      </c>
      <c r="H130" s="1">
        <v>68</v>
      </c>
      <c r="I130" s="2">
        <v>60</v>
      </c>
      <c r="J130" s="2">
        <v>24</v>
      </c>
      <c r="K130" s="2">
        <v>44</v>
      </c>
      <c r="L130" s="2">
        <v>52</v>
      </c>
      <c r="M130" s="2">
        <v>56</v>
      </c>
      <c r="N130" s="1">
        <f t="shared" si="4"/>
        <v>66</v>
      </c>
      <c r="O130" s="1">
        <f t="shared" si="4"/>
        <v>55</v>
      </c>
      <c r="P130" s="1">
        <f t="shared" si="4"/>
        <v>59</v>
      </c>
      <c r="Q130" s="1">
        <f t="shared" si="4"/>
        <v>69</v>
      </c>
      <c r="R130" s="1">
        <f t="shared" si="2"/>
        <v>62</v>
      </c>
    </row>
    <row r="131" spans="1:18">
      <c r="A131" s="10">
        <v>118</v>
      </c>
      <c r="B131" s="76">
        <v>1911118</v>
      </c>
      <c r="C131" s="271" t="s">
        <v>357</v>
      </c>
      <c r="D131" s="1">
        <v>70</v>
      </c>
      <c r="E131" s="1">
        <v>55</v>
      </c>
      <c r="F131" s="1">
        <v>60</v>
      </c>
      <c r="G131" s="1">
        <v>74</v>
      </c>
      <c r="H131" s="1">
        <v>68</v>
      </c>
      <c r="I131" s="2">
        <v>52</v>
      </c>
      <c r="J131" s="2">
        <v>36</v>
      </c>
      <c r="K131" s="2">
        <v>52</v>
      </c>
      <c r="L131" s="2">
        <v>40</v>
      </c>
      <c r="M131" s="2">
        <v>20</v>
      </c>
      <c r="N131" s="1">
        <f t="shared" si="4"/>
        <v>61</v>
      </c>
      <c r="O131" s="1">
        <f t="shared" si="4"/>
        <v>46</v>
      </c>
      <c r="P131" s="1">
        <f t="shared" si="4"/>
        <v>56</v>
      </c>
      <c r="Q131" s="1">
        <f t="shared" si="4"/>
        <v>57</v>
      </c>
      <c r="R131" s="1">
        <f t="shared" si="2"/>
        <v>44</v>
      </c>
    </row>
    <row r="132" spans="1:18">
      <c r="A132" s="10">
        <v>119</v>
      </c>
      <c r="B132" s="267">
        <v>1911119</v>
      </c>
      <c r="C132" s="268" t="s">
        <v>358</v>
      </c>
      <c r="D132" s="1">
        <v>90</v>
      </c>
      <c r="E132" s="1">
        <v>68</v>
      </c>
      <c r="F132" s="1">
        <v>84</v>
      </c>
      <c r="G132" s="1">
        <v>77</v>
      </c>
      <c r="H132" s="1">
        <v>75</v>
      </c>
      <c r="I132" s="2">
        <v>56.000000000000007</v>
      </c>
      <c r="J132" s="2">
        <v>32</v>
      </c>
      <c r="K132" s="2">
        <v>52</v>
      </c>
      <c r="L132" s="2">
        <v>32</v>
      </c>
      <c r="M132" s="2">
        <v>32</v>
      </c>
      <c r="N132" s="1">
        <f t="shared" si="4"/>
        <v>73</v>
      </c>
      <c r="O132" s="1">
        <f t="shared" si="4"/>
        <v>50</v>
      </c>
      <c r="P132" s="1">
        <f t="shared" si="4"/>
        <v>68</v>
      </c>
      <c r="Q132" s="1">
        <f t="shared" si="4"/>
        <v>55</v>
      </c>
      <c r="R132" s="1">
        <f t="shared" si="2"/>
        <v>54</v>
      </c>
    </row>
    <row r="133" spans="1:18">
      <c r="A133" s="10">
        <v>120</v>
      </c>
      <c r="B133" s="272">
        <v>1911120</v>
      </c>
      <c r="C133" s="324" t="s">
        <v>359</v>
      </c>
      <c r="D133" s="1">
        <v>84</v>
      </c>
      <c r="E133" s="1">
        <v>62</v>
      </c>
      <c r="F133" s="1">
        <v>80</v>
      </c>
      <c r="G133" s="1">
        <v>72</v>
      </c>
      <c r="H133" s="1">
        <v>71</v>
      </c>
      <c r="I133" s="2">
        <v>52</v>
      </c>
      <c r="J133" s="2">
        <v>52</v>
      </c>
      <c r="K133" s="2">
        <v>60</v>
      </c>
      <c r="L133" s="2">
        <v>52</v>
      </c>
      <c r="M133" s="2">
        <v>20</v>
      </c>
      <c r="N133" s="1">
        <f t="shared" si="4"/>
        <v>68</v>
      </c>
      <c r="O133" s="1">
        <f t="shared" si="4"/>
        <v>57</v>
      </c>
      <c r="P133" s="1">
        <f t="shared" si="4"/>
        <v>70</v>
      </c>
      <c r="Q133" s="1">
        <f t="shared" si="4"/>
        <v>62</v>
      </c>
      <c r="R133" s="1">
        <f t="shared" si="2"/>
        <v>46</v>
      </c>
    </row>
    <row r="134" spans="1:18">
      <c r="A134" s="10">
        <v>121</v>
      </c>
      <c r="B134" s="76">
        <v>1911401</v>
      </c>
      <c r="C134" s="271" t="s">
        <v>360</v>
      </c>
      <c r="D134" s="1">
        <v>73</v>
      </c>
      <c r="E134" s="1">
        <v>72</v>
      </c>
      <c r="F134" s="1">
        <v>85</v>
      </c>
      <c r="G134" s="1">
        <v>72</v>
      </c>
      <c r="H134" s="1">
        <v>61</v>
      </c>
      <c r="I134" s="2">
        <v>60</v>
      </c>
      <c r="J134" s="2">
        <v>36</v>
      </c>
      <c r="K134" s="2">
        <v>40</v>
      </c>
      <c r="L134" s="2">
        <v>20</v>
      </c>
      <c r="M134" s="2">
        <v>40</v>
      </c>
      <c r="N134" s="1">
        <f t="shared" si="4"/>
        <v>67</v>
      </c>
      <c r="O134" s="1">
        <f t="shared" si="4"/>
        <v>54</v>
      </c>
      <c r="P134" s="1">
        <f t="shared" si="4"/>
        <v>63</v>
      </c>
      <c r="Q134" s="1">
        <f t="shared" si="4"/>
        <v>46</v>
      </c>
      <c r="R134" s="1">
        <f t="shared" si="2"/>
        <v>51</v>
      </c>
    </row>
    <row r="135" spans="1:18">
      <c r="A135" s="10">
        <v>122</v>
      </c>
      <c r="B135" s="76">
        <v>1911402</v>
      </c>
      <c r="C135" s="271" t="s">
        <v>361</v>
      </c>
      <c r="D135" s="1">
        <v>65</v>
      </c>
      <c r="E135" s="1">
        <v>54</v>
      </c>
      <c r="F135" s="1">
        <v>67</v>
      </c>
      <c r="G135" s="1">
        <v>65</v>
      </c>
      <c r="H135" s="1">
        <v>65</v>
      </c>
      <c r="I135" s="2">
        <v>20</v>
      </c>
      <c r="J135" s="2">
        <v>12</v>
      </c>
      <c r="K135" s="2">
        <v>52</v>
      </c>
      <c r="L135" s="2">
        <v>44</v>
      </c>
      <c r="M135" s="2">
        <v>40</v>
      </c>
      <c r="N135" s="1">
        <f t="shared" si="4"/>
        <v>43</v>
      </c>
      <c r="O135" s="1">
        <f t="shared" si="4"/>
        <v>33</v>
      </c>
      <c r="P135" s="1">
        <f t="shared" si="4"/>
        <v>60</v>
      </c>
      <c r="Q135" s="1">
        <f t="shared" si="4"/>
        <v>55</v>
      </c>
      <c r="R135" s="1">
        <f t="shared" si="2"/>
        <v>53</v>
      </c>
    </row>
    <row r="136" spans="1:18">
      <c r="A136" s="10">
        <v>123</v>
      </c>
      <c r="B136" s="325">
        <v>1911403</v>
      </c>
      <c r="C136" s="326" t="s">
        <v>362</v>
      </c>
      <c r="D136" s="1">
        <v>59</v>
      </c>
      <c r="E136" s="1">
        <v>50</v>
      </c>
      <c r="F136" s="1">
        <v>58</v>
      </c>
      <c r="G136" s="1">
        <v>59</v>
      </c>
      <c r="H136" s="1">
        <v>58</v>
      </c>
      <c r="I136" s="2">
        <v>52</v>
      </c>
      <c r="J136" s="2">
        <v>4</v>
      </c>
      <c r="K136" s="2">
        <v>0</v>
      </c>
      <c r="L136" s="2">
        <v>4</v>
      </c>
      <c r="M136" s="2">
        <v>0</v>
      </c>
      <c r="N136" s="1">
        <f t="shared" si="4"/>
        <v>56</v>
      </c>
      <c r="O136" s="1">
        <f t="shared" si="4"/>
        <v>27</v>
      </c>
      <c r="P136" s="1">
        <f t="shared" si="4"/>
        <v>29</v>
      </c>
      <c r="Q136" s="1">
        <f t="shared" si="4"/>
        <v>32</v>
      </c>
      <c r="R136" s="1">
        <f t="shared" si="2"/>
        <v>29</v>
      </c>
    </row>
    <row r="137" spans="1:18">
      <c r="A137" s="10">
        <v>124</v>
      </c>
      <c r="B137" s="325">
        <v>1911404</v>
      </c>
      <c r="C137" s="326" t="s">
        <v>363</v>
      </c>
      <c r="D137" s="1">
        <v>94</v>
      </c>
      <c r="E137" s="1">
        <v>59</v>
      </c>
      <c r="F137" s="1">
        <v>88</v>
      </c>
      <c r="G137" s="1">
        <v>68</v>
      </c>
      <c r="H137" s="1">
        <v>70</v>
      </c>
      <c r="I137" s="2">
        <v>68</v>
      </c>
      <c r="J137" s="2">
        <v>52</v>
      </c>
      <c r="K137" s="2">
        <v>56</v>
      </c>
      <c r="L137" s="2">
        <v>68</v>
      </c>
      <c r="M137" s="2">
        <v>48</v>
      </c>
      <c r="N137" s="1">
        <f t="shared" si="4"/>
        <v>81</v>
      </c>
      <c r="O137" s="1">
        <f t="shared" si="4"/>
        <v>56</v>
      </c>
      <c r="P137" s="1">
        <f t="shared" si="4"/>
        <v>72</v>
      </c>
      <c r="Q137" s="1">
        <f t="shared" si="4"/>
        <v>68</v>
      </c>
      <c r="R137" s="1">
        <f t="shared" si="2"/>
        <v>59</v>
      </c>
    </row>
    <row r="138" spans="1:18">
      <c r="A138" s="10">
        <v>125</v>
      </c>
      <c r="B138" s="267">
        <v>1911405</v>
      </c>
      <c r="C138" s="268" t="s">
        <v>364</v>
      </c>
      <c r="D138" s="1">
        <v>72</v>
      </c>
      <c r="E138" s="1">
        <v>55</v>
      </c>
      <c r="F138" s="1">
        <v>69</v>
      </c>
      <c r="G138" s="1">
        <v>67</v>
      </c>
      <c r="H138" s="1">
        <v>68</v>
      </c>
      <c r="I138" s="2">
        <v>60</v>
      </c>
      <c r="J138" s="2">
        <v>24</v>
      </c>
      <c r="K138" s="2">
        <v>32</v>
      </c>
      <c r="L138" s="2">
        <v>44</v>
      </c>
      <c r="M138" s="2">
        <v>28</v>
      </c>
      <c r="N138" s="1">
        <f t="shared" si="4"/>
        <v>66</v>
      </c>
      <c r="O138" s="1">
        <f t="shared" si="4"/>
        <v>40</v>
      </c>
      <c r="P138" s="1">
        <f t="shared" si="4"/>
        <v>51</v>
      </c>
      <c r="Q138" s="1">
        <f t="shared" si="4"/>
        <v>56</v>
      </c>
      <c r="R138" s="1">
        <f t="shared" si="2"/>
        <v>48</v>
      </c>
    </row>
    <row r="139" spans="1:18">
      <c r="A139" s="10">
        <v>126</v>
      </c>
      <c r="B139" s="31">
        <v>1911406</v>
      </c>
      <c r="C139" s="326" t="s">
        <v>365</v>
      </c>
      <c r="D139" s="1">
        <v>60</v>
      </c>
      <c r="E139" s="1">
        <v>87</v>
      </c>
      <c r="F139" s="1">
        <v>53</v>
      </c>
      <c r="G139" s="1">
        <v>88</v>
      </c>
      <c r="H139" s="1">
        <v>68</v>
      </c>
      <c r="I139" s="2">
        <v>60</v>
      </c>
      <c r="J139" s="2">
        <v>52</v>
      </c>
      <c r="K139" s="2">
        <v>68</v>
      </c>
      <c r="L139" s="2">
        <v>40</v>
      </c>
      <c r="M139" s="2">
        <v>40</v>
      </c>
      <c r="N139" s="1">
        <f t="shared" ref="N139:R142" si="5">ROUND(D139*$H$12+I139*$M$12,0)</f>
        <v>60</v>
      </c>
      <c r="O139" s="1">
        <f t="shared" si="5"/>
        <v>70</v>
      </c>
      <c r="P139" s="1">
        <f t="shared" si="5"/>
        <v>61</v>
      </c>
      <c r="Q139" s="1">
        <f t="shared" si="5"/>
        <v>64</v>
      </c>
      <c r="R139" s="1">
        <f t="shared" si="2"/>
        <v>54</v>
      </c>
    </row>
    <row r="140" spans="1:18">
      <c r="A140" s="10">
        <v>127</v>
      </c>
      <c r="B140" s="76">
        <v>1911407</v>
      </c>
      <c r="C140" s="271" t="s">
        <v>366</v>
      </c>
      <c r="D140" s="1">
        <v>81</v>
      </c>
      <c r="E140" s="1">
        <v>87</v>
      </c>
      <c r="F140" s="1">
        <v>77</v>
      </c>
      <c r="G140" s="1">
        <v>82</v>
      </c>
      <c r="H140" s="1">
        <v>68</v>
      </c>
      <c r="I140" s="2">
        <v>68</v>
      </c>
      <c r="J140" s="2">
        <v>48</v>
      </c>
      <c r="K140" s="2">
        <v>60</v>
      </c>
      <c r="L140" s="2">
        <v>32</v>
      </c>
      <c r="M140" s="2">
        <v>36</v>
      </c>
      <c r="N140" s="1">
        <f t="shared" si="5"/>
        <v>75</v>
      </c>
      <c r="O140" s="1">
        <f t="shared" si="5"/>
        <v>68</v>
      </c>
      <c r="P140" s="1">
        <f t="shared" si="5"/>
        <v>69</v>
      </c>
      <c r="Q140" s="1">
        <f t="shared" si="5"/>
        <v>57</v>
      </c>
      <c r="R140" s="1">
        <f t="shared" si="2"/>
        <v>52</v>
      </c>
    </row>
    <row r="141" spans="1:18">
      <c r="A141" s="10">
        <v>128</v>
      </c>
      <c r="B141" s="277">
        <v>1911410</v>
      </c>
      <c r="C141" s="271" t="s">
        <v>367</v>
      </c>
      <c r="D141" s="1">
        <v>57</v>
      </c>
      <c r="E141" s="1">
        <v>50</v>
      </c>
      <c r="F141" s="1">
        <v>58</v>
      </c>
      <c r="G141" s="1">
        <v>59</v>
      </c>
      <c r="H141" s="1">
        <v>58</v>
      </c>
      <c r="I141" s="2">
        <v>68</v>
      </c>
      <c r="J141" s="2">
        <v>0</v>
      </c>
      <c r="K141" s="2">
        <v>44</v>
      </c>
      <c r="L141" s="2">
        <v>36</v>
      </c>
      <c r="M141" s="2">
        <v>28</v>
      </c>
      <c r="N141" s="1">
        <f t="shared" si="5"/>
        <v>63</v>
      </c>
      <c r="O141" s="1">
        <f t="shared" si="5"/>
        <v>25</v>
      </c>
      <c r="P141" s="1">
        <f t="shared" si="5"/>
        <v>51</v>
      </c>
      <c r="Q141" s="1">
        <f t="shared" si="5"/>
        <v>48</v>
      </c>
      <c r="R141" s="1">
        <f t="shared" si="5"/>
        <v>43</v>
      </c>
    </row>
    <row r="142" spans="1:18">
      <c r="A142" s="10">
        <v>129</v>
      </c>
      <c r="B142" s="31">
        <v>1911411</v>
      </c>
      <c r="C142" s="31" t="s">
        <v>368</v>
      </c>
      <c r="D142" s="1">
        <v>51</v>
      </c>
      <c r="E142" s="1">
        <v>50</v>
      </c>
      <c r="F142" s="1">
        <v>52</v>
      </c>
      <c r="G142" s="1">
        <v>60</v>
      </c>
      <c r="H142" s="1">
        <v>59</v>
      </c>
      <c r="I142" s="2">
        <v>40</v>
      </c>
      <c r="J142" s="2">
        <v>16</v>
      </c>
      <c r="K142" s="2">
        <v>60</v>
      </c>
      <c r="L142" s="2">
        <v>32</v>
      </c>
      <c r="M142" s="2">
        <v>36</v>
      </c>
      <c r="N142" s="1">
        <f t="shared" si="5"/>
        <v>46</v>
      </c>
      <c r="O142" s="1">
        <f t="shared" si="5"/>
        <v>33</v>
      </c>
      <c r="P142" s="1">
        <f t="shared" si="5"/>
        <v>56</v>
      </c>
      <c r="Q142" s="1">
        <f t="shared" si="5"/>
        <v>46</v>
      </c>
      <c r="R142" s="1">
        <f t="shared" si="5"/>
        <v>48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activeCell="A9" sqref="A9:M9"/>
    </sheetView>
  </sheetViews>
  <sheetFormatPr defaultRowHeight="14.5"/>
  <cols>
    <col min="1" max="1" width="5.90625" customWidth="1"/>
    <col min="2" max="2" width="8.90625" bestFit="1" customWidth="1"/>
    <col min="3" max="3" width="45.54296875" bestFit="1" customWidth="1"/>
    <col min="4" max="4" width="10.90625" bestFit="1" customWidth="1"/>
    <col min="5" max="5" width="7.54296875" customWidth="1"/>
    <col min="6" max="7" width="7.089843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576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577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578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579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580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581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04" t="s">
        <v>582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583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0" t="s">
        <v>1</v>
      </c>
      <c r="B12" s="490" t="s">
        <v>2</v>
      </c>
      <c r="C12" s="490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503" t="s">
        <v>27</v>
      </c>
      <c r="O12" s="503"/>
      <c r="P12" s="503"/>
      <c r="Q12" s="503"/>
      <c r="R12" s="503"/>
    </row>
    <row r="13" spans="1:18">
      <c r="A13" s="490"/>
      <c r="B13" s="490"/>
      <c r="C13" s="490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423">
        <v>55</v>
      </c>
      <c r="E14" s="423">
        <v>55</v>
      </c>
      <c r="F14" s="423">
        <v>55</v>
      </c>
      <c r="G14" s="423">
        <v>57</v>
      </c>
      <c r="H14" s="423">
        <v>51</v>
      </c>
      <c r="I14" s="76">
        <v>20</v>
      </c>
      <c r="J14" s="76">
        <v>25</v>
      </c>
      <c r="K14" s="76">
        <v>10</v>
      </c>
      <c r="L14" s="76">
        <v>70</v>
      </c>
      <c r="M14" s="76">
        <v>15</v>
      </c>
      <c r="N14" s="1">
        <f>ROUND(D14*$H$12+I14*$M$12,0)</f>
        <v>38</v>
      </c>
      <c r="O14" s="1">
        <f t="shared" ref="O14:R77" si="0">ROUND(E14*$H$12+J14*$M$12,0)</f>
        <v>40</v>
      </c>
      <c r="P14" s="1">
        <f t="shared" si="0"/>
        <v>33</v>
      </c>
      <c r="Q14" s="1">
        <f t="shared" si="0"/>
        <v>64</v>
      </c>
      <c r="R14" s="1">
        <f t="shared" si="0"/>
        <v>33</v>
      </c>
    </row>
    <row r="15" spans="1:18">
      <c r="A15" s="10">
        <v>2</v>
      </c>
      <c r="B15" s="270">
        <v>1911002</v>
      </c>
      <c r="C15" s="271" t="s">
        <v>80</v>
      </c>
      <c r="D15" s="423">
        <v>84</v>
      </c>
      <c r="E15" s="423">
        <v>68</v>
      </c>
      <c r="F15" s="423">
        <v>69</v>
      </c>
      <c r="G15" s="423">
        <v>79</v>
      </c>
      <c r="H15" s="423">
        <v>76</v>
      </c>
      <c r="I15" s="76">
        <v>75</v>
      </c>
      <c r="J15" s="76">
        <v>80</v>
      </c>
      <c r="K15" s="76">
        <v>40</v>
      </c>
      <c r="L15" s="76">
        <v>65</v>
      </c>
      <c r="M15" s="76">
        <v>80</v>
      </c>
      <c r="N15" s="1">
        <f t="shared" ref="N15:Q78" si="1">ROUND(D15*$H$12+I15*$M$12,0)</f>
        <v>80</v>
      </c>
      <c r="O15" s="1">
        <f t="shared" si="0"/>
        <v>74</v>
      </c>
      <c r="P15" s="1">
        <f t="shared" si="0"/>
        <v>55</v>
      </c>
      <c r="Q15" s="1">
        <f t="shared" si="0"/>
        <v>72</v>
      </c>
      <c r="R15" s="1">
        <f t="shared" si="0"/>
        <v>78</v>
      </c>
    </row>
    <row r="16" spans="1:18">
      <c r="A16" s="10">
        <v>3</v>
      </c>
      <c r="B16" s="270">
        <v>1911003</v>
      </c>
      <c r="C16" s="271" t="s">
        <v>81</v>
      </c>
      <c r="D16" s="423">
        <v>89</v>
      </c>
      <c r="E16" s="423">
        <v>90</v>
      </c>
      <c r="F16" s="423">
        <v>85</v>
      </c>
      <c r="G16" s="423">
        <v>88</v>
      </c>
      <c r="H16" s="423">
        <v>99</v>
      </c>
      <c r="I16" s="76">
        <v>70</v>
      </c>
      <c r="J16" s="76">
        <v>70</v>
      </c>
      <c r="K16" s="76">
        <v>65</v>
      </c>
      <c r="L16" s="76">
        <v>65</v>
      </c>
      <c r="M16" s="76">
        <v>80</v>
      </c>
      <c r="N16" s="1">
        <f t="shared" si="1"/>
        <v>80</v>
      </c>
      <c r="O16" s="1">
        <f t="shared" si="0"/>
        <v>80</v>
      </c>
      <c r="P16" s="1">
        <f t="shared" si="0"/>
        <v>75</v>
      </c>
      <c r="Q16" s="1">
        <f t="shared" si="0"/>
        <v>77</v>
      </c>
      <c r="R16" s="1">
        <f t="shared" si="0"/>
        <v>90</v>
      </c>
    </row>
    <row r="17" spans="1:18">
      <c r="A17" s="10">
        <v>4</v>
      </c>
      <c r="B17" s="267">
        <v>1911004</v>
      </c>
      <c r="C17" s="268" t="s">
        <v>39</v>
      </c>
      <c r="D17" s="423">
        <v>89</v>
      </c>
      <c r="E17" s="423">
        <v>95</v>
      </c>
      <c r="F17" s="423">
        <v>66</v>
      </c>
      <c r="G17" s="423">
        <v>80</v>
      </c>
      <c r="H17" s="423">
        <v>83</v>
      </c>
      <c r="I17" s="76">
        <v>60</v>
      </c>
      <c r="J17" s="76">
        <v>80</v>
      </c>
      <c r="K17" s="76">
        <v>50</v>
      </c>
      <c r="L17" s="76">
        <v>10</v>
      </c>
      <c r="M17" s="76">
        <v>50</v>
      </c>
      <c r="N17" s="1">
        <f t="shared" si="1"/>
        <v>75</v>
      </c>
      <c r="O17" s="1">
        <f t="shared" si="0"/>
        <v>88</v>
      </c>
      <c r="P17" s="1">
        <f t="shared" si="0"/>
        <v>58</v>
      </c>
      <c r="Q17" s="1">
        <f t="shared" si="0"/>
        <v>45</v>
      </c>
      <c r="R17" s="1">
        <f t="shared" si="0"/>
        <v>67</v>
      </c>
    </row>
    <row r="18" spans="1:18">
      <c r="A18" s="10">
        <v>5</v>
      </c>
      <c r="B18" s="267">
        <v>1911005</v>
      </c>
      <c r="C18" s="268" t="s">
        <v>302</v>
      </c>
      <c r="D18" s="423">
        <v>89</v>
      </c>
      <c r="E18" s="423">
        <v>67</v>
      </c>
      <c r="F18" s="423">
        <v>68</v>
      </c>
      <c r="G18" s="423">
        <v>88</v>
      </c>
      <c r="H18" s="423">
        <v>83</v>
      </c>
      <c r="I18" s="76">
        <v>70</v>
      </c>
      <c r="J18" s="76">
        <v>55</v>
      </c>
      <c r="K18" s="76">
        <v>60</v>
      </c>
      <c r="L18" s="76">
        <v>55</v>
      </c>
      <c r="M18" s="76">
        <v>65</v>
      </c>
      <c r="N18" s="1">
        <f t="shared" si="1"/>
        <v>80</v>
      </c>
      <c r="O18" s="1">
        <f t="shared" si="0"/>
        <v>61</v>
      </c>
      <c r="P18" s="1">
        <f t="shared" si="0"/>
        <v>64</v>
      </c>
      <c r="Q18" s="1">
        <f t="shared" si="0"/>
        <v>72</v>
      </c>
      <c r="R18" s="1">
        <f t="shared" si="0"/>
        <v>74</v>
      </c>
    </row>
    <row r="19" spans="1:18">
      <c r="A19" s="10">
        <v>6</v>
      </c>
      <c r="B19" s="267">
        <v>1911006</v>
      </c>
      <c r="C19" s="268" t="s">
        <v>303</v>
      </c>
      <c r="D19" s="423">
        <v>88</v>
      </c>
      <c r="E19" s="423">
        <v>73</v>
      </c>
      <c r="F19" s="423">
        <v>72</v>
      </c>
      <c r="G19" s="423">
        <v>71</v>
      </c>
      <c r="H19" s="423">
        <v>90</v>
      </c>
      <c r="I19" s="76">
        <v>75</v>
      </c>
      <c r="J19" s="76">
        <v>80</v>
      </c>
      <c r="K19" s="76">
        <v>75</v>
      </c>
      <c r="L19" s="76">
        <v>20</v>
      </c>
      <c r="M19" s="76">
        <v>80</v>
      </c>
      <c r="N19" s="1">
        <f t="shared" si="1"/>
        <v>82</v>
      </c>
      <c r="O19" s="1">
        <f t="shared" si="0"/>
        <v>77</v>
      </c>
      <c r="P19" s="1">
        <f t="shared" si="0"/>
        <v>74</v>
      </c>
      <c r="Q19" s="1">
        <f t="shared" si="0"/>
        <v>46</v>
      </c>
      <c r="R19" s="1">
        <f t="shared" si="0"/>
        <v>85</v>
      </c>
    </row>
    <row r="20" spans="1:18">
      <c r="A20" s="10">
        <v>7</v>
      </c>
      <c r="B20" s="270">
        <v>1911007</v>
      </c>
      <c r="C20" s="271" t="s">
        <v>83</v>
      </c>
      <c r="D20" s="423">
        <v>97</v>
      </c>
      <c r="E20" s="423">
        <v>85</v>
      </c>
      <c r="F20" s="423">
        <v>62</v>
      </c>
      <c r="G20" s="423">
        <v>67</v>
      </c>
      <c r="H20" s="423">
        <v>84</v>
      </c>
      <c r="I20" s="76">
        <v>80</v>
      </c>
      <c r="J20" s="76">
        <v>60</v>
      </c>
      <c r="K20" s="76">
        <v>55</v>
      </c>
      <c r="L20" s="76">
        <v>70</v>
      </c>
      <c r="M20" s="76">
        <v>20</v>
      </c>
      <c r="N20" s="1">
        <f t="shared" si="1"/>
        <v>89</v>
      </c>
      <c r="O20" s="1">
        <f t="shared" si="0"/>
        <v>73</v>
      </c>
      <c r="P20" s="1">
        <f t="shared" si="0"/>
        <v>59</v>
      </c>
      <c r="Q20" s="1">
        <f t="shared" si="0"/>
        <v>69</v>
      </c>
      <c r="R20" s="1">
        <f t="shared" si="0"/>
        <v>52</v>
      </c>
    </row>
    <row r="21" spans="1:18">
      <c r="A21" s="10">
        <v>8</v>
      </c>
      <c r="B21" s="272">
        <v>1911008</v>
      </c>
      <c r="C21" s="273" t="s">
        <v>304</v>
      </c>
      <c r="D21" s="423">
        <v>86</v>
      </c>
      <c r="E21" s="423">
        <v>70</v>
      </c>
      <c r="F21" s="423">
        <v>94</v>
      </c>
      <c r="G21" s="423">
        <v>77</v>
      </c>
      <c r="H21" s="423">
        <v>70</v>
      </c>
      <c r="I21" s="76">
        <v>65</v>
      </c>
      <c r="J21" s="76">
        <v>80</v>
      </c>
      <c r="K21" s="76">
        <v>70</v>
      </c>
      <c r="L21" s="76">
        <v>75</v>
      </c>
      <c r="M21" s="76">
        <v>45</v>
      </c>
      <c r="N21" s="1">
        <f t="shared" si="1"/>
        <v>76</v>
      </c>
      <c r="O21" s="1">
        <f t="shared" si="0"/>
        <v>75</v>
      </c>
      <c r="P21" s="1">
        <f t="shared" si="0"/>
        <v>82</v>
      </c>
      <c r="Q21" s="1">
        <f t="shared" si="0"/>
        <v>76</v>
      </c>
      <c r="R21" s="1">
        <f t="shared" si="0"/>
        <v>58</v>
      </c>
    </row>
    <row r="22" spans="1:18">
      <c r="A22" s="10">
        <v>9</v>
      </c>
      <c r="B22" s="272">
        <v>1911009</v>
      </c>
      <c r="C22" s="273" t="s">
        <v>85</v>
      </c>
      <c r="D22" s="423">
        <v>62</v>
      </c>
      <c r="E22" s="423">
        <v>61</v>
      </c>
      <c r="F22" s="423">
        <v>62</v>
      </c>
      <c r="G22" s="423">
        <v>51</v>
      </c>
      <c r="H22" s="423">
        <v>52</v>
      </c>
      <c r="I22" s="76">
        <v>45</v>
      </c>
      <c r="J22" s="76">
        <v>70</v>
      </c>
      <c r="K22" s="76">
        <v>35</v>
      </c>
      <c r="L22" s="76">
        <v>50</v>
      </c>
      <c r="M22" s="76">
        <v>10</v>
      </c>
      <c r="N22" s="1">
        <f t="shared" si="1"/>
        <v>54</v>
      </c>
      <c r="O22" s="1">
        <f t="shared" si="0"/>
        <v>66</v>
      </c>
      <c r="P22" s="1">
        <f t="shared" si="0"/>
        <v>49</v>
      </c>
      <c r="Q22" s="1">
        <f t="shared" si="0"/>
        <v>51</v>
      </c>
      <c r="R22" s="1">
        <f t="shared" si="0"/>
        <v>31</v>
      </c>
    </row>
    <row r="23" spans="1:18">
      <c r="A23" s="10">
        <v>10</v>
      </c>
      <c r="B23" s="272">
        <v>1911010</v>
      </c>
      <c r="C23" s="273" t="s">
        <v>305</v>
      </c>
      <c r="D23" s="423">
        <v>93</v>
      </c>
      <c r="E23" s="423">
        <v>85</v>
      </c>
      <c r="F23" s="423">
        <v>60</v>
      </c>
      <c r="G23" s="423">
        <v>67</v>
      </c>
      <c r="H23" s="423">
        <v>88</v>
      </c>
      <c r="I23" s="76">
        <v>75</v>
      </c>
      <c r="J23" s="76">
        <v>80</v>
      </c>
      <c r="K23" s="76">
        <v>35</v>
      </c>
      <c r="L23" s="76">
        <v>70</v>
      </c>
      <c r="M23" s="76">
        <v>70</v>
      </c>
      <c r="N23" s="1">
        <f t="shared" si="1"/>
        <v>84</v>
      </c>
      <c r="O23" s="1">
        <f t="shared" si="0"/>
        <v>83</v>
      </c>
      <c r="P23" s="1">
        <f t="shared" si="0"/>
        <v>48</v>
      </c>
      <c r="Q23" s="1">
        <f t="shared" si="0"/>
        <v>69</v>
      </c>
      <c r="R23" s="1">
        <f t="shared" si="0"/>
        <v>79</v>
      </c>
    </row>
    <row r="24" spans="1:18">
      <c r="A24" s="10">
        <v>11</v>
      </c>
      <c r="B24" s="272">
        <v>1911011</v>
      </c>
      <c r="C24" s="273" t="s">
        <v>87</v>
      </c>
      <c r="D24" s="423">
        <v>50</v>
      </c>
      <c r="E24" s="423">
        <v>69</v>
      </c>
      <c r="F24" s="423">
        <v>58</v>
      </c>
      <c r="G24" s="423">
        <v>74</v>
      </c>
      <c r="H24" s="423">
        <v>52</v>
      </c>
      <c r="I24" s="76">
        <v>60</v>
      </c>
      <c r="J24" s="76">
        <v>65</v>
      </c>
      <c r="K24" s="76">
        <v>15</v>
      </c>
      <c r="L24" s="76">
        <v>60</v>
      </c>
      <c r="M24" s="76">
        <v>15</v>
      </c>
      <c r="N24" s="1">
        <f t="shared" si="1"/>
        <v>55</v>
      </c>
      <c r="O24" s="1">
        <f t="shared" si="0"/>
        <v>67</v>
      </c>
      <c r="P24" s="1">
        <f t="shared" si="0"/>
        <v>37</v>
      </c>
      <c r="Q24" s="1">
        <f t="shared" si="0"/>
        <v>67</v>
      </c>
      <c r="R24" s="1">
        <f t="shared" si="0"/>
        <v>34</v>
      </c>
    </row>
    <row r="25" spans="1:18">
      <c r="A25" s="10">
        <v>12</v>
      </c>
      <c r="B25" s="267">
        <v>1911012</v>
      </c>
      <c r="C25" s="268" t="s">
        <v>306</v>
      </c>
      <c r="D25" s="423">
        <v>76</v>
      </c>
      <c r="E25" s="423">
        <v>76</v>
      </c>
      <c r="F25" s="423">
        <v>66</v>
      </c>
      <c r="G25" s="423">
        <v>81</v>
      </c>
      <c r="H25" s="423">
        <v>71</v>
      </c>
      <c r="I25" s="76">
        <v>75</v>
      </c>
      <c r="J25" s="76">
        <v>80</v>
      </c>
      <c r="K25" s="76">
        <v>70</v>
      </c>
      <c r="L25" s="76">
        <v>70</v>
      </c>
      <c r="M25" s="76">
        <v>75</v>
      </c>
      <c r="N25" s="1">
        <f t="shared" si="1"/>
        <v>76</v>
      </c>
      <c r="O25" s="1">
        <f t="shared" si="0"/>
        <v>78</v>
      </c>
      <c r="P25" s="1">
        <f t="shared" si="0"/>
        <v>68</v>
      </c>
      <c r="Q25" s="1">
        <f t="shared" si="0"/>
        <v>76</v>
      </c>
      <c r="R25" s="1">
        <f t="shared" si="0"/>
        <v>73</v>
      </c>
    </row>
    <row r="26" spans="1:18">
      <c r="A26" s="10">
        <v>13</v>
      </c>
      <c r="B26" s="267">
        <v>1911013</v>
      </c>
      <c r="C26" s="268" t="s">
        <v>89</v>
      </c>
      <c r="D26" s="423">
        <v>95</v>
      </c>
      <c r="E26" s="423">
        <v>91</v>
      </c>
      <c r="F26" s="423">
        <v>98</v>
      </c>
      <c r="G26" s="423">
        <v>93</v>
      </c>
      <c r="H26" s="423">
        <v>85</v>
      </c>
      <c r="I26" s="76">
        <v>70</v>
      </c>
      <c r="J26" s="76">
        <v>80</v>
      </c>
      <c r="K26" s="76">
        <v>75</v>
      </c>
      <c r="L26" s="76">
        <v>75</v>
      </c>
      <c r="M26" s="76">
        <v>75</v>
      </c>
      <c r="N26" s="1">
        <f t="shared" si="1"/>
        <v>83</v>
      </c>
      <c r="O26" s="1">
        <f t="shared" si="0"/>
        <v>86</v>
      </c>
      <c r="P26" s="1">
        <f t="shared" si="0"/>
        <v>87</v>
      </c>
      <c r="Q26" s="1">
        <f t="shared" si="0"/>
        <v>84</v>
      </c>
      <c r="R26" s="1">
        <f t="shared" si="0"/>
        <v>80</v>
      </c>
    </row>
    <row r="27" spans="1:18">
      <c r="A27" s="10">
        <v>14</v>
      </c>
      <c r="B27" s="272">
        <v>1911014</v>
      </c>
      <c r="C27" s="273" t="s">
        <v>90</v>
      </c>
      <c r="D27" s="423">
        <v>77</v>
      </c>
      <c r="E27" s="423">
        <v>60</v>
      </c>
      <c r="F27" s="423">
        <v>64</v>
      </c>
      <c r="G27" s="423">
        <v>78</v>
      </c>
      <c r="H27" s="423">
        <v>71</v>
      </c>
      <c r="I27" s="76">
        <v>50</v>
      </c>
      <c r="J27" s="76">
        <v>30</v>
      </c>
      <c r="K27" s="76">
        <v>35</v>
      </c>
      <c r="L27" s="76">
        <v>35</v>
      </c>
      <c r="M27" s="76">
        <v>15</v>
      </c>
      <c r="N27" s="1">
        <f t="shared" si="1"/>
        <v>64</v>
      </c>
      <c r="O27" s="1">
        <f t="shared" si="0"/>
        <v>45</v>
      </c>
      <c r="P27" s="1">
        <f t="shared" si="0"/>
        <v>50</v>
      </c>
      <c r="Q27" s="1">
        <f t="shared" si="0"/>
        <v>57</v>
      </c>
      <c r="R27" s="1">
        <f t="shared" si="0"/>
        <v>43</v>
      </c>
    </row>
    <row r="28" spans="1:18">
      <c r="A28" s="10">
        <v>15</v>
      </c>
      <c r="B28" s="272">
        <v>1911015</v>
      </c>
      <c r="C28" s="273" t="s">
        <v>307</v>
      </c>
      <c r="D28" s="423">
        <v>89</v>
      </c>
      <c r="E28" s="423">
        <v>82</v>
      </c>
      <c r="F28" s="423">
        <v>84</v>
      </c>
      <c r="G28" s="423">
        <v>98</v>
      </c>
      <c r="H28" s="423">
        <v>80</v>
      </c>
      <c r="I28" s="76">
        <v>75</v>
      </c>
      <c r="J28" s="76">
        <v>70</v>
      </c>
      <c r="K28" s="76">
        <v>50</v>
      </c>
      <c r="L28" s="76">
        <v>75</v>
      </c>
      <c r="M28" s="76">
        <v>70</v>
      </c>
      <c r="N28" s="1">
        <f t="shared" si="1"/>
        <v>82</v>
      </c>
      <c r="O28" s="1">
        <f t="shared" si="0"/>
        <v>76</v>
      </c>
      <c r="P28" s="1">
        <f t="shared" si="0"/>
        <v>67</v>
      </c>
      <c r="Q28" s="1">
        <f t="shared" si="0"/>
        <v>87</v>
      </c>
      <c r="R28" s="1">
        <f t="shared" si="0"/>
        <v>75</v>
      </c>
    </row>
    <row r="29" spans="1:18">
      <c r="A29" s="10">
        <v>16</v>
      </c>
      <c r="B29" s="270">
        <v>1911016</v>
      </c>
      <c r="C29" s="271" t="s">
        <v>308</v>
      </c>
      <c r="D29" s="423">
        <v>90</v>
      </c>
      <c r="E29" s="423">
        <v>63</v>
      </c>
      <c r="F29" s="423">
        <v>61</v>
      </c>
      <c r="G29" s="423">
        <v>70</v>
      </c>
      <c r="H29" s="423">
        <v>63</v>
      </c>
      <c r="I29" s="76">
        <v>35</v>
      </c>
      <c r="J29" s="76">
        <v>80</v>
      </c>
      <c r="K29" s="76">
        <v>25</v>
      </c>
      <c r="L29" s="76">
        <v>75</v>
      </c>
      <c r="M29" s="76">
        <v>10</v>
      </c>
      <c r="N29" s="1">
        <f t="shared" si="1"/>
        <v>63</v>
      </c>
      <c r="O29" s="1">
        <f t="shared" si="0"/>
        <v>72</v>
      </c>
      <c r="P29" s="1">
        <f t="shared" si="0"/>
        <v>43</v>
      </c>
      <c r="Q29" s="1">
        <f t="shared" si="0"/>
        <v>73</v>
      </c>
      <c r="R29" s="1">
        <f t="shared" si="0"/>
        <v>37</v>
      </c>
    </row>
    <row r="30" spans="1:18">
      <c r="A30" s="10">
        <v>17</v>
      </c>
      <c r="B30" s="267">
        <v>1911017</v>
      </c>
      <c r="C30" s="268" t="s">
        <v>92</v>
      </c>
      <c r="D30" s="423">
        <v>86</v>
      </c>
      <c r="E30" s="423">
        <v>62</v>
      </c>
      <c r="F30" s="423">
        <v>72</v>
      </c>
      <c r="G30" s="423">
        <v>79</v>
      </c>
      <c r="H30" s="423">
        <v>56</v>
      </c>
      <c r="I30" s="76">
        <v>40</v>
      </c>
      <c r="J30" s="76">
        <v>25</v>
      </c>
      <c r="K30" s="76">
        <v>30</v>
      </c>
      <c r="L30" s="76">
        <v>50</v>
      </c>
      <c r="M30" s="76">
        <v>10</v>
      </c>
      <c r="N30" s="1">
        <f t="shared" si="1"/>
        <v>63</v>
      </c>
      <c r="O30" s="1">
        <f t="shared" si="0"/>
        <v>44</v>
      </c>
      <c r="P30" s="1">
        <f t="shared" si="0"/>
        <v>51</v>
      </c>
      <c r="Q30" s="1">
        <f t="shared" si="0"/>
        <v>65</v>
      </c>
      <c r="R30" s="1">
        <f t="shared" si="0"/>
        <v>33</v>
      </c>
    </row>
    <row r="31" spans="1:18">
      <c r="A31" s="10">
        <v>18</v>
      </c>
      <c r="B31" s="267">
        <v>1911018</v>
      </c>
      <c r="C31" s="268" t="s">
        <v>42</v>
      </c>
      <c r="D31" s="423">
        <v>95</v>
      </c>
      <c r="E31" s="423">
        <v>87</v>
      </c>
      <c r="F31" s="423">
        <v>60</v>
      </c>
      <c r="G31" s="423">
        <v>86</v>
      </c>
      <c r="H31" s="423">
        <v>71</v>
      </c>
      <c r="I31" s="76">
        <v>75</v>
      </c>
      <c r="J31" s="76">
        <v>80</v>
      </c>
      <c r="K31" s="76">
        <v>55</v>
      </c>
      <c r="L31" s="76">
        <v>75</v>
      </c>
      <c r="M31" s="76">
        <v>45</v>
      </c>
      <c r="N31" s="1">
        <f t="shared" si="1"/>
        <v>85</v>
      </c>
      <c r="O31" s="1">
        <f t="shared" si="0"/>
        <v>84</v>
      </c>
      <c r="P31" s="1">
        <f t="shared" si="0"/>
        <v>58</v>
      </c>
      <c r="Q31" s="1">
        <f t="shared" si="0"/>
        <v>81</v>
      </c>
      <c r="R31" s="1">
        <f t="shared" si="0"/>
        <v>58</v>
      </c>
    </row>
    <row r="32" spans="1:18">
      <c r="A32" s="10">
        <v>19</v>
      </c>
      <c r="B32" s="267">
        <v>1911019</v>
      </c>
      <c r="C32" s="268" t="s">
        <v>309</v>
      </c>
      <c r="D32" s="423">
        <v>82</v>
      </c>
      <c r="E32" s="423">
        <v>58</v>
      </c>
      <c r="F32" s="423">
        <v>62</v>
      </c>
      <c r="G32" s="423">
        <v>71</v>
      </c>
      <c r="H32" s="423">
        <v>55</v>
      </c>
      <c r="I32" s="76">
        <v>55</v>
      </c>
      <c r="J32" s="76">
        <v>20</v>
      </c>
      <c r="K32" s="76">
        <v>55</v>
      </c>
      <c r="L32" s="76">
        <v>70</v>
      </c>
      <c r="M32" s="76">
        <v>30</v>
      </c>
      <c r="N32" s="1">
        <f t="shared" si="1"/>
        <v>69</v>
      </c>
      <c r="O32" s="1">
        <f t="shared" si="0"/>
        <v>39</v>
      </c>
      <c r="P32" s="1">
        <f t="shared" si="0"/>
        <v>59</v>
      </c>
      <c r="Q32" s="1">
        <f t="shared" si="0"/>
        <v>71</v>
      </c>
      <c r="R32" s="1">
        <f t="shared" si="0"/>
        <v>43</v>
      </c>
    </row>
    <row r="33" spans="1:18">
      <c r="A33" s="10">
        <v>20</v>
      </c>
      <c r="B33" s="272">
        <v>1911020</v>
      </c>
      <c r="C33" s="273" t="s">
        <v>310</v>
      </c>
      <c r="D33" s="423">
        <v>63</v>
      </c>
      <c r="E33" s="423">
        <v>86</v>
      </c>
      <c r="F33" s="423">
        <v>59</v>
      </c>
      <c r="G33" s="423">
        <v>70</v>
      </c>
      <c r="H33" s="423">
        <v>52</v>
      </c>
      <c r="I33" s="76">
        <v>50</v>
      </c>
      <c r="J33" s="76">
        <v>75</v>
      </c>
      <c r="K33" s="76">
        <v>75</v>
      </c>
      <c r="L33" s="76">
        <v>65</v>
      </c>
      <c r="M33" s="76">
        <v>45</v>
      </c>
      <c r="N33" s="1">
        <f t="shared" si="1"/>
        <v>57</v>
      </c>
      <c r="O33" s="1">
        <f t="shared" si="0"/>
        <v>81</v>
      </c>
      <c r="P33" s="1">
        <f t="shared" si="0"/>
        <v>67</v>
      </c>
      <c r="Q33" s="1">
        <f t="shared" si="0"/>
        <v>68</v>
      </c>
      <c r="R33" s="1">
        <f t="shared" si="0"/>
        <v>49</v>
      </c>
    </row>
    <row r="34" spans="1:18">
      <c r="A34" s="10">
        <v>21</v>
      </c>
      <c r="B34" s="267">
        <v>1911021</v>
      </c>
      <c r="C34" s="268" t="s">
        <v>311</v>
      </c>
      <c r="D34" s="423">
        <v>98</v>
      </c>
      <c r="E34" s="423">
        <v>90</v>
      </c>
      <c r="F34" s="423">
        <v>92</v>
      </c>
      <c r="G34" s="423">
        <v>100</v>
      </c>
      <c r="H34" s="423">
        <v>89</v>
      </c>
      <c r="I34" s="76">
        <v>75</v>
      </c>
      <c r="J34" s="76">
        <v>75</v>
      </c>
      <c r="K34" s="76">
        <v>80</v>
      </c>
      <c r="L34" s="76">
        <v>75</v>
      </c>
      <c r="M34" s="76">
        <v>70</v>
      </c>
      <c r="N34" s="1">
        <f t="shared" si="1"/>
        <v>87</v>
      </c>
      <c r="O34" s="1">
        <f t="shared" si="0"/>
        <v>83</v>
      </c>
      <c r="P34" s="1">
        <f t="shared" si="0"/>
        <v>86</v>
      </c>
      <c r="Q34" s="1">
        <f t="shared" si="0"/>
        <v>88</v>
      </c>
      <c r="R34" s="1">
        <f t="shared" si="0"/>
        <v>80</v>
      </c>
    </row>
    <row r="35" spans="1:18">
      <c r="A35" s="10">
        <v>22</v>
      </c>
      <c r="B35" s="272">
        <v>1911022</v>
      </c>
      <c r="C35" s="273" t="s">
        <v>95</v>
      </c>
      <c r="D35" s="423">
        <v>86</v>
      </c>
      <c r="E35" s="423">
        <v>64</v>
      </c>
      <c r="F35" s="423">
        <v>71</v>
      </c>
      <c r="G35" s="423">
        <v>78</v>
      </c>
      <c r="H35" s="423">
        <v>83</v>
      </c>
      <c r="I35" s="76">
        <v>70</v>
      </c>
      <c r="J35" s="76">
        <v>65</v>
      </c>
      <c r="K35" s="76">
        <v>65</v>
      </c>
      <c r="L35" s="76">
        <v>75</v>
      </c>
      <c r="M35" s="76">
        <v>70</v>
      </c>
      <c r="N35" s="1">
        <f t="shared" si="1"/>
        <v>78</v>
      </c>
      <c r="O35" s="1">
        <f t="shared" si="0"/>
        <v>65</v>
      </c>
      <c r="P35" s="1">
        <f t="shared" si="0"/>
        <v>68</v>
      </c>
      <c r="Q35" s="1">
        <f t="shared" si="0"/>
        <v>77</v>
      </c>
      <c r="R35" s="1">
        <f t="shared" si="0"/>
        <v>77</v>
      </c>
    </row>
    <row r="36" spans="1:18">
      <c r="A36" s="10">
        <v>23</v>
      </c>
      <c r="B36" s="267">
        <v>1911023</v>
      </c>
      <c r="C36" s="268" t="s">
        <v>312</v>
      </c>
      <c r="D36" s="423">
        <v>70</v>
      </c>
      <c r="E36" s="423">
        <v>59</v>
      </c>
      <c r="F36" s="423">
        <v>63</v>
      </c>
      <c r="G36" s="423">
        <v>72</v>
      </c>
      <c r="H36" s="423">
        <v>66</v>
      </c>
      <c r="I36" s="76">
        <v>50</v>
      </c>
      <c r="J36" s="76">
        <v>35</v>
      </c>
      <c r="K36" s="76">
        <v>45</v>
      </c>
      <c r="L36" s="76">
        <v>50</v>
      </c>
      <c r="M36" s="76">
        <v>40</v>
      </c>
      <c r="N36" s="1">
        <f t="shared" si="1"/>
        <v>60</v>
      </c>
      <c r="O36" s="1">
        <f t="shared" si="0"/>
        <v>47</v>
      </c>
      <c r="P36" s="1">
        <f t="shared" si="0"/>
        <v>54</v>
      </c>
      <c r="Q36" s="1">
        <f t="shared" si="0"/>
        <v>61</v>
      </c>
      <c r="R36" s="1">
        <f t="shared" si="0"/>
        <v>53</v>
      </c>
    </row>
    <row r="37" spans="1:18">
      <c r="A37" s="10">
        <v>24</v>
      </c>
      <c r="B37" s="267">
        <v>1911024</v>
      </c>
      <c r="C37" s="268" t="s">
        <v>45</v>
      </c>
      <c r="D37" s="423">
        <v>53</v>
      </c>
      <c r="E37" s="423">
        <v>59</v>
      </c>
      <c r="F37" s="423">
        <v>63</v>
      </c>
      <c r="G37" s="423">
        <v>69</v>
      </c>
      <c r="H37" s="423">
        <v>71</v>
      </c>
      <c r="I37" s="76">
        <v>55</v>
      </c>
      <c r="J37" s="76">
        <v>75</v>
      </c>
      <c r="K37" s="76">
        <v>60</v>
      </c>
      <c r="L37" s="76">
        <v>70</v>
      </c>
      <c r="M37" s="76">
        <v>65</v>
      </c>
      <c r="N37" s="1">
        <f t="shared" si="1"/>
        <v>54</v>
      </c>
      <c r="O37" s="1">
        <f t="shared" si="0"/>
        <v>67</v>
      </c>
      <c r="P37" s="1">
        <f t="shared" si="0"/>
        <v>62</v>
      </c>
      <c r="Q37" s="1">
        <f t="shared" si="0"/>
        <v>70</v>
      </c>
      <c r="R37" s="1">
        <f t="shared" si="0"/>
        <v>68</v>
      </c>
    </row>
    <row r="38" spans="1:18">
      <c r="A38" s="10">
        <v>25</v>
      </c>
      <c r="B38" s="272">
        <v>1911025</v>
      </c>
      <c r="C38" s="273" t="s">
        <v>96</v>
      </c>
      <c r="D38" s="423">
        <v>83</v>
      </c>
      <c r="E38" s="423">
        <v>63</v>
      </c>
      <c r="F38" s="423">
        <v>62</v>
      </c>
      <c r="G38" s="423">
        <v>75</v>
      </c>
      <c r="H38" s="423">
        <v>66</v>
      </c>
      <c r="I38" s="76">
        <v>35</v>
      </c>
      <c r="J38" s="76">
        <v>60</v>
      </c>
      <c r="K38" s="76">
        <v>45</v>
      </c>
      <c r="L38" s="76">
        <v>55</v>
      </c>
      <c r="M38" s="76">
        <v>35</v>
      </c>
      <c r="N38" s="1">
        <f t="shared" si="1"/>
        <v>59</v>
      </c>
      <c r="O38" s="1">
        <f t="shared" si="0"/>
        <v>62</v>
      </c>
      <c r="P38" s="1">
        <f t="shared" si="0"/>
        <v>54</v>
      </c>
      <c r="Q38" s="1">
        <f t="shared" si="0"/>
        <v>65</v>
      </c>
      <c r="R38" s="1">
        <f t="shared" si="0"/>
        <v>51</v>
      </c>
    </row>
    <row r="39" spans="1:18">
      <c r="A39" s="10">
        <v>26</v>
      </c>
      <c r="B39" s="272">
        <v>1911026</v>
      </c>
      <c r="C39" s="273" t="s">
        <v>313</v>
      </c>
      <c r="D39" s="423">
        <v>80</v>
      </c>
      <c r="E39" s="423">
        <v>94</v>
      </c>
      <c r="F39" s="423">
        <v>92</v>
      </c>
      <c r="G39" s="423">
        <v>98</v>
      </c>
      <c r="H39" s="423">
        <v>83</v>
      </c>
      <c r="I39" s="76">
        <v>75</v>
      </c>
      <c r="J39" s="76">
        <v>75</v>
      </c>
      <c r="K39" s="76">
        <v>65</v>
      </c>
      <c r="L39" s="76">
        <v>70</v>
      </c>
      <c r="M39" s="76">
        <v>45</v>
      </c>
      <c r="N39" s="1">
        <f t="shared" si="1"/>
        <v>78</v>
      </c>
      <c r="O39" s="1">
        <f t="shared" si="0"/>
        <v>85</v>
      </c>
      <c r="P39" s="1">
        <f t="shared" si="0"/>
        <v>79</v>
      </c>
      <c r="Q39" s="1">
        <f t="shared" si="0"/>
        <v>84</v>
      </c>
      <c r="R39" s="1">
        <f t="shared" si="0"/>
        <v>64</v>
      </c>
    </row>
    <row r="40" spans="1:18">
      <c r="A40" s="10">
        <v>27</v>
      </c>
      <c r="B40" s="272">
        <v>1911027</v>
      </c>
      <c r="C40" s="273" t="s">
        <v>314</v>
      </c>
      <c r="D40" s="423">
        <v>53</v>
      </c>
      <c r="E40" s="423">
        <v>72</v>
      </c>
      <c r="F40" s="423">
        <v>60</v>
      </c>
      <c r="G40" s="423">
        <v>71</v>
      </c>
      <c r="H40" s="423">
        <v>54</v>
      </c>
      <c r="I40" s="76">
        <v>65</v>
      </c>
      <c r="J40" s="76">
        <v>70</v>
      </c>
      <c r="K40" s="76">
        <v>0</v>
      </c>
      <c r="L40" s="76">
        <v>60</v>
      </c>
      <c r="M40" s="76">
        <v>45</v>
      </c>
      <c r="N40" s="1">
        <f t="shared" si="1"/>
        <v>59</v>
      </c>
      <c r="O40" s="1">
        <f t="shared" si="0"/>
        <v>71</v>
      </c>
      <c r="P40" s="1">
        <f t="shared" si="0"/>
        <v>30</v>
      </c>
      <c r="Q40" s="1">
        <f t="shared" si="0"/>
        <v>66</v>
      </c>
      <c r="R40" s="1">
        <f t="shared" si="0"/>
        <v>50</v>
      </c>
    </row>
    <row r="41" spans="1:18">
      <c r="A41" s="10">
        <v>28</v>
      </c>
      <c r="B41" s="270">
        <v>1911028</v>
      </c>
      <c r="C41" s="271" t="s">
        <v>315</v>
      </c>
      <c r="D41" s="423">
        <v>82</v>
      </c>
      <c r="E41" s="423">
        <v>72</v>
      </c>
      <c r="F41" s="423">
        <v>76</v>
      </c>
      <c r="G41" s="423">
        <v>66</v>
      </c>
      <c r="H41" s="423">
        <v>77</v>
      </c>
      <c r="I41" s="76">
        <v>55</v>
      </c>
      <c r="J41" s="76">
        <v>75</v>
      </c>
      <c r="K41" s="76">
        <v>50</v>
      </c>
      <c r="L41" s="76">
        <v>75</v>
      </c>
      <c r="M41" s="76">
        <v>65</v>
      </c>
      <c r="N41" s="1">
        <f t="shared" si="1"/>
        <v>69</v>
      </c>
      <c r="O41" s="1">
        <f t="shared" si="0"/>
        <v>74</v>
      </c>
      <c r="P41" s="1">
        <f t="shared" si="0"/>
        <v>63</v>
      </c>
      <c r="Q41" s="1">
        <f t="shared" si="0"/>
        <v>71</v>
      </c>
      <c r="R41" s="1">
        <f t="shared" si="0"/>
        <v>71</v>
      </c>
    </row>
    <row r="42" spans="1:18">
      <c r="A42" s="10">
        <v>29</v>
      </c>
      <c r="B42" s="272">
        <v>1911029</v>
      </c>
      <c r="C42" s="273" t="s">
        <v>316</v>
      </c>
      <c r="D42" s="423">
        <v>89</v>
      </c>
      <c r="E42" s="423">
        <v>64</v>
      </c>
      <c r="F42" s="423">
        <v>65</v>
      </c>
      <c r="G42" s="423">
        <v>75</v>
      </c>
      <c r="H42" s="423">
        <v>80</v>
      </c>
      <c r="I42" s="76">
        <v>75</v>
      </c>
      <c r="J42" s="76">
        <v>75</v>
      </c>
      <c r="K42" s="76">
        <v>70</v>
      </c>
      <c r="L42" s="76">
        <v>40</v>
      </c>
      <c r="M42" s="76">
        <v>70</v>
      </c>
      <c r="N42" s="1">
        <f t="shared" si="1"/>
        <v>82</v>
      </c>
      <c r="O42" s="1">
        <f t="shared" si="0"/>
        <v>70</v>
      </c>
      <c r="P42" s="1">
        <f t="shared" si="0"/>
        <v>68</v>
      </c>
      <c r="Q42" s="1">
        <f t="shared" si="0"/>
        <v>58</v>
      </c>
      <c r="R42" s="1">
        <f t="shared" si="0"/>
        <v>75</v>
      </c>
    </row>
    <row r="43" spans="1:18">
      <c r="A43" s="10">
        <v>30</v>
      </c>
      <c r="B43" s="270">
        <v>1911030</v>
      </c>
      <c r="C43" s="271" t="s">
        <v>100</v>
      </c>
      <c r="D43" s="423">
        <v>85</v>
      </c>
      <c r="E43" s="423">
        <v>58</v>
      </c>
      <c r="F43" s="423">
        <v>62</v>
      </c>
      <c r="G43" s="423">
        <v>68</v>
      </c>
      <c r="H43" s="423">
        <v>68</v>
      </c>
      <c r="I43" s="76">
        <v>60</v>
      </c>
      <c r="J43" s="76">
        <v>55</v>
      </c>
      <c r="K43" s="76">
        <v>60</v>
      </c>
      <c r="L43" s="76">
        <v>70</v>
      </c>
      <c r="M43" s="76">
        <v>30</v>
      </c>
      <c r="N43" s="1">
        <f t="shared" si="1"/>
        <v>73</v>
      </c>
      <c r="O43" s="1">
        <f t="shared" si="0"/>
        <v>57</v>
      </c>
      <c r="P43" s="1">
        <f t="shared" si="0"/>
        <v>61</v>
      </c>
      <c r="Q43" s="1">
        <f t="shared" si="0"/>
        <v>69</v>
      </c>
      <c r="R43" s="1">
        <f t="shared" si="0"/>
        <v>49</v>
      </c>
    </row>
    <row r="44" spans="1:18">
      <c r="A44" s="10">
        <v>31</v>
      </c>
      <c r="B44" s="267">
        <v>1911031</v>
      </c>
      <c r="C44" s="268" t="s">
        <v>317</v>
      </c>
      <c r="D44" s="423">
        <v>87</v>
      </c>
      <c r="E44" s="423">
        <v>63</v>
      </c>
      <c r="F44" s="423">
        <v>64</v>
      </c>
      <c r="G44" s="423">
        <v>73</v>
      </c>
      <c r="H44" s="423">
        <v>65</v>
      </c>
      <c r="I44" s="76">
        <v>70</v>
      </c>
      <c r="J44" s="76">
        <v>65</v>
      </c>
      <c r="K44" s="76">
        <v>50</v>
      </c>
      <c r="L44" s="76">
        <v>70</v>
      </c>
      <c r="M44" s="76">
        <v>30</v>
      </c>
      <c r="N44" s="1">
        <f t="shared" si="1"/>
        <v>79</v>
      </c>
      <c r="O44" s="1">
        <f t="shared" si="0"/>
        <v>64</v>
      </c>
      <c r="P44" s="1">
        <f t="shared" si="0"/>
        <v>57</v>
      </c>
      <c r="Q44" s="1">
        <f t="shared" si="0"/>
        <v>72</v>
      </c>
      <c r="R44" s="1">
        <f t="shared" si="0"/>
        <v>48</v>
      </c>
    </row>
    <row r="45" spans="1:18">
      <c r="A45" s="10">
        <v>32</v>
      </c>
      <c r="B45" s="272">
        <v>1911032</v>
      </c>
      <c r="C45" s="273" t="s">
        <v>102</v>
      </c>
      <c r="D45" s="423">
        <v>89</v>
      </c>
      <c r="E45" s="423">
        <v>62</v>
      </c>
      <c r="F45" s="423">
        <v>63</v>
      </c>
      <c r="G45" s="423">
        <v>72</v>
      </c>
      <c r="H45" s="423">
        <v>74</v>
      </c>
      <c r="I45" s="76">
        <v>60</v>
      </c>
      <c r="J45" s="76">
        <v>45</v>
      </c>
      <c r="K45" s="76">
        <v>45</v>
      </c>
      <c r="L45" s="76">
        <v>70</v>
      </c>
      <c r="M45" s="76">
        <v>50</v>
      </c>
      <c r="N45" s="1">
        <f t="shared" si="1"/>
        <v>75</v>
      </c>
      <c r="O45" s="1">
        <f t="shared" si="0"/>
        <v>54</v>
      </c>
      <c r="P45" s="1">
        <f t="shared" si="0"/>
        <v>54</v>
      </c>
      <c r="Q45" s="1">
        <f t="shared" si="0"/>
        <v>71</v>
      </c>
      <c r="R45" s="1">
        <f t="shared" si="0"/>
        <v>62</v>
      </c>
    </row>
    <row r="46" spans="1:18">
      <c r="A46" s="10">
        <v>33</v>
      </c>
      <c r="B46" s="272">
        <v>1911033</v>
      </c>
      <c r="C46" s="273" t="s">
        <v>61</v>
      </c>
      <c r="D46" s="423">
        <v>79</v>
      </c>
      <c r="E46" s="423">
        <v>65</v>
      </c>
      <c r="F46" s="423">
        <v>64</v>
      </c>
      <c r="G46" s="423">
        <v>70</v>
      </c>
      <c r="H46" s="423">
        <v>68</v>
      </c>
      <c r="I46" s="76">
        <v>70</v>
      </c>
      <c r="J46" s="76">
        <v>55</v>
      </c>
      <c r="K46" s="76">
        <v>35</v>
      </c>
      <c r="L46" s="76">
        <v>70</v>
      </c>
      <c r="M46" s="76">
        <v>30</v>
      </c>
      <c r="N46" s="1">
        <f t="shared" si="1"/>
        <v>75</v>
      </c>
      <c r="O46" s="1">
        <f t="shared" si="0"/>
        <v>60</v>
      </c>
      <c r="P46" s="1">
        <f t="shared" si="0"/>
        <v>50</v>
      </c>
      <c r="Q46" s="1">
        <f t="shared" si="0"/>
        <v>70</v>
      </c>
      <c r="R46" s="1">
        <f t="shared" si="0"/>
        <v>49</v>
      </c>
    </row>
    <row r="47" spans="1:18">
      <c r="A47" s="10">
        <v>34</v>
      </c>
      <c r="B47" s="270">
        <v>1911034</v>
      </c>
      <c r="C47" s="271" t="s">
        <v>318</v>
      </c>
      <c r="D47" s="423">
        <v>89</v>
      </c>
      <c r="E47" s="423">
        <v>66</v>
      </c>
      <c r="F47" s="423">
        <v>79</v>
      </c>
      <c r="G47" s="423">
        <v>73</v>
      </c>
      <c r="H47" s="423">
        <v>91</v>
      </c>
      <c r="I47" s="76">
        <v>65</v>
      </c>
      <c r="J47" s="76">
        <v>70</v>
      </c>
      <c r="K47" s="76">
        <v>60</v>
      </c>
      <c r="L47" s="76">
        <v>55</v>
      </c>
      <c r="M47" s="76">
        <v>55</v>
      </c>
      <c r="N47" s="1">
        <f t="shared" si="1"/>
        <v>77</v>
      </c>
      <c r="O47" s="1">
        <f t="shared" si="0"/>
        <v>68</v>
      </c>
      <c r="P47" s="1">
        <f t="shared" si="0"/>
        <v>70</v>
      </c>
      <c r="Q47" s="1">
        <f t="shared" si="0"/>
        <v>64</v>
      </c>
      <c r="R47" s="1">
        <f t="shared" si="0"/>
        <v>73</v>
      </c>
    </row>
    <row r="48" spans="1:18">
      <c r="A48" s="10">
        <v>35</v>
      </c>
      <c r="B48" s="267">
        <v>1911035</v>
      </c>
      <c r="C48" s="268" t="s">
        <v>47</v>
      </c>
      <c r="D48" s="423">
        <v>84</v>
      </c>
      <c r="E48" s="423">
        <v>58</v>
      </c>
      <c r="F48" s="423">
        <v>82</v>
      </c>
      <c r="G48" s="423">
        <v>78</v>
      </c>
      <c r="H48" s="423">
        <v>73</v>
      </c>
      <c r="I48" s="76">
        <v>30</v>
      </c>
      <c r="J48" s="76">
        <v>80</v>
      </c>
      <c r="K48" s="76">
        <v>55</v>
      </c>
      <c r="L48" s="76">
        <v>10</v>
      </c>
      <c r="M48" s="76">
        <v>50</v>
      </c>
      <c r="N48" s="1">
        <f t="shared" si="1"/>
        <v>57</v>
      </c>
      <c r="O48" s="1">
        <f t="shared" si="0"/>
        <v>69</v>
      </c>
      <c r="P48" s="1">
        <f t="shared" si="0"/>
        <v>69</v>
      </c>
      <c r="Q48" s="1">
        <f t="shared" si="0"/>
        <v>44</v>
      </c>
      <c r="R48" s="1">
        <f t="shared" si="0"/>
        <v>62</v>
      </c>
    </row>
    <row r="49" spans="1:18">
      <c r="A49" s="10">
        <v>36</v>
      </c>
      <c r="B49" s="272">
        <v>1911036</v>
      </c>
      <c r="C49" s="273" t="s">
        <v>319</v>
      </c>
      <c r="D49" s="423">
        <v>85</v>
      </c>
      <c r="E49" s="423">
        <v>64</v>
      </c>
      <c r="F49" s="423">
        <v>73</v>
      </c>
      <c r="G49" s="423">
        <v>62</v>
      </c>
      <c r="H49" s="423">
        <v>57</v>
      </c>
      <c r="I49" s="76">
        <v>70</v>
      </c>
      <c r="J49" s="76">
        <v>75</v>
      </c>
      <c r="K49" s="76">
        <v>5</v>
      </c>
      <c r="L49" s="76">
        <v>75</v>
      </c>
      <c r="M49" s="76">
        <v>5</v>
      </c>
      <c r="N49" s="1">
        <f t="shared" si="1"/>
        <v>78</v>
      </c>
      <c r="O49" s="1">
        <f t="shared" si="0"/>
        <v>70</v>
      </c>
      <c r="P49" s="1">
        <f t="shared" si="0"/>
        <v>39</v>
      </c>
      <c r="Q49" s="1">
        <f t="shared" si="0"/>
        <v>69</v>
      </c>
      <c r="R49" s="1">
        <f t="shared" si="0"/>
        <v>31</v>
      </c>
    </row>
    <row r="50" spans="1:18">
      <c r="A50" s="10">
        <v>37</v>
      </c>
      <c r="B50" s="270">
        <v>1911037</v>
      </c>
      <c r="C50" s="271" t="s">
        <v>320</v>
      </c>
      <c r="D50" s="423">
        <v>58</v>
      </c>
      <c r="E50" s="423">
        <v>60</v>
      </c>
      <c r="F50" s="423">
        <v>64</v>
      </c>
      <c r="G50" s="423">
        <v>70</v>
      </c>
      <c r="H50" s="423">
        <v>66</v>
      </c>
      <c r="I50" s="76">
        <v>60</v>
      </c>
      <c r="J50" s="76">
        <v>70</v>
      </c>
      <c r="K50" s="76">
        <v>45</v>
      </c>
      <c r="L50" s="76">
        <v>40</v>
      </c>
      <c r="M50" s="76">
        <v>30</v>
      </c>
      <c r="N50" s="1">
        <f t="shared" si="1"/>
        <v>59</v>
      </c>
      <c r="O50" s="1">
        <f t="shared" si="0"/>
        <v>65</v>
      </c>
      <c r="P50" s="1">
        <f t="shared" si="0"/>
        <v>55</v>
      </c>
      <c r="Q50" s="1">
        <f t="shared" si="0"/>
        <v>55</v>
      </c>
      <c r="R50" s="1">
        <f t="shared" si="0"/>
        <v>48</v>
      </c>
    </row>
    <row r="51" spans="1:18">
      <c r="A51" s="10">
        <v>38</v>
      </c>
      <c r="B51" s="270">
        <v>1911038</v>
      </c>
      <c r="C51" s="271" t="s">
        <v>48</v>
      </c>
      <c r="D51" s="423">
        <v>71</v>
      </c>
      <c r="E51" s="423">
        <v>85</v>
      </c>
      <c r="F51" s="423">
        <v>68</v>
      </c>
      <c r="G51" s="423">
        <v>71</v>
      </c>
      <c r="H51" s="423">
        <v>72</v>
      </c>
      <c r="I51" s="76">
        <v>30</v>
      </c>
      <c r="J51" s="76">
        <v>80</v>
      </c>
      <c r="K51" s="76">
        <v>30</v>
      </c>
      <c r="L51" s="76">
        <v>50</v>
      </c>
      <c r="M51" s="76">
        <v>55</v>
      </c>
      <c r="N51" s="1">
        <f t="shared" si="1"/>
        <v>51</v>
      </c>
      <c r="O51" s="1">
        <f t="shared" si="0"/>
        <v>83</v>
      </c>
      <c r="P51" s="1">
        <f t="shared" si="0"/>
        <v>49</v>
      </c>
      <c r="Q51" s="1">
        <f t="shared" si="0"/>
        <v>61</v>
      </c>
      <c r="R51" s="1">
        <f t="shared" si="0"/>
        <v>64</v>
      </c>
    </row>
    <row r="52" spans="1:18">
      <c r="A52" s="10">
        <v>39</v>
      </c>
      <c r="B52" s="267">
        <v>1911039</v>
      </c>
      <c r="C52" s="268" t="s">
        <v>321</v>
      </c>
      <c r="D52" s="423">
        <v>71</v>
      </c>
      <c r="E52" s="423">
        <v>63</v>
      </c>
      <c r="F52" s="423">
        <v>67</v>
      </c>
      <c r="G52" s="423">
        <v>77</v>
      </c>
      <c r="H52" s="423">
        <v>78</v>
      </c>
      <c r="I52" s="76">
        <v>70</v>
      </c>
      <c r="J52" s="76">
        <v>0</v>
      </c>
      <c r="K52" s="76">
        <v>70</v>
      </c>
      <c r="L52" s="76">
        <v>55</v>
      </c>
      <c r="M52" s="76">
        <v>60</v>
      </c>
      <c r="N52" s="1">
        <f t="shared" si="1"/>
        <v>71</v>
      </c>
      <c r="O52" s="1">
        <f t="shared" si="0"/>
        <v>32</v>
      </c>
      <c r="P52" s="1">
        <f t="shared" si="0"/>
        <v>69</v>
      </c>
      <c r="Q52" s="1">
        <f t="shared" si="0"/>
        <v>66</v>
      </c>
      <c r="R52" s="1">
        <f t="shared" si="0"/>
        <v>69</v>
      </c>
    </row>
    <row r="53" spans="1:18">
      <c r="A53" s="10">
        <v>40</v>
      </c>
      <c r="B53" s="272">
        <v>1911040</v>
      </c>
      <c r="C53" s="273" t="s">
        <v>106</v>
      </c>
      <c r="D53" s="423">
        <v>88</v>
      </c>
      <c r="E53" s="423">
        <v>74</v>
      </c>
      <c r="F53" s="423">
        <v>63</v>
      </c>
      <c r="G53" s="423">
        <v>71</v>
      </c>
      <c r="H53" s="423">
        <v>60</v>
      </c>
      <c r="I53" s="76">
        <v>40</v>
      </c>
      <c r="J53" s="76">
        <v>75</v>
      </c>
      <c r="K53" s="76">
        <v>55</v>
      </c>
      <c r="L53" s="76">
        <v>70</v>
      </c>
      <c r="M53" s="76">
        <v>5</v>
      </c>
      <c r="N53" s="1">
        <f t="shared" si="1"/>
        <v>64</v>
      </c>
      <c r="O53" s="1">
        <f t="shared" si="0"/>
        <v>75</v>
      </c>
      <c r="P53" s="1">
        <f t="shared" si="0"/>
        <v>59</v>
      </c>
      <c r="Q53" s="1">
        <f t="shared" si="0"/>
        <v>71</v>
      </c>
      <c r="R53" s="1">
        <f t="shared" si="0"/>
        <v>33</v>
      </c>
    </row>
    <row r="54" spans="1:18">
      <c r="A54" s="10">
        <v>41</v>
      </c>
      <c r="B54" s="272">
        <v>1911041</v>
      </c>
      <c r="C54" s="273" t="s">
        <v>63</v>
      </c>
      <c r="D54" s="423">
        <v>67</v>
      </c>
      <c r="E54" s="423">
        <v>84</v>
      </c>
      <c r="F54" s="423">
        <v>62</v>
      </c>
      <c r="G54" s="423">
        <v>71</v>
      </c>
      <c r="H54" s="423">
        <v>76</v>
      </c>
      <c r="I54" s="76">
        <v>75</v>
      </c>
      <c r="J54" s="76">
        <v>75</v>
      </c>
      <c r="K54" s="76">
        <v>65</v>
      </c>
      <c r="L54" s="76">
        <v>70</v>
      </c>
      <c r="M54" s="76">
        <v>45</v>
      </c>
      <c r="N54" s="1">
        <f t="shared" si="1"/>
        <v>71</v>
      </c>
      <c r="O54" s="1">
        <f t="shared" si="0"/>
        <v>80</v>
      </c>
      <c r="P54" s="1">
        <f t="shared" si="0"/>
        <v>64</v>
      </c>
      <c r="Q54" s="1">
        <f t="shared" si="0"/>
        <v>71</v>
      </c>
      <c r="R54" s="1">
        <f t="shared" si="0"/>
        <v>61</v>
      </c>
    </row>
    <row r="55" spans="1:18">
      <c r="A55" s="10">
        <v>42</v>
      </c>
      <c r="B55" s="272">
        <v>1911042</v>
      </c>
      <c r="C55" s="273" t="s">
        <v>322</v>
      </c>
      <c r="D55" s="423">
        <v>69</v>
      </c>
      <c r="E55" s="423">
        <v>63</v>
      </c>
      <c r="F55" s="423">
        <v>64</v>
      </c>
      <c r="G55" s="423">
        <v>85</v>
      </c>
      <c r="H55" s="423">
        <v>77</v>
      </c>
      <c r="I55" s="76">
        <v>50</v>
      </c>
      <c r="J55" s="76">
        <v>50</v>
      </c>
      <c r="K55" s="76">
        <v>50</v>
      </c>
      <c r="L55" s="76">
        <v>70</v>
      </c>
      <c r="M55" s="76">
        <v>50</v>
      </c>
      <c r="N55" s="1">
        <f t="shared" si="1"/>
        <v>60</v>
      </c>
      <c r="O55" s="1">
        <f t="shared" si="0"/>
        <v>57</v>
      </c>
      <c r="P55" s="1">
        <f t="shared" si="0"/>
        <v>57</v>
      </c>
      <c r="Q55" s="1">
        <f t="shared" si="0"/>
        <v>78</v>
      </c>
      <c r="R55" s="1">
        <f t="shared" si="0"/>
        <v>64</v>
      </c>
    </row>
    <row r="56" spans="1:18">
      <c r="A56" s="10">
        <v>43</v>
      </c>
      <c r="B56" s="272">
        <v>1911043</v>
      </c>
      <c r="C56" s="273" t="s">
        <v>323</v>
      </c>
      <c r="D56" s="423">
        <v>72</v>
      </c>
      <c r="E56" s="423">
        <v>83</v>
      </c>
      <c r="F56" s="423">
        <v>60</v>
      </c>
      <c r="G56" s="423">
        <v>65</v>
      </c>
      <c r="H56" s="423">
        <v>52</v>
      </c>
      <c r="I56" s="76">
        <v>65</v>
      </c>
      <c r="J56" s="76">
        <v>70</v>
      </c>
      <c r="K56" s="76">
        <v>20</v>
      </c>
      <c r="L56" s="76">
        <v>70</v>
      </c>
      <c r="M56" s="76">
        <v>0</v>
      </c>
      <c r="N56" s="1">
        <f t="shared" si="1"/>
        <v>69</v>
      </c>
      <c r="O56" s="1">
        <f t="shared" si="0"/>
        <v>77</v>
      </c>
      <c r="P56" s="1">
        <f t="shared" si="0"/>
        <v>40</v>
      </c>
      <c r="Q56" s="1">
        <f t="shared" si="0"/>
        <v>68</v>
      </c>
      <c r="R56" s="1">
        <f t="shared" si="0"/>
        <v>26</v>
      </c>
    </row>
    <row r="57" spans="1:18">
      <c r="A57" s="10">
        <v>44</v>
      </c>
      <c r="B57" s="270">
        <v>1911044</v>
      </c>
      <c r="C57" s="271" t="s">
        <v>324</v>
      </c>
      <c r="D57" s="423">
        <v>56</v>
      </c>
      <c r="E57" s="423">
        <v>58</v>
      </c>
      <c r="F57" s="423">
        <v>62</v>
      </c>
      <c r="G57" s="423">
        <v>75</v>
      </c>
      <c r="H57" s="423">
        <v>57</v>
      </c>
      <c r="I57" s="76">
        <v>65</v>
      </c>
      <c r="J57" s="76">
        <v>60</v>
      </c>
      <c r="K57" s="76">
        <v>30</v>
      </c>
      <c r="L57" s="76">
        <v>70</v>
      </c>
      <c r="M57" s="76">
        <v>0</v>
      </c>
      <c r="N57" s="1">
        <f t="shared" si="1"/>
        <v>61</v>
      </c>
      <c r="O57" s="1">
        <f t="shared" si="0"/>
        <v>59</v>
      </c>
      <c r="P57" s="1">
        <f t="shared" si="0"/>
        <v>46</v>
      </c>
      <c r="Q57" s="1">
        <f t="shared" si="0"/>
        <v>73</v>
      </c>
      <c r="R57" s="1">
        <f t="shared" si="0"/>
        <v>29</v>
      </c>
    </row>
    <row r="58" spans="1:18">
      <c r="A58" s="10">
        <v>45</v>
      </c>
      <c r="B58" s="272">
        <v>1911045</v>
      </c>
      <c r="C58" s="273" t="s">
        <v>109</v>
      </c>
      <c r="D58" s="423">
        <v>51</v>
      </c>
      <c r="E58" s="423">
        <v>58</v>
      </c>
      <c r="F58" s="423">
        <v>62</v>
      </c>
      <c r="G58" s="423">
        <v>86</v>
      </c>
      <c r="H58" s="423">
        <v>52</v>
      </c>
      <c r="I58" s="76">
        <v>25</v>
      </c>
      <c r="J58" s="76">
        <v>40</v>
      </c>
      <c r="K58" s="76">
        <v>25</v>
      </c>
      <c r="L58" s="76">
        <v>40</v>
      </c>
      <c r="M58" s="76">
        <v>15</v>
      </c>
      <c r="N58" s="1">
        <f t="shared" si="1"/>
        <v>38</v>
      </c>
      <c r="O58" s="1">
        <f t="shared" si="0"/>
        <v>49</v>
      </c>
      <c r="P58" s="1">
        <f t="shared" si="0"/>
        <v>44</v>
      </c>
      <c r="Q58" s="1">
        <f t="shared" si="0"/>
        <v>63</v>
      </c>
      <c r="R58" s="1">
        <f t="shared" si="0"/>
        <v>34</v>
      </c>
    </row>
    <row r="59" spans="1:18">
      <c r="A59" s="10">
        <v>46</v>
      </c>
      <c r="B59" s="272">
        <v>1911046</v>
      </c>
      <c r="C59" s="273" t="s">
        <v>325</v>
      </c>
      <c r="D59" s="423">
        <v>90</v>
      </c>
      <c r="E59" s="423">
        <v>66</v>
      </c>
      <c r="F59" s="423">
        <v>76</v>
      </c>
      <c r="G59" s="423">
        <v>76</v>
      </c>
      <c r="H59" s="423">
        <v>76</v>
      </c>
      <c r="I59" s="76">
        <v>75</v>
      </c>
      <c r="J59" s="76">
        <v>80</v>
      </c>
      <c r="K59" s="76">
        <v>75</v>
      </c>
      <c r="L59" s="76">
        <v>75</v>
      </c>
      <c r="M59" s="76">
        <v>40</v>
      </c>
      <c r="N59" s="1">
        <f t="shared" si="1"/>
        <v>83</v>
      </c>
      <c r="O59" s="1">
        <f t="shared" si="0"/>
        <v>73</v>
      </c>
      <c r="P59" s="1">
        <f t="shared" si="0"/>
        <v>76</v>
      </c>
      <c r="Q59" s="1">
        <f t="shared" si="0"/>
        <v>76</v>
      </c>
      <c r="R59" s="1">
        <f t="shared" si="0"/>
        <v>58</v>
      </c>
    </row>
    <row r="60" spans="1:18">
      <c r="A60" s="10">
        <v>47</v>
      </c>
      <c r="B60" s="267">
        <v>1911047</v>
      </c>
      <c r="C60" s="268" t="s">
        <v>111</v>
      </c>
      <c r="D60" s="423">
        <v>78</v>
      </c>
      <c r="E60" s="423">
        <v>80</v>
      </c>
      <c r="F60" s="423">
        <v>56</v>
      </c>
      <c r="G60" s="423">
        <v>74</v>
      </c>
      <c r="H60" s="423">
        <v>79</v>
      </c>
      <c r="I60" s="76">
        <v>75</v>
      </c>
      <c r="J60" s="76">
        <v>75</v>
      </c>
      <c r="K60" s="76">
        <v>20</v>
      </c>
      <c r="L60" s="76">
        <v>75</v>
      </c>
      <c r="M60" s="76">
        <v>65</v>
      </c>
      <c r="N60" s="1">
        <f t="shared" si="1"/>
        <v>77</v>
      </c>
      <c r="O60" s="1">
        <f t="shared" si="0"/>
        <v>78</v>
      </c>
      <c r="P60" s="1">
        <f t="shared" si="0"/>
        <v>38</v>
      </c>
      <c r="Q60" s="1">
        <f t="shared" si="0"/>
        <v>75</v>
      </c>
      <c r="R60" s="1">
        <f t="shared" si="0"/>
        <v>72</v>
      </c>
    </row>
    <row r="61" spans="1:18">
      <c r="A61" s="10">
        <v>48</v>
      </c>
      <c r="B61" s="272">
        <v>1911048</v>
      </c>
      <c r="C61" s="273" t="s">
        <v>64</v>
      </c>
      <c r="D61" s="423">
        <v>65</v>
      </c>
      <c r="E61" s="423">
        <v>59</v>
      </c>
      <c r="F61" s="423">
        <v>66</v>
      </c>
      <c r="G61" s="423">
        <v>73</v>
      </c>
      <c r="H61" s="423">
        <v>53</v>
      </c>
      <c r="I61" s="76">
        <v>35</v>
      </c>
      <c r="J61" s="76">
        <v>60</v>
      </c>
      <c r="K61" s="76">
        <v>25</v>
      </c>
      <c r="L61" s="76">
        <v>65</v>
      </c>
      <c r="M61" s="76">
        <v>0</v>
      </c>
      <c r="N61" s="1">
        <f t="shared" si="1"/>
        <v>50</v>
      </c>
      <c r="O61" s="1">
        <f t="shared" si="0"/>
        <v>60</v>
      </c>
      <c r="P61" s="1">
        <f t="shared" si="0"/>
        <v>46</v>
      </c>
      <c r="Q61" s="1">
        <f t="shared" si="0"/>
        <v>69</v>
      </c>
      <c r="R61" s="1">
        <f t="shared" si="0"/>
        <v>27</v>
      </c>
    </row>
    <row r="62" spans="1:18">
      <c r="A62" s="10">
        <v>49</v>
      </c>
      <c r="B62" s="272">
        <v>1911049</v>
      </c>
      <c r="C62" s="273" t="s">
        <v>326</v>
      </c>
      <c r="D62" s="423">
        <v>89</v>
      </c>
      <c r="E62" s="423">
        <v>62</v>
      </c>
      <c r="F62" s="423">
        <v>60</v>
      </c>
      <c r="G62" s="423">
        <v>84</v>
      </c>
      <c r="H62" s="423">
        <v>69</v>
      </c>
      <c r="I62" s="76">
        <v>70</v>
      </c>
      <c r="J62" s="76">
        <v>65</v>
      </c>
      <c r="K62" s="76">
        <v>30</v>
      </c>
      <c r="L62" s="76">
        <v>70</v>
      </c>
      <c r="M62" s="76">
        <v>20</v>
      </c>
      <c r="N62" s="1">
        <f t="shared" si="1"/>
        <v>80</v>
      </c>
      <c r="O62" s="1">
        <f t="shared" si="0"/>
        <v>64</v>
      </c>
      <c r="P62" s="1">
        <f t="shared" si="0"/>
        <v>45</v>
      </c>
      <c r="Q62" s="1">
        <f t="shared" si="0"/>
        <v>77</v>
      </c>
      <c r="R62" s="1">
        <f t="shared" si="0"/>
        <v>45</v>
      </c>
    </row>
    <row r="63" spans="1:18">
      <c r="A63" s="10">
        <v>50</v>
      </c>
      <c r="B63" s="272">
        <v>1911050</v>
      </c>
      <c r="C63" s="273" t="s">
        <v>327</v>
      </c>
      <c r="D63" s="423">
        <v>65</v>
      </c>
      <c r="E63" s="423">
        <v>72</v>
      </c>
      <c r="F63" s="423">
        <v>72</v>
      </c>
      <c r="G63" s="423">
        <v>84</v>
      </c>
      <c r="H63" s="423">
        <v>70</v>
      </c>
      <c r="I63" s="76">
        <v>75</v>
      </c>
      <c r="J63" s="76">
        <v>75</v>
      </c>
      <c r="K63" s="76">
        <v>65</v>
      </c>
      <c r="L63" s="76">
        <v>75</v>
      </c>
      <c r="M63" s="76">
        <v>60</v>
      </c>
      <c r="N63" s="1">
        <f t="shared" si="1"/>
        <v>70</v>
      </c>
      <c r="O63" s="1">
        <f t="shared" si="0"/>
        <v>74</v>
      </c>
      <c r="P63" s="1">
        <f t="shared" si="0"/>
        <v>69</v>
      </c>
      <c r="Q63" s="1">
        <f t="shared" si="0"/>
        <v>80</v>
      </c>
      <c r="R63" s="1">
        <f t="shared" si="0"/>
        <v>65</v>
      </c>
    </row>
    <row r="64" spans="1:18">
      <c r="A64" s="10">
        <v>51</v>
      </c>
      <c r="B64" s="272">
        <v>1911051</v>
      </c>
      <c r="C64" s="273" t="s">
        <v>328</v>
      </c>
      <c r="D64" s="423">
        <v>88</v>
      </c>
      <c r="E64" s="423">
        <v>62</v>
      </c>
      <c r="F64" s="423">
        <v>63</v>
      </c>
      <c r="G64" s="423">
        <v>85</v>
      </c>
      <c r="H64" s="423">
        <v>63</v>
      </c>
      <c r="I64" s="76">
        <v>65</v>
      </c>
      <c r="J64" s="76">
        <v>20</v>
      </c>
      <c r="K64" s="76">
        <v>45</v>
      </c>
      <c r="L64" s="76">
        <v>70</v>
      </c>
      <c r="M64" s="76">
        <v>20</v>
      </c>
      <c r="N64" s="1">
        <f t="shared" si="1"/>
        <v>77</v>
      </c>
      <c r="O64" s="1">
        <f t="shared" si="0"/>
        <v>41</v>
      </c>
      <c r="P64" s="1">
        <f t="shared" si="0"/>
        <v>54</v>
      </c>
      <c r="Q64" s="1">
        <f t="shared" si="0"/>
        <v>78</v>
      </c>
      <c r="R64" s="1">
        <f t="shared" si="0"/>
        <v>42</v>
      </c>
    </row>
    <row r="65" spans="1:18">
      <c r="A65" s="10">
        <v>52</v>
      </c>
      <c r="B65" s="267">
        <v>1911052</v>
      </c>
      <c r="C65" s="268" t="s">
        <v>115</v>
      </c>
      <c r="D65" s="423">
        <v>67</v>
      </c>
      <c r="E65" s="423">
        <v>60</v>
      </c>
      <c r="F65" s="423">
        <v>67</v>
      </c>
      <c r="G65" s="423">
        <v>74</v>
      </c>
      <c r="H65" s="423">
        <v>79</v>
      </c>
      <c r="I65" s="76">
        <v>50</v>
      </c>
      <c r="J65" s="76">
        <v>55</v>
      </c>
      <c r="K65" s="76">
        <v>25</v>
      </c>
      <c r="L65" s="76">
        <v>10</v>
      </c>
      <c r="M65" s="76">
        <v>15</v>
      </c>
      <c r="N65" s="1">
        <f t="shared" si="1"/>
        <v>59</v>
      </c>
      <c r="O65" s="1">
        <f t="shared" si="0"/>
        <v>58</v>
      </c>
      <c r="P65" s="1">
        <f t="shared" si="0"/>
        <v>46</v>
      </c>
      <c r="Q65" s="1">
        <f t="shared" si="0"/>
        <v>42</v>
      </c>
      <c r="R65" s="1">
        <f t="shared" si="0"/>
        <v>47</v>
      </c>
    </row>
    <row r="66" spans="1:18">
      <c r="A66" s="10">
        <v>53</v>
      </c>
      <c r="B66" s="267">
        <v>1911053</v>
      </c>
      <c r="C66" s="268" t="s">
        <v>50</v>
      </c>
      <c r="D66" s="423">
        <v>77</v>
      </c>
      <c r="E66" s="423">
        <v>89</v>
      </c>
      <c r="F66" s="423">
        <v>63</v>
      </c>
      <c r="G66" s="423">
        <v>70</v>
      </c>
      <c r="H66" s="423">
        <v>72</v>
      </c>
      <c r="I66" s="76">
        <v>70</v>
      </c>
      <c r="J66" s="76">
        <v>80</v>
      </c>
      <c r="K66" s="76">
        <v>40</v>
      </c>
      <c r="L66" s="76">
        <v>55</v>
      </c>
      <c r="M66" s="76">
        <v>50</v>
      </c>
      <c r="N66" s="1">
        <f t="shared" si="1"/>
        <v>74</v>
      </c>
      <c r="O66" s="1">
        <f t="shared" si="0"/>
        <v>85</v>
      </c>
      <c r="P66" s="1">
        <f t="shared" si="0"/>
        <v>52</v>
      </c>
      <c r="Q66" s="1">
        <f t="shared" si="0"/>
        <v>63</v>
      </c>
      <c r="R66" s="1">
        <f t="shared" si="0"/>
        <v>61</v>
      </c>
    </row>
    <row r="67" spans="1:18">
      <c r="A67" s="10">
        <v>54</v>
      </c>
      <c r="B67" s="270">
        <v>1911054</v>
      </c>
      <c r="C67" s="271" t="s">
        <v>329</v>
      </c>
      <c r="D67" s="423">
        <v>53</v>
      </c>
      <c r="E67" s="423">
        <v>85</v>
      </c>
      <c r="F67" s="423">
        <v>60</v>
      </c>
      <c r="G67" s="423">
        <v>64</v>
      </c>
      <c r="H67" s="423">
        <v>51</v>
      </c>
      <c r="I67" s="76">
        <v>35</v>
      </c>
      <c r="J67" s="76">
        <v>70</v>
      </c>
      <c r="K67" s="76">
        <v>40</v>
      </c>
      <c r="L67" s="76">
        <v>10</v>
      </c>
      <c r="M67" s="76">
        <v>10</v>
      </c>
      <c r="N67" s="1">
        <f t="shared" si="1"/>
        <v>44</v>
      </c>
      <c r="O67" s="1">
        <f t="shared" si="0"/>
        <v>78</v>
      </c>
      <c r="P67" s="1">
        <f t="shared" si="0"/>
        <v>50</v>
      </c>
      <c r="Q67" s="1">
        <f t="shared" si="0"/>
        <v>37</v>
      </c>
      <c r="R67" s="1">
        <f t="shared" si="0"/>
        <v>31</v>
      </c>
    </row>
    <row r="68" spans="1:18">
      <c r="A68" s="10">
        <v>55</v>
      </c>
      <c r="B68" s="270">
        <v>1911055</v>
      </c>
      <c r="C68" s="271" t="s">
        <v>117</v>
      </c>
      <c r="D68" s="423">
        <v>84</v>
      </c>
      <c r="E68" s="423">
        <v>60</v>
      </c>
      <c r="F68" s="423">
        <v>64</v>
      </c>
      <c r="G68" s="423">
        <v>70</v>
      </c>
      <c r="H68" s="423">
        <v>54</v>
      </c>
      <c r="I68" s="76">
        <v>50</v>
      </c>
      <c r="J68" s="76">
        <v>80</v>
      </c>
      <c r="K68" s="76">
        <v>35</v>
      </c>
      <c r="L68" s="76">
        <v>60</v>
      </c>
      <c r="M68" s="76">
        <v>35</v>
      </c>
      <c r="N68" s="1">
        <f t="shared" si="1"/>
        <v>67</v>
      </c>
      <c r="O68" s="1">
        <f t="shared" si="0"/>
        <v>70</v>
      </c>
      <c r="P68" s="1">
        <f t="shared" si="0"/>
        <v>50</v>
      </c>
      <c r="Q68" s="1">
        <f t="shared" si="0"/>
        <v>65</v>
      </c>
      <c r="R68" s="1">
        <f t="shared" si="0"/>
        <v>45</v>
      </c>
    </row>
    <row r="69" spans="1:18">
      <c r="A69" s="10">
        <v>56</v>
      </c>
      <c r="B69" s="272">
        <v>1911056</v>
      </c>
      <c r="C69" s="273" t="s">
        <v>330</v>
      </c>
      <c r="D69" s="423">
        <v>86</v>
      </c>
      <c r="E69" s="423">
        <v>92</v>
      </c>
      <c r="F69" s="423">
        <v>72</v>
      </c>
      <c r="G69" s="423">
        <v>92</v>
      </c>
      <c r="H69" s="423">
        <v>82</v>
      </c>
      <c r="I69" s="76">
        <v>50</v>
      </c>
      <c r="J69" s="76">
        <v>70</v>
      </c>
      <c r="K69" s="76">
        <v>60</v>
      </c>
      <c r="L69" s="76">
        <v>60</v>
      </c>
      <c r="M69" s="76">
        <v>70</v>
      </c>
      <c r="N69" s="1">
        <f t="shared" si="1"/>
        <v>68</v>
      </c>
      <c r="O69" s="1">
        <f t="shared" si="0"/>
        <v>81</v>
      </c>
      <c r="P69" s="1">
        <f t="shared" si="0"/>
        <v>66</v>
      </c>
      <c r="Q69" s="1">
        <f t="shared" si="0"/>
        <v>76</v>
      </c>
      <c r="R69" s="1">
        <f t="shared" si="0"/>
        <v>76</v>
      </c>
    </row>
    <row r="70" spans="1:18">
      <c r="A70" s="10">
        <v>57</v>
      </c>
      <c r="B70" s="267">
        <v>1911057</v>
      </c>
      <c r="C70" s="268" t="s">
        <v>331</v>
      </c>
      <c r="D70" s="423">
        <v>80</v>
      </c>
      <c r="E70" s="423">
        <v>79</v>
      </c>
      <c r="F70" s="423">
        <v>60</v>
      </c>
      <c r="G70" s="423">
        <v>67</v>
      </c>
      <c r="H70" s="423">
        <v>75</v>
      </c>
      <c r="I70" s="76">
        <v>50</v>
      </c>
      <c r="J70" s="76">
        <v>45</v>
      </c>
      <c r="K70" s="76">
        <v>20</v>
      </c>
      <c r="L70" s="76">
        <v>30</v>
      </c>
      <c r="M70" s="76">
        <v>55</v>
      </c>
      <c r="N70" s="1">
        <f t="shared" si="1"/>
        <v>65</v>
      </c>
      <c r="O70" s="1">
        <f t="shared" si="0"/>
        <v>62</v>
      </c>
      <c r="P70" s="1">
        <f t="shared" si="0"/>
        <v>40</v>
      </c>
      <c r="Q70" s="1">
        <f t="shared" si="0"/>
        <v>49</v>
      </c>
      <c r="R70" s="1">
        <f t="shared" si="0"/>
        <v>65</v>
      </c>
    </row>
    <row r="71" spans="1:18">
      <c r="A71" s="10">
        <v>58</v>
      </c>
      <c r="B71" s="267">
        <v>1911058</v>
      </c>
      <c r="C71" s="268" t="s">
        <v>332</v>
      </c>
      <c r="D71" s="423">
        <v>84</v>
      </c>
      <c r="E71" s="423">
        <v>87</v>
      </c>
      <c r="F71" s="423">
        <v>62</v>
      </c>
      <c r="G71" s="423">
        <v>82</v>
      </c>
      <c r="H71" s="423">
        <v>74</v>
      </c>
      <c r="I71" s="76">
        <v>75</v>
      </c>
      <c r="J71" s="76">
        <v>75</v>
      </c>
      <c r="K71" s="76">
        <v>55</v>
      </c>
      <c r="L71" s="76">
        <v>50</v>
      </c>
      <c r="M71" s="76">
        <v>75</v>
      </c>
      <c r="N71" s="1">
        <f t="shared" si="1"/>
        <v>80</v>
      </c>
      <c r="O71" s="1">
        <f t="shared" si="0"/>
        <v>81</v>
      </c>
      <c r="P71" s="1">
        <f t="shared" si="0"/>
        <v>59</v>
      </c>
      <c r="Q71" s="1">
        <f t="shared" si="0"/>
        <v>66</v>
      </c>
      <c r="R71" s="1">
        <f t="shared" si="0"/>
        <v>75</v>
      </c>
    </row>
    <row r="72" spans="1:18">
      <c r="A72" s="10">
        <v>59</v>
      </c>
      <c r="B72" s="272">
        <v>1911059</v>
      </c>
      <c r="C72" s="273" t="s">
        <v>65</v>
      </c>
      <c r="D72" s="423">
        <v>75</v>
      </c>
      <c r="E72" s="423">
        <v>76</v>
      </c>
      <c r="F72" s="423">
        <v>79</v>
      </c>
      <c r="G72" s="423">
        <v>82</v>
      </c>
      <c r="H72" s="423">
        <v>67</v>
      </c>
      <c r="I72" s="76">
        <v>75</v>
      </c>
      <c r="J72" s="76">
        <v>80</v>
      </c>
      <c r="K72" s="76">
        <v>70</v>
      </c>
      <c r="L72" s="76">
        <v>70</v>
      </c>
      <c r="M72" s="76">
        <v>60</v>
      </c>
      <c r="N72" s="1">
        <f t="shared" si="1"/>
        <v>75</v>
      </c>
      <c r="O72" s="1">
        <f t="shared" si="0"/>
        <v>78</v>
      </c>
      <c r="P72" s="1">
        <f t="shared" si="0"/>
        <v>75</v>
      </c>
      <c r="Q72" s="1">
        <f t="shared" si="0"/>
        <v>76</v>
      </c>
      <c r="R72" s="1">
        <f t="shared" si="0"/>
        <v>64</v>
      </c>
    </row>
    <row r="73" spans="1:18">
      <c r="A73" s="10">
        <v>60</v>
      </c>
      <c r="B73" s="272">
        <v>1911060</v>
      </c>
      <c r="C73" s="273" t="s">
        <v>121</v>
      </c>
      <c r="D73" s="423">
        <v>90</v>
      </c>
      <c r="E73" s="423">
        <v>66</v>
      </c>
      <c r="F73" s="423">
        <v>70</v>
      </c>
      <c r="G73" s="423">
        <v>76</v>
      </c>
      <c r="H73" s="423">
        <v>78</v>
      </c>
      <c r="I73" s="76">
        <v>75</v>
      </c>
      <c r="J73" s="76">
        <v>75</v>
      </c>
      <c r="K73" s="76">
        <v>30</v>
      </c>
      <c r="L73" s="76">
        <v>75</v>
      </c>
      <c r="M73" s="76">
        <v>60</v>
      </c>
      <c r="N73" s="1">
        <f t="shared" si="1"/>
        <v>83</v>
      </c>
      <c r="O73" s="1">
        <f t="shared" si="0"/>
        <v>71</v>
      </c>
      <c r="P73" s="1">
        <f t="shared" si="0"/>
        <v>50</v>
      </c>
      <c r="Q73" s="1">
        <f t="shared" si="0"/>
        <v>76</v>
      </c>
      <c r="R73" s="1">
        <f t="shared" si="0"/>
        <v>69</v>
      </c>
    </row>
    <row r="74" spans="1:18">
      <c r="A74" s="10">
        <v>61</v>
      </c>
      <c r="B74" s="270">
        <v>1911061</v>
      </c>
      <c r="C74" s="271" t="s">
        <v>122</v>
      </c>
      <c r="D74" s="423">
        <v>77</v>
      </c>
      <c r="E74" s="423">
        <v>87</v>
      </c>
      <c r="F74" s="423">
        <v>68</v>
      </c>
      <c r="G74" s="423">
        <v>82</v>
      </c>
      <c r="H74" s="423">
        <v>75</v>
      </c>
      <c r="I74" s="76">
        <v>55</v>
      </c>
      <c r="J74" s="76">
        <v>55</v>
      </c>
      <c r="K74" s="76">
        <v>55</v>
      </c>
      <c r="L74" s="76">
        <v>50</v>
      </c>
      <c r="M74" s="76">
        <v>15</v>
      </c>
      <c r="N74" s="1">
        <f t="shared" si="1"/>
        <v>66</v>
      </c>
      <c r="O74" s="1">
        <f t="shared" si="0"/>
        <v>71</v>
      </c>
      <c r="P74" s="1">
        <f t="shared" si="0"/>
        <v>62</v>
      </c>
      <c r="Q74" s="1">
        <f t="shared" si="0"/>
        <v>66</v>
      </c>
      <c r="R74" s="1">
        <f t="shared" si="0"/>
        <v>45</v>
      </c>
    </row>
    <row r="75" spans="1:18">
      <c r="A75" s="10">
        <v>62</v>
      </c>
      <c r="B75" s="270">
        <v>1911062</v>
      </c>
      <c r="C75" s="271" t="s">
        <v>333</v>
      </c>
      <c r="D75" s="423">
        <v>90</v>
      </c>
      <c r="E75" s="423">
        <v>70</v>
      </c>
      <c r="F75" s="423">
        <v>67</v>
      </c>
      <c r="G75" s="423">
        <v>80</v>
      </c>
      <c r="H75" s="423">
        <v>86</v>
      </c>
      <c r="I75" s="76">
        <v>75</v>
      </c>
      <c r="J75" s="76">
        <v>50</v>
      </c>
      <c r="K75" s="76">
        <v>70</v>
      </c>
      <c r="L75" s="76">
        <v>60</v>
      </c>
      <c r="M75" s="76">
        <v>65</v>
      </c>
      <c r="N75" s="1">
        <f t="shared" si="1"/>
        <v>83</v>
      </c>
      <c r="O75" s="1">
        <f t="shared" si="0"/>
        <v>60</v>
      </c>
      <c r="P75" s="1">
        <f t="shared" si="0"/>
        <v>69</v>
      </c>
      <c r="Q75" s="1">
        <f t="shared" si="0"/>
        <v>70</v>
      </c>
      <c r="R75" s="1">
        <f t="shared" si="0"/>
        <v>76</v>
      </c>
    </row>
    <row r="76" spans="1:18">
      <c r="A76" s="10">
        <v>63</v>
      </c>
      <c r="B76" s="270">
        <v>1911063</v>
      </c>
      <c r="C76" s="271" t="s">
        <v>51</v>
      </c>
      <c r="D76" s="423">
        <v>89</v>
      </c>
      <c r="E76" s="423">
        <v>75</v>
      </c>
      <c r="F76" s="423">
        <v>82</v>
      </c>
      <c r="G76" s="423">
        <v>85</v>
      </c>
      <c r="H76" s="423">
        <v>86</v>
      </c>
      <c r="I76" s="76">
        <v>75</v>
      </c>
      <c r="J76" s="76">
        <v>75</v>
      </c>
      <c r="K76" s="76">
        <v>70</v>
      </c>
      <c r="L76" s="76">
        <v>70</v>
      </c>
      <c r="M76" s="76">
        <v>60</v>
      </c>
      <c r="N76" s="1">
        <f t="shared" si="1"/>
        <v>82</v>
      </c>
      <c r="O76" s="1">
        <f t="shared" si="0"/>
        <v>75</v>
      </c>
      <c r="P76" s="1">
        <f t="shared" si="0"/>
        <v>76</v>
      </c>
      <c r="Q76" s="1">
        <f t="shared" si="0"/>
        <v>78</v>
      </c>
      <c r="R76" s="1">
        <f t="shared" si="0"/>
        <v>73</v>
      </c>
    </row>
    <row r="77" spans="1:18">
      <c r="A77" s="10">
        <v>64</v>
      </c>
      <c r="B77" s="272">
        <v>1911064</v>
      </c>
      <c r="C77" s="273" t="s">
        <v>124</v>
      </c>
      <c r="D77" s="423">
        <v>88</v>
      </c>
      <c r="E77" s="423">
        <v>65</v>
      </c>
      <c r="F77" s="423">
        <v>73</v>
      </c>
      <c r="G77" s="423">
        <v>97</v>
      </c>
      <c r="H77" s="423">
        <v>60</v>
      </c>
      <c r="I77" s="76">
        <v>65</v>
      </c>
      <c r="J77" s="76">
        <v>80</v>
      </c>
      <c r="K77" s="76">
        <v>75</v>
      </c>
      <c r="L77" s="76">
        <v>65</v>
      </c>
      <c r="M77" s="76">
        <v>70</v>
      </c>
      <c r="N77" s="1">
        <f t="shared" si="1"/>
        <v>77</v>
      </c>
      <c r="O77" s="1">
        <f t="shared" si="0"/>
        <v>73</v>
      </c>
      <c r="P77" s="1">
        <f t="shared" si="0"/>
        <v>74</v>
      </c>
      <c r="Q77" s="1">
        <f t="shared" si="0"/>
        <v>81</v>
      </c>
      <c r="R77" s="1">
        <f t="shared" ref="R77:R140" si="2">ROUND(H77*$H$12+M77*$M$12,0)</f>
        <v>65</v>
      </c>
    </row>
    <row r="78" spans="1:18">
      <c r="A78" s="10">
        <v>65</v>
      </c>
      <c r="B78" s="270">
        <v>1911065</v>
      </c>
      <c r="C78" s="271" t="s">
        <v>334</v>
      </c>
      <c r="D78" s="423">
        <v>89</v>
      </c>
      <c r="E78" s="423">
        <v>65</v>
      </c>
      <c r="F78" s="423">
        <v>65</v>
      </c>
      <c r="G78" s="423">
        <v>64</v>
      </c>
      <c r="H78" s="423">
        <v>78</v>
      </c>
      <c r="I78" s="76">
        <v>75</v>
      </c>
      <c r="J78" s="76">
        <v>70</v>
      </c>
      <c r="K78" s="76">
        <v>10</v>
      </c>
      <c r="L78" s="76">
        <v>75</v>
      </c>
      <c r="M78" s="76">
        <v>55</v>
      </c>
      <c r="N78" s="1">
        <f t="shared" si="1"/>
        <v>82</v>
      </c>
      <c r="O78" s="1">
        <f t="shared" si="1"/>
        <v>68</v>
      </c>
      <c r="P78" s="1">
        <f t="shared" si="1"/>
        <v>38</v>
      </c>
      <c r="Q78" s="1">
        <f t="shared" si="1"/>
        <v>70</v>
      </c>
      <c r="R78" s="1">
        <f t="shared" si="2"/>
        <v>67</v>
      </c>
    </row>
    <row r="79" spans="1:18">
      <c r="A79" s="10">
        <v>66</v>
      </c>
      <c r="B79" s="272">
        <v>1911066</v>
      </c>
      <c r="C79" s="273" t="s">
        <v>66</v>
      </c>
      <c r="D79" s="423">
        <v>84</v>
      </c>
      <c r="E79" s="423">
        <v>93</v>
      </c>
      <c r="F79" s="423">
        <v>69</v>
      </c>
      <c r="G79" s="423">
        <v>78</v>
      </c>
      <c r="H79" s="423">
        <v>85</v>
      </c>
      <c r="I79" s="76">
        <v>75</v>
      </c>
      <c r="J79" s="76">
        <v>75</v>
      </c>
      <c r="K79" s="76">
        <v>70</v>
      </c>
      <c r="L79" s="76">
        <v>55</v>
      </c>
      <c r="M79" s="76">
        <v>75</v>
      </c>
      <c r="N79" s="1">
        <f t="shared" ref="N79:Q122" si="3">ROUND(D79*$H$12+I79*$M$12,0)</f>
        <v>80</v>
      </c>
      <c r="O79" s="1">
        <f t="shared" si="3"/>
        <v>84</v>
      </c>
      <c r="P79" s="1">
        <f t="shared" si="3"/>
        <v>70</v>
      </c>
      <c r="Q79" s="1">
        <f t="shared" si="3"/>
        <v>67</v>
      </c>
      <c r="R79" s="1">
        <f t="shared" si="2"/>
        <v>80</v>
      </c>
    </row>
    <row r="80" spans="1:18">
      <c r="A80" s="10">
        <v>67</v>
      </c>
      <c r="B80" s="270">
        <v>1911067</v>
      </c>
      <c r="C80" s="271" t="s">
        <v>335</v>
      </c>
      <c r="D80" s="423">
        <v>84</v>
      </c>
      <c r="E80" s="423">
        <v>76</v>
      </c>
      <c r="F80" s="423">
        <v>67</v>
      </c>
      <c r="G80" s="423">
        <v>90</v>
      </c>
      <c r="H80" s="423">
        <v>73</v>
      </c>
      <c r="I80" s="76">
        <v>75</v>
      </c>
      <c r="J80" s="76">
        <v>75</v>
      </c>
      <c r="K80" s="76">
        <v>70</v>
      </c>
      <c r="L80" s="76">
        <v>70</v>
      </c>
      <c r="M80" s="76">
        <v>80</v>
      </c>
      <c r="N80" s="1">
        <f t="shared" si="3"/>
        <v>80</v>
      </c>
      <c r="O80" s="1">
        <f t="shared" si="3"/>
        <v>76</v>
      </c>
      <c r="P80" s="1">
        <f t="shared" si="3"/>
        <v>69</v>
      </c>
      <c r="Q80" s="1">
        <f t="shared" si="3"/>
        <v>80</v>
      </c>
      <c r="R80" s="1">
        <f t="shared" si="2"/>
        <v>77</v>
      </c>
    </row>
    <row r="81" spans="1:18">
      <c r="A81" s="10">
        <v>68</v>
      </c>
      <c r="B81" s="272">
        <v>1911068</v>
      </c>
      <c r="C81" s="273" t="s">
        <v>336</v>
      </c>
      <c r="D81" s="423">
        <v>75</v>
      </c>
      <c r="E81" s="423">
        <v>64</v>
      </c>
      <c r="F81" s="423">
        <v>68</v>
      </c>
      <c r="G81" s="423">
        <v>90</v>
      </c>
      <c r="H81" s="423">
        <v>55</v>
      </c>
      <c r="I81" s="76">
        <v>60</v>
      </c>
      <c r="J81" s="76">
        <v>70</v>
      </c>
      <c r="K81" s="76">
        <v>30</v>
      </c>
      <c r="L81" s="76">
        <v>10</v>
      </c>
      <c r="M81" s="76">
        <v>30</v>
      </c>
      <c r="N81" s="1">
        <f t="shared" si="3"/>
        <v>68</v>
      </c>
      <c r="O81" s="1">
        <f t="shared" si="3"/>
        <v>67</v>
      </c>
      <c r="P81" s="1">
        <f t="shared" si="3"/>
        <v>49</v>
      </c>
      <c r="Q81" s="1">
        <f t="shared" si="3"/>
        <v>50</v>
      </c>
      <c r="R81" s="1">
        <f t="shared" si="2"/>
        <v>43</v>
      </c>
    </row>
    <row r="82" spans="1:18">
      <c r="A82" s="10">
        <v>69</v>
      </c>
      <c r="B82" s="272">
        <v>1911069</v>
      </c>
      <c r="C82" s="273" t="s">
        <v>337</v>
      </c>
      <c r="D82" s="423">
        <v>65</v>
      </c>
      <c r="E82" s="423">
        <v>83</v>
      </c>
      <c r="F82" s="423">
        <v>66</v>
      </c>
      <c r="G82" s="423">
        <v>69</v>
      </c>
      <c r="H82" s="423">
        <v>51</v>
      </c>
      <c r="I82" s="76">
        <v>15</v>
      </c>
      <c r="J82" s="76">
        <v>65</v>
      </c>
      <c r="K82" s="76">
        <v>40</v>
      </c>
      <c r="L82" s="76">
        <v>60</v>
      </c>
      <c r="M82" s="76">
        <v>40</v>
      </c>
      <c r="N82" s="1">
        <f t="shared" si="3"/>
        <v>40</v>
      </c>
      <c r="O82" s="1">
        <f t="shared" si="3"/>
        <v>74</v>
      </c>
      <c r="P82" s="1">
        <f t="shared" si="3"/>
        <v>53</v>
      </c>
      <c r="Q82" s="1">
        <f t="shared" si="3"/>
        <v>65</v>
      </c>
      <c r="R82" s="1">
        <f t="shared" si="2"/>
        <v>46</v>
      </c>
    </row>
    <row r="83" spans="1:18">
      <c r="A83" s="10">
        <v>70</v>
      </c>
      <c r="B83" s="267">
        <v>1911070</v>
      </c>
      <c r="C83" s="268" t="s">
        <v>127</v>
      </c>
      <c r="D83" s="423">
        <v>68</v>
      </c>
      <c r="E83" s="423">
        <v>66</v>
      </c>
      <c r="F83" s="423">
        <v>53</v>
      </c>
      <c r="G83" s="423">
        <v>60</v>
      </c>
      <c r="H83" s="423">
        <v>78</v>
      </c>
      <c r="I83" s="76">
        <v>50</v>
      </c>
      <c r="J83" s="76">
        <v>60</v>
      </c>
      <c r="K83" s="76">
        <v>55</v>
      </c>
      <c r="L83" s="76">
        <v>20</v>
      </c>
      <c r="M83" s="76">
        <v>30</v>
      </c>
      <c r="N83" s="1">
        <f t="shared" si="3"/>
        <v>59</v>
      </c>
      <c r="O83" s="1">
        <f t="shared" si="3"/>
        <v>63</v>
      </c>
      <c r="P83" s="1">
        <f t="shared" si="3"/>
        <v>54</v>
      </c>
      <c r="Q83" s="1">
        <f t="shared" si="3"/>
        <v>40</v>
      </c>
      <c r="R83" s="1">
        <f t="shared" si="2"/>
        <v>54</v>
      </c>
    </row>
    <row r="84" spans="1:18">
      <c r="A84" s="10">
        <v>71</v>
      </c>
      <c r="B84" s="272">
        <v>1911071</v>
      </c>
      <c r="C84" s="273" t="s">
        <v>128</v>
      </c>
      <c r="D84" s="423">
        <v>89</v>
      </c>
      <c r="E84" s="423">
        <v>77</v>
      </c>
      <c r="F84" s="423">
        <v>63</v>
      </c>
      <c r="G84" s="423">
        <v>69</v>
      </c>
      <c r="H84" s="423">
        <v>65</v>
      </c>
      <c r="I84" s="76">
        <v>75</v>
      </c>
      <c r="J84" s="76">
        <v>60</v>
      </c>
      <c r="K84" s="76">
        <v>35</v>
      </c>
      <c r="L84" s="76">
        <v>70</v>
      </c>
      <c r="M84" s="76">
        <v>55</v>
      </c>
      <c r="N84" s="1">
        <f t="shared" si="3"/>
        <v>82</v>
      </c>
      <c r="O84" s="1">
        <f t="shared" si="3"/>
        <v>69</v>
      </c>
      <c r="P84" s="1">
        <f t="shared" si="3"/>
        <v>49</v>
      </c>
      <c r="Q84" s="1">
        <f t="shared" si="3"/>
        <v>70</v>
      </c>
      <c r="R84" s="1">
        <f t="shared" si="2"/>
        <v>60</v>
      </c>
    </row>
    <row r="85" spans="1:18">
      <c r="A85" s="10">
        <v>72</v>
      </c>
      <c r="B85" s="270">
        <v>1911072</v>
      </c>
      <c r="C85" s="271" t="s">
        <v>338</v>
      </c>
      <c r="D85" s="423">
        <v>65</v>
      </c>
      <c r="E85" s="423">
        <v>66</v>
      </c>
      <c r="F85" s="423">
        <v>55</v>
      </c>
      <c r="G85" s="423">
        <v>60</v>
      </c>
      <c r="H85" s="423">
        <v>58</v>
      </c>
      <c r="I85" s="76">
        <v>40</v>
      </c>
      <c r="J85" s="76">
        <v>80</v>
      </c>
      <c r="K85" s="76">
        <v>65</v>
      </c>
      <c r="L85" s="76">
        <v>0</v>
      </c>
      <c r="M85" s="76">
        <v>40</v>
      </c>
      <c r="N85" s="1">
        <f t="shared" si="3"/>
        <v>53</v>
      </c>
      <c r="O85" s="1">
        <f t="shared" si="3"/>
        <v>73</v>
      </c>
      <c r="P85" s="1">
        <f t="shared" si="3"/>
        <v>60</v>
      </c>
      <c r="Q85" s="1">
        <f t="shared" si="3"/>
        <v>30</v>
      </c>
      <c r="R85" s="1">
        <f t="shared" si="2"/>
        <v>49</v>
      </c>
    </row>
    <row r="86" spans="1:18">
      <c r="A86" s="10">
        <v>73</v>
      </c>
      <c r="B86" s="267">
        <v>1911073</v>
      </c>
      <c r="C86" s="268" t="s">
        <v>339</v>
      </c>
      <c r="D86" s="423">
        <v>90</v>
      </c>
      <c r="E86" s="423">
        <v>100</v>
      </c>
      <c r="F86" s="423">
        <v>91</v>
      </c>
      <c r="G86" s="423">
        <v>92</v>
      </c>
      <c r="H86" s="423">
        <v>94</v>
      </c>
      <c r="I86" s="76">
        <v>75</v>
      </c>
      <c r="J86" s="76">
        <v>75</v>
      </c>
      <c r="K86" s="76">
        <v>75</v>
      </c>
      <c r="L86" s="76">
        <v>75</v>
      </c>
      <c r="M86" s="76">
        <v>65</v>
      </c>
      <c r="N86" s="1">
        <f t="shared" si="3"/>
        <v>83</v>
      </c>
      <c r="O86" s="1">
        <f t="shared" si="3"/>
        <v>88</v>
      </c>
      <c r="P86" s="1">
        <f t="shared" si="3"/>
        <v>83</v>
      </c>
      <c r="Q86" s="1">
        <f t="shared" si="3"/>
        <v>84</v>
      </c>
      <c r="R86" s="1">
        <f t="shared" si="2"/>
        <v>80</v>
      </c>
    </row>
    <row r="87" spans="1:18">
      <c r="A87" s="10">
        <v>74</v>
      </c>
      <c r="B87" s="272">
        <v>1911074</v>
      </c>
      <c r="C87" s="273" t="s">
        <v>68</v>
      </c>
      <c r="D87" s="423">
        <v>98</v>
      </c>
      <c r="E87" s="423">
        <v>90</v>
      </c>
      <c r="F87" s="423">
        <v>97</v>
      </c>
      <c r="G87" s="423">
        <v>97</v>
      </c>
      <c r="H87" s="423">
        <v>73</v>
      </c>
      <c r="I87" s="76">
        <v>75</v>
      </c>
      <c r="J87" s="76">
        <v>75</v>
      </c>
      <c r="K87" s="76">
        <v>70</v>
      </c>
      <c r="L87" s="76">
        <v>65</v>
      </c>
      <c r="M87" s="76">
        <v>65</v>
      </c>
      <c r="N87" s="1">
        <f t="shared" si="3"/>
        <v>87</v>
      </c>
      <c r="O87" s="1">
        <f t="shared" si="3"/>
        <v>83</v>
      </c>
      <c r="P87" s="1">
        <f t="shared" si="3"/>
        <v>84</v>
      </c>
      <c r="Q87" s="1">
        <f t="shared" si="3"/>
        <v>81</v>
      </c>
      <c r="R87" s="1">
        <f t="shared" si="2"/>
        <v>69</v>
      </c>
    </row>
    <row r="88" spans="1:18">
      <c r="A88" s="10">
        <v>75</v>
      </c>
      <c r="B88" s="270">
        <v>1911075</v>
      </c>
      <c r="C88" s="271" t="s">
        <v>340</v>
      </c>
      <c r="D88" s="423">
        <v>80</v>
      </c>
      <c r="E88" s="423">
        <v>61</v>
      </c>
      <c r="F88" s="423">
        <v>71</v>
      </c>
      <c r="G88" s="423">
        <v>65</v>
      </c>
      <c r="H88" s="423">
        <v>68</v>
      </c>
      <c r="I88" s="76">
        <v>75</v>
      </c>
      <c r="J88" s="76">
        <v>75</v>
      </c>
      <c r="K88" s="76">
        <v>30</v>
      </c>
      <c r="L88" s="76">
        <v>75</v>
      </c>
      <c r="M88" s="76">
        <v>20</v>
      </c>
      <c r="N88" s="1">
        <f t="shared" si="3"/>
        <v>78</v>
      </c>
      <c r="O88" s="1">
        <f t="shared" si="3"/>
        <v>68</v>
      </c>
      <c r="P88" s="1">
        <f t="shared" si="3"/>
        <v>51</v>
      </c>
      <c r="Q88" s="1">
        <f t="shared" si="3"/>
        <v>70</v>
      </c>
      <c r="R88" s="1">
        <f t="shared" si="2"/>
        <v>44</v>
      </c>
    </row>
    <row r="89" spans="1:18">
      <c r="A89" s="10">
        <v>76</v>
      </c>
      <c r="B89" s="267">
        <v>1911076</v>
      </c>
      <c r="C89" s="268" t="s">
        <v>341</v>
      </c>
      <c r="D89" s="423">
        <v>75</v>
      </c>
      <c r="E89" s="423">
        <v>61</v>
      </c>
      <c r="F89" s="423">
        <v>55</v>
      </c>
      <c r="G89" s="423">
        <v>68</v>
      </c>
      <c r="H89" s="423">
        <v>70</v>
      </c>
      <c r="I89" s="76">
        <v>50</v>
      </c>
      <c r="J89" s="76">
        <v>75</v>
      </c>
      <c r="K89" s="76">
        <v>65</v>
      </c>
      <c r="L89" s="76">
        <v>75</v>
      </c>
      <c r="M89" s="76">
        <v>35</v>
      </c>
      <c r="N89" s="1">
        <f t="shared" si="3"/>
        <v>63</v>
      </c>
      <c r="O89" s="1">
        <f t="shared" si="3"/>
        <v>68</v>
      </c>
      <c r="P89" s="1">
        <f t="shared" si="3"/>
        <v>60</v>
      </c>
      <c r="Q89" s="1">
        <f t="shared" si="3"/>
        <v>72</v>
      </c>
      <c r="R89" s="1">
        <f t="shared" si="2"/>
        <v>53</v>
      </c>
    </row>
    <row r="90" spans="1:18">
      <c r="A90" s="10">
        <v>77</v>
      </c>
      <c r="B90" s="267">
        <v>1911077</v>
      </c>
      <c r="C90" s="268" t="s">
        <v>56</v>
      </c>
      <c r="D90" s="423">
        <v>91</v>
      </c>
      <c r="E90" s="423">
        <v>94</v>
      </c>
      <c r="F90" s="423">
        <v>94</v>
      </c>
      <c r="G90" s="423">
        <v>78</v>
      </c>
      <c r="H90" s="423">
        <v>72</v>
      </c>
      <c r="I90" s="76">
        <v>40</v>
      </c>
      <c r="J90" s="76">
        <v>80</v>
      </c>
      <c r="K90" s="76">
        <v>65</v>
      </c>
      <c r="L90" s="76">
        <v>50</v>
      </c>
      <c r="M90" s="76">
        <v>60</v>
      </c>
      <c r="N90" s="1">
        <f t="shared" si="3"/>
        <v>66</v>
      </c>
      <c r="O90" s="1">
        <f t="shared" si="3"/>
        <v>87</v>
      </c>
      <c r="P90" s="1">
        <f t="shared" si="3"/>
        <v>80</v>
      </c>
      <c r="Q90" s="1">
        <f t="shared" si="3"/>
        <v>64</v>
      </c>
      <c r="R90" s="1">
        <f t="shared" si="2"/>
        <v>66</v>
      </c>
    </row>
    <row r="91" spans="1:18">
      <c r="A91" s="10">
        <v>78</v>
      </c>
      <c r="B91" s="272">
        <v>1911078</v>
      </c>
      <c r="C91" s="273" t="s">
        <v>69</v>
      </c>
      <c r="D91" s="423">
        <v>89</v>
      </c>
      <c r="E91" s="423">
        <v>91</v>
      </c>
      <c r="F91" s="423">
        <v>79</v>
      </c>
      <c r="G91" s="423">
        <v>94</v>
      </c>
      <c r="H91" s="423">
        <v>69</v>
      </c>
      <c r="I91" s="76">
        <v>65</v>
      </c>
      <c r="J91" s="76">
        <v>65</v>
      </c>
      <c r="K91" s="76">
        <v>75</v>
      </c>
      <c r="L91" s="76">
        <v>50</v>
      </c>
      <c r="M91" s="76">
        <v>40</v>
      </c>
      <c r="N91" s="1">
        <f t="shared" si="3"/>
        <v>77</v>
      </c>
      <c r="O91" s="1">
        <f t="shared" si="3"/>
        <v>78</v>
      </c>
      <c r="P91" s="1">
        <f t="shared" si="3"/>
        <v>77</v>
      </c>
      <c r="Q91" s="1">
        <f t="shared" si="3"/>
        <v>72</v>
      </c>
      <c r="R91" s="1">
        <f t="shared" si="2"/>
        <v>55</v>
      </c>
    </row>
    <row r="92" spans="1:18">
      <c r="A92" s="10">
        <v>79</v>
      </c>
      <c r="B92" s="267">
        <v>1911079</v>
      </c>
      <c r="C92" s="268" t="s">
        <v>130</v>
      </c>
      <c r="D92" s="423">
        <v>75</v>
      </c>
      <c r="E92" s="423">
        <v>65</v>
      </c>
      <c r="F92" s="423">
        <v>66</v>
      </c>
      <c r="G92" s="423">
        <v>76</v>
      </c>
      <c r="H92" s="423">
        <v>52</v>
      </c>
      <c r="I92" s="76">
        <v>70</v>
      </c>
      <c r="J92" s="76">
        <v>75</v>
      </c>
      <c r="K92" s="76">
        <v>65</v>
      </c>
      <c r="L92" s="76">
        <v>70</v>
      </c>
      <c r="M92" s="76">
        <v>40</v>
      </c>
      <c r="N92" s="1">
        <f t="shared" si="3"/>
        <v>73</v>
      </c>
      <c r="O92" s="1">
        <f t="shared" si="3"/>
        <v>70</v>
      </c>
      <c r="P92" s="1">
        <f t="shared" si="3"/>
        <v>66</v>
      </c>
      <c r="Q92" s="1">
        <f t="shared" si="3"/>
        <v>73</v>
      </c>
      <c r="R92" s="1">
        <f t="shared" si="2"/>
        <v>46</v>
      </c>
    </row>
    <row r="93" spans="1:18">
      <c r="A93" s="10">
        <v>80</v>
      </c>
      <c r="B93" s="272">
        <v>1911080</v>
      </c>
      <c r="C93" s="273" t="s">
        <v>342</v>
      </c>
      <c r="D93" s="423">
        <v>55</v>
      </c>
      <c r="E93" s="423">
        <v>56</v>
      </c>
      <c r="F93" s="423">
        <v>52</v>
      </c>
      <c r="G93" s="423">
        <v>80</v>
      </c>
      <c r="H93" s="423">
        <v>52</v>
      </c>
      <c r="I93" s="76">
        <v>55</v>
      </c>
      <c r="J93" s="76">
        <v>65</v>
      </c>
      <c r="K93" s="76">
        <v>25</v>
      </c>
      <c r="L93" s="76">
        <v>65</v>
      </c>
      <c r="M93" s="76">
        <v>25</v>
      </c>
      <c r="N93" s="1">
        <f t="shared" si="3"/>
        <v>55</v>
      </c>
      <c r="O93" s="1">
        <f t="shared" si="3"/>
        <v>61</v>
      </c>
      <c r="P93" s="1">
        <f t="shared" si="3"/>
        <v>39</v>
      </c>
      <c r="Q93" s="1">
        <f t="shared" si="3"/>
        <v>73</v>
      </c>
      <c r="R93" s="1">
        <f t="shared" si="2"/>
        <v>39</v>
      </c>
    </row>
    <row r="94" spans="1:18">
      <c r="A94" s="10">
        <v>81</v>
      </c>
      <c r="B94" s="272">
        <v>1911081</v>
      </c>
      <c r="C94" s="273" t="s">
        <v>70</v>
      </c>
      <c r="D94" s="423">
        <v>75</v>
      </c>
      <c r="E94" s="423">
        <v>63</v>
      </c>
      <c r="F94" s="423">
        <v>56</v>
      </c>
      <c r="G94" s="423">
        <v>73</v>
      </c>
      <c r="H94" s="423">
        <v>64</v>
      </c>
      <c r="I94" s="76">
        <v>70</v>
      </c>
      <c r="J94" s="76">
        <v>60</v>
      </c>
      <c r="K94" s="76">
        <v>0</v>
      </c>
      <c r="L94" s="76">
        <v>15</v>
      </c>
      <c r="M94" s="76">
        <v>40</v>
      </c>
      <c r="N94" s="1">
        <f t="shared" si="3"/>
        <v>73</v>
      </c>
      <c r="O94" s="1">
        <f t="shared" si="3"/>
        <v>62</v>
      </c>
      <c r="P94" s="1">
        <f t="shared" si="3"/>
        <v>28</v>
      </c>
      <c r="Q94" s="1">
        <f t="shared" si="3"/>
        <v>44</v>
      </c>
      <c r="R94" s="1">
        <f t="shared" si="2"/>
        <v>52</v>
      </c>
    </row>
    <row r="95" spans="1:18">
      <c r="A95" s="10">
        <v>82</v>
      </c>
      <c r="B95" s="272">
        <v>1911082</v>
      </c>
      <c r="C95" s="273" t="s">
        <v>71</v>
      </c>
      <c r="D95" s="423">
        <v>96</v>
      </c>
      <c r="E95" s="423">
        <v>76</v>
      </c>
      <c r="F95" s="423">
        <v>90</v>
      </c>
      <c r="G95" s="423">
        <v>90</v>
      </c>
      <c r="H95" s="423">
        <v>99</v>
      </c>
      <c r="I95" s="76">
        <v>80</v>
      </c>
      <c r="J95" s="76">
        <v>80</v>
      </c>
      <c r="K95" s="76">
        <v>60</v>
      </c>
      <c r="L95" s="76">
        <v>65</v>
      </c>
      <c r="M95" s="76">
        <v>80</v>
      </c>
      <c r="N95" s="1">
        <f t="shared" si="3"/>
        <v>88</v>
      </c>
      <c r="O95" s="1">
        <f t="shared" si="3"/>
        <v>78</v>
      </c>
      <c r="P95" s="1">
        <f t="shared" si="3"/>
        <v>75</v>
      </c>
      <c r="Q95" s="1">
        <f t="shared" si="3"/>
        <v>78</v>
      </c>
      <c r="R95" s="1">
        <f t="shared" si="2"/>
        <v>90</v>
      </c>
    </row>
    <row r="96" spans="1:18">
      <c r="A96" s="10">
        <v>83</v>
      </c>
      <c r="B96" s="272">
        <v>1911083</v>
      </c>
      <c r="C96" s="273" t="s">
        <v>132</v>
      </c>
      <c r="D96" s="423">
        <v>89</v>
      </c>
      <c r="E96" s="423">
        <v>55</v>
      </c>
      <c r="F96" s="423">
        <v>77</v>
      </c>
      <c r="G96" s="423">
        <v>60</v>
      </c>
      <c r="H96" s="423">
        <v>75</v>
      </c>
      <c r="I96" s="76">
        <v>75</v>
      </c>
      <c r="J96" s="76">
        <v>70</v>
      </c>
      <c r="K96" s="76">
        <v>70</v>
      </c>
      <c r="L96" s="76">
        <v>70</v>
      </c>
      <c r="M96" s="76">
        <v>70</v>
      </c>
      <c r="N96" s="1">
        <f t="shared" si="3"/>
        <v>82</v>
      </c>
      <c r="O96" s="1">
        <f t="shared" si="3"/>
        <v>63</v>
      </c>
      <c r="P96" s="1">
        <f t="shared" si="3"/>
        <v>74</v>
      </c>
      <c r="Q96" s="1">
        <f t="shared" si="3"/>
        <v>65</v>
      </c>
      <c r="R96" s="1">
        <f t="shared" si="2"/>
        <v>73</v>
      </c>
    </row>
    <row r="97" spans="1:18">
      <c r="A97" s="10">
        <v>84</v>
      </c>
      <c r="B97" s="270">
        <v>1911084</v>
      </c>
      <c r="C97" s="271" t="s">
        <v>343</v>
      </c>
      <c r="D97" s="423">
        <v>82</v>
      </c>
      <c r="E97" s="423">
        <v>75</v>
      </c>
      <c r="F97" s="423">
        <v>59</v>
      </c>
      <c r="G97" s="423">
        <v>66</v>
      </c>
      <c r="H97" s="423">
        <v>50</v>
      </c>
      <c r="I97" s="76">
        <v>70</v>
      </c>
      <c r="J97" s="76">
        <v>70</v>
      </c>
      <c r="K97" s="76">
        <v>55</v>
      </c>
      <c r="L97" s="76">
        <v>70</v>
      </c>
      <c r="M97" s="76">
        <v>35</v>
      </c>
      <c r="N97" s="1">
        <f t="shared" si="3"/>
        <v>76</v>
      </c>
      <c r="O97" s="1">
        <f t="shared" si="3"/>
        <v>73</v>
      </c>
      <c r="P97" s="1">
        <f t="shared" si="3"/>
        <v>57</v>
      </c>
      <c r="Q97" s="1">
        <f t="shared" si="3"/>
        <v>68</v>
      </c>
      <c r="R97" s="1">
        <f t="shared" si="2"/>
        <v>43</v>
      </c>
    </row>
    <row r="98" spans="1:18">
      <c r="A98" s="10">
        <v>85</v>
      </c>
      <c r="B98" s="267">
        <v>1911085</v>
      </c>
      <c r="C98" s="268" t="s">
        <v>344</v>
      </c>
      <c r="D98" s="423">
        <v>67</v>
      </c>
      <c r="E98" s="423">
        <v>58</v>
      </c>
      <c r="F98" s="423">
        <v>58</v>
      </c>
      <c r="G98" s="423">
        <v>83</v>
      </c>
      <c r="H98" s="423">
        <v>51</v>
      </c>
      <c r="I98" s="76">
        <v>70</v>
      </c>
      <c r="J98" s="76">
        <v>80</v>
      </c>
      <c r="K98" s="76">
        <v>55</v>
      </c>
      <c r="L98" s="76">
        <v>45</v>
      </c>
      <c r="M98" s="76">
        <v>40</v>
      </c>
      <c r="N98" s="1">
        <f t="shared" si="3"/>
        <v>69</v>
      </c>
      <c r="O98" s="1">
        <f t="shared" si="3"/>
        <v>69</v>
      </c>
      <c r="P98" s="1">
        <f t="shared" si="3"/>
        <v>57</v>
      </c>
      <c r="Q98" s="1">
        <f t="shared" si="3"/>
        <v>64</v>
      </c>
      <c r="R98" s="1">
        <f t="shared" si="2"/>
        <v>46</v>
      </c>
    </row>
    <row r="99" spans="1:18">
      <c r="A99" s="10">
        <v>86</v>
      </c>
      <c r="B99" s="270">
        <v>1911086</v>
      </c>
      <c r="C99" s="31" t="s">
        <v>345</v>
      </c>
      <c r="D99" s="423">
        <v>53</v>
      </c>
      <c r="E99" s="423">
        <v>55</v>
      </c>
      <c r="F99" s="423">
        <v>52</v>
      </c>
      <c r="G99" s="423">
        <v>65</v>
      </c>
      <c r="H99" s="423">
        <v>50</v>
      </c>
      <c r="I99" s="76">
        <v>30</v>
      </c>
      <c r="J99" s="76">
        <v>75</v>
      </c>
      <c r="K99" s="76">
        <v>0</v>
      </c>
      <c r="L99" s="76">
        <v>25</v>
      </c>
      <c r="M99" s="76">
        <v>20</v>
      </c>
      <c r="N99" s="1">
        <f t="shared" si="3"/>
        <v>42</v>
      </c>
      <c r="O99" s="1">
        <f t="shared" si="3"/>
        <v>65</v>
      </c>
      <c r="P99" s="1">
        <f t="shared" si="3"/>
        <v>26</v>
      </c>
      <c r="Q99" s="1">
        <f t="shared" si="3"/>
        <v>45</v>
      </c>
      <c r="R99" s="1">
        <f t="shared" si="2"/>
        <v>35</v>
      </c>
    </row>
    <row r="100" spans="1:18">
      <c r="A100" s="10">
        <v>87</v>
      </c>
      <c r="B100" s="270">
        <v>1911087</v>
      </c>
      <c r="C100" s="271" t="s">
        <v>136</v>
      </c>
      <c r="D100" s="423">
        <v>70</v>
      </c>
      <c r="E100" s="423">
        <v>91</v>
      </c>
      <c r="F100" s="423">
        <v>66</v>
      </c>
      <c r="G100" s="423">
        <v>73</v>
      </c>
      <c r="H100" s="423">
        <v>79</v>
      </c>
      <c r="I100" s="76">
        <v>55</v>
      </c>
      <c r="J100" s="76">
        <v>80</v>
      </c>
      <c r="K100" s="76">
        <v>65</v>
      </c>
      <c r="L100" s="76">
        <v>70</v>
      </c>
      <c r="M100" s="76">
        <v>65</v>
      </c>
      <c r="N100" s="1">
        <f t="shared" si="3"/>
        <v>63</v>
      </c>
      <c r="O100" s="1">
        <f t="shared" si="3"/>
        <v>86</v>
      </c>
      <c r="P100" s="1">
        <f t="shared" si="3"/>
        <v>66</v>
      </c>
      <c r="Q100" s="1">
        <f t="shared" si="3"/>
        <v>72</v>
      </c>
      <c r="R100" s="1">
        <f t="shared" si="2"/>
        <v>72</v>
      </c>
    </row>
    <row r="101" spans="1:18">
      <c r="A101" s="10">
        <v>88</v>
      </c>
      <c r="B101" s="76">
        <v>1911088</v>
      </c>
      <c r="C101" s="271" t="s">
        <v>346</v>
      </c>
      <c r="D101" s="423">
        <v>82</v>
      </c>
      <c r="E101" s="423">
        <v>62</v>
      </c>
      <c r="F101" s="423">
        <v>72</v>
      </c>
      <c r="G101" s="423">
        <v>84</v>
      </c>
      <c r="H101" s="423">
        <v>82</v>
      </c>
      <c r="I101" s="76">
        <v>70</v>
      </c>
      <c r="J101" s="76">
        <v>60</v>
      </c>
      <c r="K101" s="76">
        <v>70</v>
      </c>
      <c r="L101" s="76">
        <v>35</v>
      </c>
      <c r="M101" s="76">
        <v>40</v>
      </c>
      <c r="N101" s="1">
        <f t="shared" si="3"/>
        <v>76</v>
      </c>
      <c r="O101" s="1">
        <f t="shared" si="3"/>
        <v>61</v>
      </c>
      <c r="P101" s="1">
        <f t="shared" si="3"/>
        <v>71</v>
      </c>
      <c r="Q101" s="1">
        <f t="shared" si="3"/>
        <v>60</v>
      </c>
      <c r="R101" s="1">
        <f t="shared" si="2"/>
        <v>61</v>
      </c>
    </row>
    <row r="102" spans="1:18">
      <c r="A102" s="10">
        <v>89</v>
      </c>
      <c r="B102" s="272">
        <v>1911089</v>
      </c>
      <c r="C102" s="273" t="s">
        <v>137</v>
      </c>
      <c r="D102" s="423">
        <v>95</v>
      </c>
      <c r="E102" s="423">
        <v>89</v>
      </c>
      <c r="F102" s="423">
        <v>97</v>
      </c>
      <c r="G102" s="423">
        <v>83</v>
      </c>
      <c r="H102" s="423">
        <v>91</v>
      </c>
      <c r="I102" s="76">
        <v>75</v>
      </c>
      <c r="J102" s="76">
        <v>75</v>
      </c>
      <c r="K102" s="76">
        <v>70</v>
      </c>
      <c r="L102" s="76">
        <v>75</v>
      </c>
      <c r="M102" s="76">
        <v>75</v>
      </c>
      <c r="N102" s="1">
        <f t="shared" si="3"/>
        <v>85</v>
      </c>
      <c r="O102" s="1">
        <f t="shared" si="3"/>
        <v>82</v>
      </c>
      <c r="P102" s="1">
        <f t="shared" si="3"/>
        <v>84</v>
      </c>
      <c r="Q102" s="1">
        <f t="shared" si="3"/>
        <v>79</v>
      </c>
      <c r="R102" s="1">
        <f t="shared" si="2"/>
        <v>83</v>
      </c>
    </row>
    <row r="103" spans="1:18">
      <c r="A103" s="10">
        <v>90</v>
      </c>
      <c r="B103" s="76">
        <v>1911090</v>
      </c>
      <c r="C103" s="271" t="s">
        <v>138</v>
      </c>
      <c r="D103" s="423">
        <v>95</v>
      </c>
      <c r="E103" s="423">
        <v>69</v>
      </c>
      <c r="F103" s="423">
        <v>85</v>
      </c>
      <c r="G103" s="423">
        <v>99</v>
      </c>
      <c r="H103" s="423">
        <v>77</v>
      </c>
      <c r="I103" s="76">
        <v>75</v>
      </c>
      <c r="J103" s="76">
        <v>65</v>
      </c>
      <c r="K103" s="76">
        <v>75</v>
      </c>
      <c r="L103" s="76">
        <v>75</v>
      </c>
      <c r="M103" s="76">
        <v>75</v>
      </c>
      <c r="N103" s="1">
        <f t="shared" si="3"/>
        <v>85</v>
      </c>
      <c r="O103" s="1">
        <f t="shared" si="3"/>
        <v>67</v>
      </c>
      <c r="P103" s="1">
        <f t="shared" si="3"/>
        <v>80</v>
      </c>
      <c r="Q103" s="1">
        <f t="shared" si="3"/>
        <v>87</v>
      </c>
      <c r="R103" s="1">
        <f t="shared" si="2"/>
        <v>76</v>
      </c>
    </row>
    <row r="104" spans="1:18">
      <c r="A104" s="10">
        <v>91</v>
      </c>
      <c r="B104" s="272">
        <v>1911091</v>
      </c>
      <c r="C104" s="273" t="s">
        <v>139</v>
      </c>
      <c r="D104" s="423">
        <v>72</v>
      </c>
      <c r="E104" s="423">
        <v>59</v>
      </c>
      <c r="F104" s="423">
        <v>56</v>
      </c>
      <c r="G104" s="423">
        <v>57</v>
      </c>
      <c r="H104" s="423">
        <v>69</v>
      </c>
      <c r="I104" s="76">
        <v>70</v>
      </c>
      <c r="J104" s="76">
        <v>65</v>
      </c>
      <c r="K104" s="76">
        <v>40</v>
      </c>
      <c r="L104" s="76">
        <v>35</v>
      </c>
      <c r="M104" s="76">
        <v>60</v>
      </c>
      <c r="N104" s="1">
        <f t="shared" si="3"/>
        <v>71</v>
      </c>
      <c r="O104" s="1">
        <f t="shared" si="3"/>
        <v>62</v>
      </c>
      <c r="P104" s="1">
        <f t="shared" si="3"/>
        <v>48</v>
      </c>
      <c r="Q104" s="1">
        <f t="shared" si="3"/>
        <v>46</v>
      </c>
      <c r="R104" s="1">
        <f t="shared" si="2"/>
        <v>65</v>
      </c>
    </row>
    <row r="105" spans="1:18">
      <c r="A105" s="10">
        <v>92</v>
      </c>
      <c r="B105" s="272">
        <v>1911092</v>
      </c>
      <c r="C105" s="273" t="s">
        <v>140</v>
      </c>
      <c r="D105" s="423">
        <v>70</v>
      </c>
      <c r="E105" s="423">
        <v>73</v>
      </c>
      <c r="F105" s="423">
        <v>68</v>
      </c>
      <c r="G105" s="423">
        <v>67</v>
      </c>
      <c r="H105" s="423">
        <v>62</v>
      </c>
      <c r="I105" s="76">
        <v>70</v>
      </c>
      <c r="J105" s="76">
        <v>20</v>
      </c>
      <c r="K105" s="76">
        <v>40</v>
      </c>
      <c r="L105" s="76">
        <v>50</v>
      </c>
      <c r="M105" s="76">
        <v>45</v>
      </c>
      <c r="N105" s="1">
        <f t="shared" si="3"/>
        <v>70</v>
      </c>
      <c r="O105" s="1">
        <f t="shared" si="3"/>
        <v>47</v>
      </c>
      <c r="P105" s="1">
        <f t="shared" si="3"/>
        <v>54</v>
      </c>
      <c r="Q105" s="1">
        <f t="shared" si="3"/>
        <v>59</v>
      </c>
      <c r="R105" s="1">
        <f t="shared" si="2"/>
        <v>54</v>
      </c>
    </row>
    <row r="106" spans="1:18">
      <c r="A106" s="10">
        <v>93</v>
      </c>
      <c r="B106" s="272">
        <v>1911093</v>
      </c>
      <c r="C106" s="273" t="s">
        <v>141</v>
      </c>
      <c r="D106" s="423">
        <v>83</v>
      </c>
      <c r="E106" s="423">
        <v>75</v>
      </c>
      <c r="F106" s="423">
        <v>61</v>
      </c>
      <c r="G106" s="423">
        <v>58</v>
      </c>
      <c r="H106" s="423">
        <v>74</v>
      </c>
      <c r="I106" s="76">
        <v>55</v>
      </c>
      <c r="J106" s="76">
        <v>80</v>
      </c>
      <c r="K106" s="76">
        <v>65</v>
      </c>
      <c r="L106" s="76">
        <v>70</v>
      </c>
      <c r="M106" s="76">
        <v>40</v>
      </c>
      <c r="N106" s="1">
        <f t="shared" si="3"/>
        <v>69</v>
      </c>
      <c r="O106" s="1">
        <f t="shared" si="3"/>
        <v>78</v>
      </c>
      <c r="P106" s="1">
        <f t="shared" si="3"/>
        <v>63</v>
      </c>
      <c r="Q106" s="1">
        <f t="shared" si="3"/>
        <v>64</v>
      </c>
      <c r="R106" s="1">
        <f t="shared" si="2"/>
        <v>57</v>
      </c>
    </row>
    <row r="107" spans="1:18">
      <c r="A107" s="10">
        <v>94</v>
      </c>
      <c r="B107" s="267">
        <v>1911094</v>
      </c>
      <c r="C107" s="268" t="s">
        <v>58</v>
      </c>
      <c r="D107" s="423">
        <v>82</v>
      </c>
      <c r="E107" s="423">
        <v>90</v>
      </c>
      <c r="F107" s="423">
        <v>86</v>
      </c>
      <c r="G107" s="423">
        <v>96</v>
      </c>
      <c r="H107" s="423">
        <v>84</v>
      </c>
      <c r="I107" s="76">
        <v>70</v>
      </c>
      <c r="J107" s="76">
        <v>75</v>
      </c>
      <c r="K107" s="76">
        <v>75</v>
      </c>
      <c r="L107" s="76">
        <v>50</v>
      </c>
      <c r="M107" s="76">
        <v>70</v>
      </c>
      <c r="N107" s="1">
        <f t="shared" si="3"/>
        <v>76</v>
      </c>
      <c r="O107" s="1">
        <f t="shared" si="3"/>
        <v>83</v>
      </c>
      <c r="P107" s="1">
        <f t="shared" si="3"/>
        <v>81</v>
      </c>
      <c r="Q107" s="1">
        <f t="shared" si="3"/>
        <v>73</v>
      </c>
      <c r="R107" s="1">
        <f t="shared" si="2"/>
        <v>77</v>
      </c>
    </row>
    <row r="108" spans="1:18">
      <c r="A108" s="10">
        <v>95</v>
      </c>
      <c r="B108" s="76">
        <v>1911095</v>
      </c>
      <c r="C108" s="271" t="s">
        <v>142</v>
      </c>
      <c r="D108" s="423">
        <v>68</v>
      </c>
      <c r="E108" s="423">
        <v>60</v>
      </c>
      <c r="F108" s="423">
        <v>56</v>
      </c>
      <c r="G108" s="423">
        <v>93</v>
      </c>
      <c r="H108" s="423">
        <v>74</v>
      </c>
      <c r="I108" s="76">
        <v>65</v>
      </c>
      <c r="J108" s="76">
        <v>75</v>
      </c>
      <c r="K108" s="76">
        <v>75</v>
      </c>
      <c r="L108" s="76">
        <v>0</v>
      </c>
      <c r="M108" s="76">
        <v>45</v>
      </c>
      <c r="N108" s="1">
        <f t="shared" si="3"/>
        <v>67</v>
      </c>
      <c r="O108" s="1">
        <f t="shared" si="3"/>
        <v>68</v>
      </c>
      <c r="P108" s="1">
        <f t="shared" si="3"/>
        <v>66</v>
      </c>
      <c r="Q108" s="1">
        <f t="shared" si="3"/>
        <v>47</v>
      </c>
      <c r="R108" s="1">
        <f t="shared" si="2"/>
        <v>60</v>
      </c>
    </row>
    <row r="109" spans="1:18">
      <c r="A109" s="10">
        <v>96</v>
      </c>
      <c r="B109" s="272">
        <v>1911096</v>
      </c>
      <c r="C109" s="273" t="s">
        <v>143</v>
      </c>
      <c r="D109" s="423">
        <v>91</v>
      </c>
      <c r="E109" s="423">
        <v>81</v>
      </c>
      <c r="F109" s="423">
        <v>92</v>
      </c>
      <c r="G109" s="423">
        <v>94</v>
      </c>
      <c r="H109" s="423">
        <v>64</v>
      </c>
      <c r="I109" s="76">
        <v>75</v>
      </c>
      <c r="J109" s="76">
        <v>75</v>
      </c>
      <c r="K109" s="76">
        <v>60</v>
      </c>
      <c r="L109" s="76">
        <v>75</v>
      </c>
      <c r="M109" s="76">
        <v>70</v>
      </c>
      <c r="N109" s="1">
        <f t="shared" si="3"/>
        <v>83</v>
      </c>
      <c r="O109" s="1">
        <f t="shared" si="3"/>
        <v>78</v>
      </c>
      <c r="P109" s="1">
        <f t="shared" si="3"/>
        <v>76</v>
      </c>
      <c r="Q109" s="1">
        <f t="shared" si="3"/>
        <v>85</v>
      </c>
      <c r="R109" s="1">
        <f t="shared" si="2"/>
        <v>67</v>
      </c>
    </row>
    <row r="110" spans="1:18">
      <c r="A110" s="10">
        <v>97</v>
      </c>
      <c r="B110" s="272">
        <v>1911097</v>
      </c>
      <c r="C110" s="273" t="s">
        <v>347</v>
      </c>
      <c r="D110" s="423">
        <v>75</v>
      </c>
      <c r="E110" s="423">
        <v>58</v>
      </c>
      <c r="F110" s="423">
        <v>62</v>
      </c>
      <c r="G110" s="423">
        <v>75</v>
      </c>
      <c r="H110" s="423">
        <v>50</v>
      </c>
      <c r="I110" s="76">
        <v>30</v>
      </c>
      <c r="J110" s="76">
        <v>15</v>
      </c>
      <c r="K110" s="76">
        <v>5</v>
      </c>
      <c r="L110" s="76">
        <v>40</v>
      </c>
      <c r="M110" s="76">
        <v>30</v>
      </c>
      <c r="N110" s="1">
        <f t="shared" si="3"/>
        <v>53</v>
      </c>
      <c r="O110" s="1">
        <f t="shared" si="3"/>
        <v>37</v>
      </c>
      <c r="P110" s="1">
        <f t="shared" si="3"/>
        <v>34</v>
      </c>
      <c r="Q110" s="1">
        <f t="shared" si="3"/>
        <v>58</v>
      </c>
      <c r="R110" s="1">
        <f t="shared" si="2"/>
        <v>40</v>
      </c>
    </row>
    <row r="111" spans="1:18">
      <c r="A111" s="10">
        <v>98</v>
      </c>
      <c r="B111" s="272">
        <v>1911098</v>
      </c>
      <c r="C111" s="273" t="s">
        <v>145</v>
      </c>
      <c r="D111" s="423">
        <v>91</v>
      </c>
      <c r="E111" s="423">
        <v>81</v>
      </c>
      <c r="F111" s="423">
        <v>72</v>
      </c>
      <c r="G111" s="423">
        <v>87</v>
      </c>
      <c r="H111" s="423">
        <v>74</v>
      </c>
      <c r="I111" s="76">
        <v>70</v>
      </c>
      <c r="J111" s="76">
        <v>75</v>
      </c>
      <c r="K111" s="76">
        <v>60</v>
      </c>
      <c r="L111" s="76">
        <v>70</v>
      </c>
      <c r="M111" s="76">
        <v>65</v>
      </c>
      <c r="N111" s="1">
        <f t="shared" si="3"/>
        <v>81</v>
      </c>
      <c r="O111" s="1">
        <f t="shared" si="3"/>
        <v>78</v>
      </c>
      <c r="P111" s="1">
        <f t="shared" si="3"/>
        <v>66</v>
      </c>
      <c r="Q111" s="1">
        <f t="shared" si="3"/>
        <v>79</v>
      </c>
      <c r="R111" s="1">
        <f t="shared" si="2"/>
        <v>70</v>
      </c>
    </row>
    <row r="112" spans="1:18">
      <c r="A112" s="10">
        <v>99</v>
      </c>
      <c r="B112" s="76">
        <v>1911099</v>
      </c>
      <c r="C112" s="271" t="s">
        <v>146</v>
      </c>
      <c r="D112" s="423">
        <v>76</v>
      </c>
      <c r="E112" s="423">
        <v>59</v>
      </c>
      <c r="F112" s="423">
        <v>52</v>
      </c>
      <c r="G112" s="423">
        <v>71</v>
      </c>
      <c r="H112" s="423">
        <v>73</v>
      </c>
      <c r="I112" s="76">
        <v>45</v>
      </c>
      <c r="J112" s="76">
        <v>70</v>
      </c>
      <c r="K112" s="76">
        <v>70</v>
      </c>
      <c r="L112" s="76">
        <v>30</v>
      </c>
      <c r="M112" s="76">
        <v>40</v>
      </c>
      <c r="N112" s="1">
        <f t="shared" si="3"/>
        <v>61</v>
      </c>
      <c r="O112" s="1">
        <f t="shared" si="3"/>
        <v>65</v>
      </c>
      <c r="P112" s="1">
        <f t="shared" si="3"/>
        <v>61</v>
      </c>
      <c r="Q112" s="1">
        <f t="shared" si="3"/>
        <v>51</v>
      </c>
      <c r="R112" s="1">
        <f t="shared" si="2"/>
        <v>57</v>
      </c>
    </row>
    <row r="113" spans="1:18">
      <c r="A113" s="10">
        <v>100</v>
      </c>
      <c r="B113" s="272">
        <v>1911100</v>
      </c>
      <c r="C113" s="273" t="s">
        <v>147</v>
      </c>
      <c r="D113" s="423">
        <v>68</v>
      </c>
      <c r="E113" s="423">
        <v>74</v>
      </c>
      <c r="F113" s="423">
        <v>56</v>
      </c>
      <c r="G113" s="423">
        <v>83</v>
      </c>
      <c r="H113" s="423">
        <v>74</v>
      </c>
      <c r="I113" s="76">
        <v>65</v>
      </c>
      <c r="J113" s="76">
        <v>75</v>
      </c>
      <c r="K113" s="76">
        <v>65</v>
      </c>
      <c r="L113" s="76">
        <v>70</v>
      </c>
      <c r="M113" s="76">
        <v>55</v>
      </c>
      <c r="N113" s="1">
        <f t="shared" si="3"/>
        <v>67</v>
      </c>
      <c r="O113" s="1">
        <f t="shared" si="3"/>
        <v>75</v>
      </c>
      <c r="P113" s="1">
        <f t="shared" si="3"/>
        <v>61</v>
      </c>
      <c r="Q113" s="1">
        <f t="shared" si="3"/>
        <v>77</v>
      </c>
      <c r="R113" s="1">
        <f t="shared" si="2"/>
        <v>65</v>
      </c>
    </row>
    <row r="114" spans="1:18">
      <c r="A114" s="10">
        <v>101</v>
      </c>
      <c r="B114" s="272">
        <v>1911101</v>
      </c>
      <c r="C114" s="273" t="s">
        <v>348</v>
      </c>
      <c r="D114" s="423">
        <v>89</v>
      </c>
      <c r="E114" s="423">
        <v>77</v>
      </c>
      <c r="F114" s="423">
        <v>65</v>
      </c>
      <c r="G114" s="423">
        <v>67</v>
      </c>
      <c r="H114" s="423">
        <v>80</v>
      </c>
      <c r="I114" s="76">
        <v>75</v>
      </c>
      <c r="J114" s="76">
        <v>80</v>
      </c>
      <c r="K114" s="76">
        <v>50</v>
      </c>
      <c r="L114" s="76">
        <v>60</v>
      </c>
      <c r="M114" s="76">
        <v>50</v>
      </c>
      <c r="N114" s="1">
        <f t="shared" si="3"/>
        <v>82</v>
      </c>
      <c r="O114" s="1">
        <f t="shared" si="3"/>
        <v>79</v>
      </c>
      <c r="P114" s="1">
        <f t="shared" si="3"/>
        <v>58</v>
      </c>
      <c r="Q114" s="1">
        <f t="shared" si="3"/>
        <v>64</v>
      </c>
      <c r="R114" s="1">
        <f t="shared" si="2"/>
        <v>65</v>
      </c>
    </row>
    <row r="115" spans="1:18">
      <c r="A115" s="10">
        <v>102</v>
      </c>
      <c r="B115" s="272">
        <v>1911102</v>
      </c>
      <c r="C115" s="273" t="s">
        <v>349</v>
      </c>
      <c r="D115" s="423">
        <v>93</v>
      </c>
      <c r="E115" s="423">
        <v>76</v>
      </c>
      <c r="F115" s="423">
        <v>65</v>
      </c>
      <c r="G115" s="423">
        <v>81</v>
      </c>
      <c r="H115" s="423">
        <v>72</v>
      </c>
      <c r="I115" s="76">
        <v>75</v>
      </c>
      <c r="J115" s="76">
        <v>80</v>
      </c>
      <c r="K115" s="76">
        <v>50</v>
      </c>
      <c r="L115" s="76">
        <v>75</v>
      </c>
      <c r="M115" s="76">
        <v>25</v>
      </c>
      <c r="N115" s="1">
        <f t="shared" si="3"/>
        <v>84</v>
      </c>
      <c r="O115" s="1">
        <f t="shared" si="3"/>
        <v>78</v>
      </c>
      <c r="P115" s="1">
        <f t="shared" si="3"/>
        <v>58</v>
      </c>
      <c r="Q115" s="1">
        <f t="shared" si="3"/>
        <v>78</v>
      </c>
      <c r="R115" s="1">
        <f t="shared" si="2"/>
        <v>49</v>
      </c>
    </row>
    <row r="116" spans="1:18">
      <c r="A116" s="10">
        <v>103</v>
      </c>
      <c r="B116" s="272">
        <v>1911103</v>
      </c>
      <c r="C116" s="273" t="s">
        <v>350</v>
      </c>
      <c r="D116" s="423">
        <v>88</v>
      </c>
      <c r="E116" s="423">
        <v>64</v>
      </c>
      <c r="F116" s="423">
        <v>76</v>
      </c>
      <c r="G116" s="423">
        <v>78</v>
      </c>
      <c r="H116" s="423">
        <v>71</v>
      </c>
      <c r="I116" s="76">
        <v>70</v>
      </c>
      <c r="J116" s="76">
        <v>75</v>
      </c>
      <c r="K116" s="76">
        <v>70</v>
      </c>
      <c r="L116" s="76">
        <v>70</v>
      </c>
      <c r="M116" s="76">
        <v>75</v>
      </c>
      <c r="N116" s="1">
        <f t="shared" si="3"/>
        <v>79</v>
      </c>
      <c r="O116" s="1">
        <f t="shared" si="3"/>
        <v>70</v>
      </c>
      <c r="P116" s="1">
        <f t="shared" si="3"/>
        <v>73</v>
      </c>
      <c r="Q116" s="1">
        <f t="shared" si="3"/>
        <v>74</v>
      </c>
      <c r="R116" s="1">
        <f t="shared" si="2"/>
        <v>73</v>
      </c>
    </row>
    <row r="117" spans="1:18">
      <c r="A117" s="10">
        <v>104</v>
      </c>
      <c r="B117" s="267">
        <v>1911104</v>
      </c>
      <c r="C117" s="268" t="s">
        <v>351</v>
      </c>
      <c r="D117" s="423">
        <v>95</v>
      </c>
      <c r="E117" s="423">
        <v>89</v>
      </c>
      <c r="F117" s="423">
        <v>84</v>
      </c>
      <c r="G117" s="423">
        <v>83</v>
      </c>
      <c r="H117" s="423">
        <v>86</v>
      </c>
      <c r="I117" s="76">
        <v>75</v>
      </c>
      <c r="J117" s="76">
        <v>75</v>
      </c>
      <c r="K117" s="76">
        <v>65</v>
      </c>
      <c r="L117" s="76">
        <v>75</v>
      </c>
      <c r="M117" s="76">
        <v>70</v>
      </c>
      <c r="N117" s="1">
        <f t="shared" si="3"/>
        <v>85</v>
      </c>
      <c r="O117" s="1">
        <f t="shared" si="3"/>
        <v>82</v>
      </c>
      <c r="P117" s="1">
        <f t="shared" si="3"/>
        <v>75</v>
      </c>
      <c r="Q117" s="1">
        <f t="shared" si="3"/>
        <v>79</v>
      </c>
      <c r="R117" s="1">
        <f t="shared" si="2"/>
        <v>78</v>
      </c>
    </row>
    <row r="118" spans="1:18">
      <c r="A118" s="10">
        <v>105</v>
      </c>
      <c r="B118" s="267">
        <v>1911105</v>
      </c>
      <c r="C118" s="268" t="s">
        <v>60</v>
      </c>
      <c r="D118" s="423">
        <v>83</v>
      </c>
      <c r="E118" s="423">
        <v>70</v>
      </c>
      <c r="F118" s="423">
        <v>55</v>
      </c>
      <c r="G118" s="423">
        <v>89</v>
      </c>
      <c r="H118" s="423">
        <v>71</v>
      </c>
      <c r="I118" s="76">
        <v>55</v>
      </c>
      <c r="J118" s="76">
        <v>55</v>
      </c>
      <c r="K118" s="76">
        <v>55</v>
      </c>
      <c r="L118" s="76">
        <v>25</v>
      </c>
      <c r="M118" s="76">
        <v>25</v>
      </c>
      <c r="N118" s="1">
        <f t="shared" si="3"/>
        <v>69</v>
      </c>
      <c r="O118" s="1">
        <f t="shared" si="3"/>
        <v>63</v>
      </c>
      <c r="P118" s="1">
        <f t="shared" si="3"/>
        <v>55</v>
      </c>
      <c r="Q118" s="1">
        <f t="shared" si="3"/>
        <v>57</v>
      </c>
      <c r="R118" s="1">
        <f t="shared" si="2"/>
        <v>48</v>
      </c>
    </row>
    <row r="119" spans="1:18">
      <c r="A119" s="10">
        <v>106</v>
      </c>
      <c r="B119" s="76">
        <v>1911106</v>
      </c>
      <c r="C119" s="271" t="s">
        <v>352</v>
      </c>
      <c r="D119" s="423">
        <v>86</v>
      </c>
      <c r="E119" s="423">
        <v>72</v>
      </c>
      <c r="F119" s="423">
        <v>70</v>
      </c>
      <c r="G119" s="423">
        <v>83</v>
      </c>
      <c r="H119" s="423">
        <v>90</v>
      </c>
      <c r="I119" s="76">
        <v>75</v>
      </c>
      <c r="J119" s="76">
        <v>75</v>
      </c>
      <c r="K119" s="76">
        <v>70</v>
      </c>
      <c r="L119" s="76">
        <v>70</v>
      </c>
      <c r="M119" s="76">
        <v>70</v>
      </c>
      <c r="N119" s="1">
        <f t="shared" si="3"/>
        <v>81</v>
      </c>
      <c r="O119" s="1">
        <f t="shared" si="3"/>
        <v>74</v>
      </c>
      <c r="P119" s="1">
        <f t="shared" si="3"/>
        <v>70</v>
      </c>
      <c r="Q119" s="1">
        <f t="shared" si="3"/>
        <v>77</v>
      </c>
      <c r="R119" s="1">
        <f t="shared" si="2"/>
        <v>80</v>
      </c>
    </row>
    <row r="120" spans="1:18">
      <c r="A120" s="10">
        <v>107</v>
      </c>
      <c r="B120" s="272">
        <v>1911107</v>
      </c>
      <c r="C120" s="273" t="s">
        <v>353</v>
      </c>
      <c r="D120" s="423">
        <v>79</v>
      </c>
      <c r="E120" s="423">
        <v>57</v>
      </c>
      <c r="F120" s="423">
        <v>56</v>
      </c>
      <c r="G120" s="423">
        <v>80</v>
      </c>
      <c r="H120" s="423">
        <v>50</v>
      </c>
      <c r="I120" s="76">
        <v>75</v>
      </c>
      <c r="J120" s="76">
        <v>75</v>
      </c>
      <c r="K120" s="76">
        <v>70</v>
      </c>
      <c r="L120" s="76">
        <v>70</v>
      </c>
      <c r="M120" s="76">
        <v>45</v>
      </c>
      <c r="N120" s="1">
        <f t="shared" si="3"/>
        <v>77</v>
      </c>
      <c r="O120" s="1">
        <f t="shared" si="3"/>
        <v>66</v>
      </c>
      <c r="P120" s="1">
        <f t="shared" si="3"/>
        <v>63</v>
      </c>
      <c r="Q120" s="1">
        <f t="shared" si="3"/>
        <v>75</v>
      </c>
      <c r="R120" s="1">
        <f t="shared" si="2"/>
        <v>48</v>
      </c>
    </row>
    <row r="121" spans="1:18">
      <c r="A121" s="10">
        <v>108</v>
      </c>
      <c r="B121" s="272">
        <v>1911108</v>
      </c>
      <c r="C121" s="273" t="s">
        <v>152</v>
      </c>
      <c r="D121" s="423">
        <v>89</v>
      </c>
      <c r="E121" s="423">
        <v>72</v>
      </c>
      <c r="F121" s="423">
        <v>70</v>
      </c>
      <c r="G121" s="423">
        <v>72</v>
      </c>
      <c r="H121" s="423">
        <v>76</v>
      </c>
      <c r="I121" s="76">
        <v>60</v>
      </c>
      <c r="J121" s="76">
        <v>70</v>
      </c>
      <c r="K121" s="76">
        <v>70</v>
      </c>
      <c r="L121" s="76">
        <v>70</v>
      </c>
      <c r="M121" s="76">
        <v>65</v>
      </c>
      <c r="N121" s="1">
        <f t="shared" si="3"/>
        <v>75</v>
      </c>
      <c r="O121" s="1">
        <f t="shared" si="3"/>
        <v>71</v>
      </c>
      <c r="P121" s="1">
        <f t="shared" si="3"/>
        <v>70</v>
      </c>
      <c r="Q121" s="1">
        <f t="shared" si="3"/>
        <v>71</v>
      </c>
      <c r="R121" s="1">
        <f t="shared" si="2"/>
        <v>71</v>
      </c>
    </row>
    <row r="122" spans="1:18">
      <c r="A122" s="10">
        <v>109</v>
      </c>
      <c r="B122" s="267">
        <v>1911109</v>
      </c>
      <c r="C122" s="268" t="s">
        <v>153</v>
      </c>
      <c r="D122" s="423">
        <v>78</v>
      </c>
      <c r="E122" s="423">
        <v>66</v>
      </c>
      <c r="F122" s="423">
        <v>55</v>
      </c>
      <c r="G122" s="423">
        <v>58</v>
      </c>
      <c r="H122" s="423">
        <v>77</v>
      </c>
      <c r="I122" s="76">
        <v>70</v>
      </c>
      <c r="J122" s="76">
        <v>65</v>
      </c>
      <c r="K122" s="76">
        <v>60</v>
      </c>
      <c r="L122" s="76">
        <v>70</v>
      </c>
      <c r="M122" s="76">
        <v>25</v>
      </c>
      <c r="N122" s="1">
        <f t="shared" si="3"/>
        <v>74</v>
      </c>
      <c r="O122" s="1">
        <f t="shared" si="3"/>
        <v>66</v>
      </c>
      <c r="P122" s="1">
        <f t="shared" si="3"/>
        <v>58</v>
      </c>
      <c r="Q122" s="1">
        <f t="shared" si="3"/>
        <v>64</v>
      </c>
      <c r="R122" s="1">
        <f t="shared" si="2"/>
        <v>51</v>
      </c>
    </row>
    <row r="123" spans="1:18">
      <c r="A123" s="10">
        <v>110</v>
      </c>
      <c r="B123" s="272">
        <v>1911110</v>
      </c>
      <c r="C123" s="273" t="s">
        <v>154</v>
      </c>
      <c r="D123" s="423">
        <v>94</v>
      </c>
      <c r="E123" s="423">
        <v>77</v>
      </c>
      <c r="F123" s="423">
        <v>64</v>
      </c>
      <c r="G123" s="423">
        <v>74</v>
      </c>
      <c r="H123" s="423">
        <v>81</v>
      </c>
      <c r="I123" s="76">
        <v>75</v>
      </c>
      <c r="J123" s="76">
        <v>80</v>
      </c>
      <c r="K123" s="76">
        <v>65</v>
      </c>
      <c r="L123" s="76">
        <v>70</v>
      </c>
      <c r="M123" s="76">
        <v>65</v>
      </c>
      <c r="N123" s="1">
        <f t="shared" ref="N123:Q138" si="4">ROUND(D123*$H$12+I123*$M$12,0)</f>
        <v>85</v>
      </c>
      <c r="O123" s="1">
        <f t="shared" si="4"/>
        <v>79</v>
      </c>
      <c r="P123" s="1">
        <f t="shared" si="4"/>
        <v>65</v>
      </c>
      <c r="Q123" s="1">
        <f t="shared" si="4"/>
        <v>72</v>
      </c>
      <c r="R123" s="1">
        <f t="shared" si="2"/>
        <v>73</v>
      </c>
    </row>
    <row r="124" spans="1:18">
      <c r="A124" s="10">
        <v>111</v>
      </c>
      <c r="B124" s="272">
        <v>1911111</v>
      </c>
      <c r="C124" s="273" t="s">
        <v>354</v>
      </c>
      <c r="D124" s="423">
        <v>90</v>
      </c>
      <c r="E124" s="423">
        <v>80</v>
      </c>
      <c r="F124" s="423">
        <v>77</v>
      </c>
      <c r="G124" s="423">
        <v>68</v>
      </c>
      <c r="H124" s="423">
        <v>78</v>
      </c>
      <c r="I124" s="76">
        <v>75</v>
      </c>
      <c r="J124" s="76">
        <v>75</v>
      </c>
      <c r="K124" s="76">
        <v>60</v>
      </c>
      <c r="L124" s="76">
        <v>70</v>
      </c>
      <c r="M124" s="76">
        <v>35</v>
      </c>
      <c r="N124" s="1">
        <f t="shared" si="4"/>
        <v>83</v>
      </c>
      <c r="O124" s="1">
        <f t="shared" si="4"/>
        <v>78</v>
      </c>
      <c r="P124" s="1">
        <f t="shared" si="4"/>
        <v>69</v>
      </c>
      <c r="Q124" s="1">
        <f t="shared" si="4"/>
        <v>69</v>
      </c>
      <c r="R124" s="1">
        <f t="shared" si="2"/>
        <v>57</v>
      </c>
    </row>
    <row r="125" spans="1:18">
      <c r="A125" s="10">
        <v>112</v>
      </c>
      <c r="B125" s="272">
        <v>1911112</v>
      </c>
      <c r="C125" s="273" t="s">
        <v>155</v>
      </c>
      <c r="D125" s="423">
        <v>80</v>
      </c>
      <c r="E125" s="423">
        <v>70</v>
      </c>
      <c r="F125" s="423">
        <v>60</v>
      </c>
      <c r="G125" s="423">
        <v>70</v>
      </c>
      <c r="H125" s="423">
        <v>65</v>
      </c>
      <c r="I125" s="76">
        <v>75</v>
      </c>
      <c r="J125" s="76">
        <v>75</v>
      </c>
      <c r="K125" s="76">
        <v>70</v>
      </c>
      <c r="L125" s="76">
        <v>70</v>
      </c>
      <c r="M125" s="76">
        <v>20</v>
      </c>
      <c r="N125" s="1">
        <f t="shared" si="4"/>
        <v>78</v>
      </c>
      <c r="O125" s="1">
        <f t="shared" si="4"/>
        <v>73</v>
      </c>
      <c r="P125" s="1">
        <f t="shared" si="4"/>
        <v>65</v>
      </c>
      <c r="Q125" s="1">
        <f t="shared" si="4"/>
        <v>70</v>
      </c>
      <c r="R125" s="1">
        <f t="shared" si="2"/>
        <v>43</v>
      </c>
    </row>
    <row r="126" spans="1:18">
      <c r="A126" s="10">
        <v>113</v>
      </c>
      <c r="B126" s="272">
        <v>1911113</v>
      </c>
      <c r="C126" s="273" t="s">
        <v>156</v>
      </c>
      <c r="D126" s="423">
        <v>80</v>
      </c>
      <c r="E126" s="423">
        <v>70</v>
      </c>
      <c r="F126" s="423">
        <v>75</v>
      </c>
      <c r="G126" s="423">
        <v>86</v>
      </c>
      <c r="H126" s="423">
        <v>75</v>
      </c>
      <c r="I126" s="76">
        <v>65</v>
      </c>
      <c r="J126" s="76">
        <v>75</v>
      </c>
      <c r="K126" s="76">
        <v>75</v>
      </c>
      <c r="L126" s="76">
        <v>75</v>
      </c>
      <c r="M126" s="76">
        <v>75</v>
      </c>
      <c r="N126" s="1">
        <f t="shared" si="4"/>
        <v>73</v>
      </c>
      <c r="O126" s="1">
        <f t="shared" si="4"/>
        <v>73</v>
      </c>
      <c r="P126" s="1">
        <f t="shared" si="4"/>
        <v>75</v>
      </c>
      <c r="Q126" s="1">
        <f t="shared" si="4"/>
        <v>81</v>
      </c>
      <c r="R126" s="1">
        <f t="shared" si="2"/>
        <v>75</v>
      </c>
    </row>
    <row r="127" spans="1:18">
      <c r="A127" s="10">
        <v>114</v>
      </c>
      <c r="B127" s="272">
        <v>1911114</v>
      </c>
      <c r="C127" s="273" t="s">
        <v>157</v>
      </c>
      <c r="D127" s="423">
        <v>82</v>
      </c>
      <c r="E127" s="423">
        <v>58</v>
      </c>
      <c r="F127" s="423">
        <v>82</v>
      </c>
      <c r="G127" s="423">
        <v>92</v>
      </c>
      <c r="H127" s="423">
        <v>62</v>
      </c>
      <c r="I127" s="76">
        <v>60</v>
      </c>
      <c r="J127" s="76">
        <v>60</v>
      </c>
      <c r="K127" s="76">
        <v>50</v>
      </c>
      <c r="L127" s="76">
        <v>35</v>
      </c>
      <c r="M127" s="76">
        <v>45</v>
      </c>
      <c r="N127" s="1">
        <f t="shared" si="4"/>
        <v>71</v>
      </c>
      <c r="O127" s="1">
        <f t="shared" si="4"/>
        <v>59</v>
      </c>
      <c r="P127" s="1">
        <f t="shared" si="4"/>
        <v>66</v>
      </c>
      <c r="Q127" s="1">
        <f t="shared" si="4"/>
        <v>64</v>
      </c>
      <c r="R127" s="1">
        <f t="shared" si="2"/>
        <v>54</v>
      </c>
    </row>
    <row r="128" spans="1:18">
      <c r="A128" s="10">
        <v>115</v>
      </c>
      <c r="B128" s="272">
        <v>1911115</v>
      </c>
      <c r="C128" s="273" t="s">
        <v>74</v>
      </c>
      <c r="D128" s="423">
        <v>84</v>
      </c>
      <c r="E128" s="423">
        <v>64</v>
      </c>
      <c r="F128" s="423">
        <v>62</v>
      </c>
      <c r="G128" s="423">
        <v>82</v>
      </c>
      <c r="H128" s="423">
        <v>71</v>
      </c>
      <c r="I128" s="76">
        <v>70</v>
      </c>
      <c r="J128" s="76">
        <v>55</v>
      </c>
      <c r="K128" s="76">
        <v>60</v>
      </c>
      <c r="L128" s="76">
        <v>50</v>
      </c>
      <c r="M128" s="76">
        <v>35</v>
      </c>
      <c r="N128" s="1">
        <f t="shared" si="4"/>
        <v>77</v>
      </c>
      <c r="O128" s="1">
        <f t="shared" si="4"/>
        <v>60</v>
      </c>
      <c r="P128" s="1">
        <f t="shared" si="4"/>
        <v>61</v>
      </c>
      <c r="Q128" s="1">
        <f t="shared" si="4"/>
        <v>66</v>
      </c>
      <c r="R128" s="1">
        <f t="shared" si="2"/>
        <v>53</v>
      </c>
    </row>
    <row r="129" spans="1:18">
      <c r="A129" s="10">
        <v>116</v>
      </c>
      <c r="B129" s="267">
        <v>1911116</v>
      </c>
      <c r="C129" s="268" t="s">
        <v>355</v>
      </c>
      <c r="D129" s="423">
        <v>71</v>
      </c>
      <c r="E129" s="423">
        <v>58</v>
      </c>
      <c r="F129" s="423">
        <v>75</v>
      </c>
      <c r="G129" s="423">
        <v>79</v>
      </c>
      <c r="H129" s="423">
        <v>64</v>
      </c>
      <c r="I129" s="76">
        <v>65</v>
      </c>
      <c r="J129" s="76">
        <v>70</v>
      </c>
      <c r="K129" s="76">
        <v>70</v>
      </c>
      <c r="L129" s="76">
        <v>45</v>
      </c>
      <c r="M129" s="76">
        <v>30</v>
      </c>
      <c r="N129" s="1">
        <f t="shared" si="4"/>
        <v>68</v>
      </c>
      <c r="O129" s="1">
        <f t="shared" si="4"/>
        <v>64</v>
      </c>
      <c r="P129" s="1">
        <f t="shared" si="4"/>
        <v>73</v>
      </c>
      <c r="Q129" s="1">
        <f t="shared" si="4"/>
        <v>62</v>
      </c>
      <c r="R129" s="1">
        <f t="shared" si="2"/>
        <v>47</v>
      </c>
    </row>
    <row r="130" spans="1:18">
      <c r="A130" s="10">
        <v>117</v>
      </c>
      <c r="B130" s="272">
        <v>1911117</v>
      </c>
      <c r="C130" s="273" t="s">
        <v>356</v>
      </c>
      <c r="D130" s="423">
        <v>84</v>
      </c>
      <c r="E130" s="423">
        <v>62</v>
      </c>
      <c r="F130" s="423">
        <v>75</v>
      </c>
      <c r="G130" s="423">
        <v>79</v>
      </c>
      <c r="H130" s="423">
        <v>58</v>
      </c>
      <c r="I130" s="76">
        <v>75</v>
      </c>
      <c r="J130" s="76">
        <v>75</v>
      </c>
      <c r="K130" s="76">
        <v>50</v>
      </c>
      <c r="L130" s="76">
        <v>70</v>
      </c>
      <c r="M130" s="76">
        <v>65</v>
      </c>
      <c r="N130" s="1">
        <f t="shared" si="4"/>
        <v>80</v>
      </c>
      <c r="O130" s="1">
        <f t="shared" si="4"/>
        <v>69</v>
      </c>
      <c r="P130" s="1">
        <f t="shared" si="4"/>
        <v>63</v>
      </c>
      <c r="Q130" s="1">
        <f t="shared" si="4"/>
        <v>75</v>
      </c>
      <c r="R130" s="1">
        <f t="shared" si="2"/>
        <v>62</v>
      </c>
    </row>
    <row r="131" spans="1:18">
      <c r="A131" s="10">
        <v>118</v>
      </c>
      <c r="B131" s="76">
        <v>1911118</v>
      </c>
      <c r="C131" s="271" t="s">
        <v>357</v>
      </c>
      <c r="D131" s="423">
        <v>63</v>
      </c>
      <c r="E131" s="423">
        <v>72</v>
      </c>
      <c r="F131" s="423">
        <v>65</v>
      </c>
      <c r="G131" s="423">
        <v>70</v>
      </c>
      <c r="H131" s="423">
        <v>52</v>
      </c>
      <c r="I131" s="76">
        <v>30</v>
      </c>
      <c r="J131" s="76">
        <v>60</v>
      </c>
      <c r="K131" s="76">
        <v>0</v>
      </c>
      <c r="L131" s="76">
        <v>55</v>
      </c>
      <c r="M131" s="76">
        <v>25</v>
      </c>
      <c r="N131" s="1">
        <f t="shared" si="4"/>
        <v>47</v>
      </c>
      <c r="O131" s="1">
        <f t="shared" si="4"/>
        <v>66</v>
      </c>
      <c r="P131" s="1">
        <f t="shared" si="4"/>
        <v>33</v>
      </c>
      <c r="Q131" s="1">
        <f t="shared" si="4"/>
        <v>63</v>
      </c>
      <c r="R131" s="1">
        <f t="shared" si="2"/>
        <v>39</v>
      </c>
    </row>
    <row r="132" spans="1:18">
      <c r="A132" s="10">
        <v>119</v>
      </c>
      <c r="B132" s="267">
        <v>1911119</v>
      </c>
      <c r="C132" s="268" t="s">
        <v>358</v>
      </c>
      <c r="D132" s="423">
        <v>89</v>
      </c>
      <c r="E132" s="423">
        <v>62</v>
      </c>
      <c r="F132" s="423">
        <v>60</v>
      </c>
      <c r="G132" s="423">
        <v>74</v>
      </c>
      <c r="H132" s="423">
        <v>59</v>
      </c>
      <c r="I132" s="76">
        <v>75</v>
      </c>
      <c r="J132" s="76">
        <v>75</v>
      </c>
      <c r="K132" s="76">
        <v>70</v>
      </c>
      <c r="L132" s="76">
        <v>70</v>
      </c>
      <c r="M132" s="76">
        <v>25</v>
      </c>
      <c r="N132" s="1">
        <f t="shared" si="4"/>
        <v>82</v>
      </c>
      <c r="O132" s="1">
        <f t="shared" si="4"/>
        <v>69</v>
      </c>
      <c r="P132" s="1">
        <f t="shared" si="4"/>
        <v>65</v>
      </c>
      <c r="Q132" s="1">
        <f t="shared" si="4"/>
        <v>72</v>
      </c>
      <c r="R132" s="1">
        <f t="shared" si="2"/>
        <v>42</v>
      </c>
    </row>
    <row r="133" spans="1:18">
      <c r="A133" s="10">
        <v>120</v>
      </c>
      <c r="B133" s="272">
        <v>1911120</v>
      </c>
      <c r="C133" s="273" t="s">
        <v>359</v>
      </c>
      <c r="D133" s="423">
        <v>79</v>
      </c>
      <c r="E133" s="423">
        <v>61</v>
      </c>
      <c r="F133" s="423">
        <v>66</v>
      </c>
      <c r="G133" s="423">
        <v>82</v>
      </c>
      <c r="H133" s="423">
        <v>69</v>
      </c>
      <c r="I133" s="76">
        <v>65</v>
      </c>
      <c r="J133" s="76">
        <v>65</v>
      </c>
      <c r="K133" s="76">
        <v>60</v>
      </c>
      <c r="L133" s="76">
        <v>45</v>
      </c>
      <c r="M133" s="76">
        <v>15</v>
      </c>
      <c r="N133" s="1">
        <f t="shared" si="4"/>
        <v>72</v>
      </c>
      <c r="O133" s="1">
        <f t="shared" si="4"/>
        <v>63</v>
      </c>
      <c r="P133" s="1">
        <f t="shared" si="4"/>
        <v>63</v>
      </c>
      <c r="Q133" s="1">
        <f t="shared" si="4"/>
        <v>64</v>
      </c>
      <c r="R133" s="1">
        <f t="shared" si="2"/>
        <v>42</v>
      </c>
    </row>
    <row r="134" spans="1:18">
      <c r="A134" s="10">
        <v>121</v>
      </c>
      <c r="B134" s="76">
        <v>1911401</v>
      </c>
      <c r="C134" s="271" t="s">
        <v>360</v>
      </c>
      <c r="D134" s="423">
        <v>68</v>
      </c>
      <c r="E134" s="423">
        <v>64</v>
      </c>
      <c r="F134" s="423">
        <v>60</v>
      </c>
      <c r="G134" s="423">
        <v>68</v>
      </c>
      <c r="H134" s="423">
        <v>62</v>
      </c>
      <c r="I134" s="76">
        <v>30</v>
      </c>
      <c r="J134" s="76">
        <v>70</v>
      </c>
      <c r="K134" s="76">
        <v>35</v>
      </c>
      <c r="L134" s="76">
        <v>0</v>
      </c>
      <c r="M134" s="76">
        <v>15</v>
      </c>
      <c r="N134" s="1">
        <f t="shared" si="4"/>
        <v>49</v>
      </c>
      <c r="O134" s="1">
        <f t="shared" si="4"/>
        <v>67</v>
      </c>
      <c r="P134" s="1">
        <f t="shared" si="4"/>
        <v>48</v>
      </c>
      <c r="Q134" s="1">
        <f t="shared" si="4"/>
        <v>34</v>
      </c>
      <c r="R134" s="1">
        <f t="shared" si="2"/>
        <v>39</v>
      </c>
    </row>
    <row r="135" spans="1:18">
      <c r="A135" s="10">
        <v>122</v>
      </c>
      <c r="B135" s="76">
        <v>1911402</v>
      </c>
      <c r="C135" s="271" t="s">
        <v>361</v>
      </c>
      <c r="D135" s="423">
        <v>58</v>
      </c>
      <c r="E135" s="423">
        <v>61</v>
      </c>
      <c r="F135" s="423">
        <v>58</v>
      </c>
      <c r="G135" s="423">
        <v>65</v>
      </c>
      <c r="H135" s="423">
        <v>80</v>
      </c>
      <c r="I135" s="76">
        <v>35</v>
      </c>
      <c r="J135" s="76">
        <v>55</v>
      </c>
      <c r="K135" s="76">
        <v>50</v>
      </c>
      <c r="L135" s="76">
        <v>50</v>
      </c>
      <c r="M135" s="76">
        <v>25</v>
      </c>
      <c r="N135" s="1">
        <f t="shared" si="4"/>
        <v>47</v>
      </c>
      <c r="O135" s="1">
        <f t="shared" si="4"/>
        <v>58</v>
      </c>
      <c r="P135" s="1">
        <f t="shared" si="4"/>
        <v>54</v>
      </c>
      <c r="Q135" s="1">
        <f t="shared" si="4"/>
        <v>58</v>
      </c>
      <c r="R135" s="1">
        <f t="shared" si="2"/>
        <v>53</v>
      </c>
    </row>
    <row r="136" spans="1:18">
      <c r="A136" s="10">
        <v>123</v>
      </c>
      <c r="B136" s="272">
        <v>1911403</v>
      </c>
      <c r="C136" s="273" t="s">
        <v>362</v>
      </c>
      <c r="D136" s="423">
        <v>51</v>
      </c>
      <c r="E136" s="423">
        <v>58</v>
      </c>
      <c r="F136" s="423">
        <v>54</v>
      </c>
      <c r="G136" s="423">
        <v>69</v>
      </c>
      <c r="H136" s="423">
        <v>60</v>
      </c>
      <c r="I136" s="76">
        <v>5</v>
      </c>
      <c r="J136" s="76">
        <v>15</v>
      </c>
      <c r="K136" s="76">
        <v>25</v>
      </c>
      <c r="L136" s="76">
        <v>15</v>
      </c>
      <c r="M136" s="76">
        <v>30</v>
      </c>
      <c r="N136" s="1">
        <f t="shared" si="4"/>
        <v>28</v>
      </c>
      <c r="O136" s="1">
        <f t="shared" si="4"/>
        <v>37</v>
      </c>
      <c r="P136" s="1">
        <f t="shared" si="4"/>
        <v>40</v>
      </c>
      <c r="Q136" s="1">
        <f t="shared" si="4"/>
        <v>42</v>
      </c>
      <c r="R136" s="1">
        <f t="shared" si="2"/>
        <v>45</v>
      </c>
    </row>
    <row r="137" spans="1:18">
      <c r="A137" s="10">
        <v>124</v>
      </c>
      <c r="B137" s="272">
        <v>1911404</v>
      </c>
      <c r="C137" s="273" t="s">
        <v>363</v>
      </c>
      <c r="D137" s="423">
        <v>88</v>
      </c>
      <c r="E137" s="423">
        <v>70</v>
      </c>
      <c r="F137" s="423">
        <v>60</v>
      </c>
      <c r="G137" s="423">
        <v>84</v>
      </c>
      <c r="H137" s="423">
        <v>84</v>
      </c>
      <c r="I137" s="76">
        <v>65</v>
      </c>
      <c r="J137" s="76">
        <v>75</v>
      </c>
      <c r="K137" s="76">
        <v>50</v>
      </c>
      <c r="L137" s="76">
        <v>70</v>
      </c>
      <c r="M137" s="76">
        <v>70</v>
      </c>
      <c r="N137" s="1">
        <f t="shared" si="4"/>
        <v>77</v>
      </c>
      <c r="O137" s="1">
        <f t="shared" si="4"/>
        <v>73</v>
      </c>
      <c r="P137" s="1">
        <f t="shared" si="4"/>
        <v>55</v>
      </c>
      <c r="Q137" s="1">
        <f t="shared" si="4"/>
        <v>77</v>
      </c>
      <c r="R137" s="1">
        <f t="shared" si="2"/>
        <v>77</v>
      </c>
    </row>
    <row r="138" spans="1:18">
      <c r="A138" s="10">
        <v>125</v>
      </c>
      <c r="B138" s="267">
        <v>1911405</v>
      </c>
      <c r="C138" s="268" t="s">
        <v>364</v>
      </c>
      <c r="D138" s="423">
        <v>74</v>
      </c>
      <c r="E138" s="423">
        <v>63</v>
      </c>
      <c r="F138" s="423">
        <v>73</v>
      </c>
      <c r="G138" s="423">
        <v>91</v>
      </c>
      <c r="H138" s="423">
        <v>58</v>
      </c>
      <c r="I138" s="76">
        <v>30</v>
      </c>
      <c r="J138" s="76">
        <v>50</v>
      </c>
      <c r="K138" s="76">
        <v>50</v>
      </c>
      <c r="L138" s="76">
        <v>50</v>
      </c>
      <c r="M138" s="76">
        <v>35</v>
      </c>
      <c r="N138" s="1">
        <f t="shared" si="4"/>
        <v>52</v>
      </c>
      <c r="O138" s="1">
        <f t="shared" si="4"/>
        <v>57</v>
      </c>
      <c r="P138" s="1">
        <f t="shared" si="4"/>
        <v>62</v>
      </c>
      <c r="Q138" s="1">
        <f t="shared" si="4"/>
        <v>71</v>
      </c>
      <c r="R138" s="1">
        <f t="shared" si="2"/>
        <v>47</v>
      </c>
    </row>
    <row r="139" spans="1:18">
      <c r="A139" s="10">
        <v>126</v>
      </c>
      <c r="B139" s="31">
        <v>1911406</v>
      </c>
      <c r="C139" s="273" t="s">
        <v>365</v>
      </c>
      <c r="D139" s="423">
        <v>72</v>
      </c>
      <c r="E139" s="423">
        <v>86</v>
      </c>
      <c r="F139" s="423">
        <v>74</v>
      </c>
      <c r="G139" s="423">
        <v>77</v>
      </c>
      <c r="H139" s="423">
        <v>56</v>
      </c>
      <c r="I139" s="76">
        <v>30</v>
      </c>
      <c r="J139" s="76">
        <v>65</v>
      </c>
      <c r="K139" s="76">
        <v>55</v>
      </c>
      <c r="L139" s="76">
        <v>70</v>
      </c>
      <c r="M139" s="76">
        <v>35</v>
      </c>
      <c r="N139" s="1">
        <f t="shared" ref="N139:R142" si="5">ROUND(D139*$H$12+I139*$M$12,0)</f>
        <v>51</v>
      </c>
      <c r="O139" s="1">
        <f t="shared" si="5"/>
        <v>76</v>
      </c>
      <c r="P139" s="1">
        <f t="shared" si="5"/>
        <v>65</v>
      </c>
      <c r="Q139" s="1">
        <f t="shared" si="5"/>
        <v>74</v>
      </c>
      <c r="R139" s="1">
        <f t="shared" si="2"/>
        <v>46</v>
      </c>
    </row>
    <row r="140" spans="1:18">
      <c r="A140" s="10">
        <v>127</v>
      </c>
      <c r="B140" s="76">
        <v>1911407</v>
      </c>
      <c r="C140" s="271" t="s">
        <v>366</v>
      </c>
      <c r="D140" s="423">
        <v>65</v>
      </c>
      <c r="E140" s="423">
        <v>89</v>
      </c>
      <c r="F140" s="423">
        <v>74</v>
      </c>
      <c r="G140" s="423">
        <v>77</v>
      </c>
      <c r="H140" s="423">
        <v>59</v>
      </c>
      <c r="I140" s="76">
        <v>70</v>
      </c>
      <c r="J140" s="76">
        <v>55</v>
      </c>
      <c r="K140" s="76">
        <v>35</v>
      </c>
      <c r="L140" s="76">
        <v>55</v>
      </c>
      <c r="M140" s="76">
        <v>35</v>
      </c>
      <c r="N140" s="1">
        <f t="shared" si="5"/>
        <v>68</v>
      </c>
      <c r="O140" s="1">
        <f t="shared" si="5"/>
        <v>72</v>
      </c>
      <c r="P140" s="1">
        <f t="shared" si="5"/>
        <v>55</v>
      </c>
      <c r="Q140" s="1">
        <f t="shared" si="5"/>
        <v>66</v>
      </c>
      <c r="R140" s="1">
        <f t="shared" si="2"/>
        <v>47</v>
      </c>
    </row>
    <row r="141" spans="1:18">
      <c r="A141" s="10">
        <v>128</v>
      </c>
      <c r="B141" s="277">
        <v>1911410</v>
      </c>
      <c r="C141" s="271" t="s">
        <v>367</v>
      </c>
      <c r="D141" s="423">
        <v>52</v>
      </c>
      <c r="E141" s="423">
        <v>56</v>
      </c>
      <c r="F141" s="423">
        <v>58</v>
      </c>
      <c r="G141" s="423">
        <v>78</v>
      </c>
      <c r="H141" s="423">
        <v>51</v>
      </c>
      <c r="I141" s="76">
        <v>50</v>
      </c>
      <c r="J141" s="76">
        <v>60</v>
      </c>
      <c r="K141" s="76">
        <v>20</v>
      </c>
      <c r="L141" s="76">
        <v>50</v>
      </c>
      <c r="M141" s="76">
        <v>20</v>
      </c>
      <c r="N141" s="1">
        <f t="shared" si="5"/>
        <v>51</v>
      </c>
      <c r="O141" s="1">
        <f t="shared" si="5"/>
        <v>58</v>
      </c>
      <c r="P141" s="1">
        <f t="shared" si="5"/>
        <v>39</v>
      </c>
      <c r="Q141" s="1">
        <f t="shared" si="5"/>
        <v>64</v>
      </c>
      <c r="R141" s="1">
        <f t="shared" si="5"/>
        <v>36</v>
      </c>
    </row>
    <row r="142" spans="1:18">
      <c r="A142" s="10">
        <v>129</v>
      </c>
      <c r="B142" s="31">
        <v>1911411</v>
      </c>
      <c r="C142" s="31" t="s">
        <v>368</v>
      </c>
      <c r="D142" s="423">
        <v>52</v>
      </c>
      <c r="E142" s="423">
        <v>56</v>
      </c>
      <c r="F142" s="423">
        <v>60</v>
      </c>
      <c r="G142" s="423">
        <v>73</v>
      </c>
      <c r="H142" s="423">
        <v>51</v>
      </c>
      <c r="I142" s="76">
        <v>25</v>
      </c>
      <c r="J142" s="76">
        <v>5</v>
      </c>
      <c r="K142" s="76">
        <v>0</v>
      </c>
      <c r="L142" s="76">
        <v>15</v>
      </c>
      <c r="M142" s="76">
        <v>30</v>
      </c>
      <c r="N142" s="1">
        <f t="shared" si="5"/>
        <v>39</v>
      </c>
      <c r="O142" s="1">
        <f t="shared" si="5"/>
        <v>31</v>
      </c>
      <c r="P142" s="1">
        <f t="shared" si="5"/>
        <v>30</v>
      </c>
      <c r="Q142" s="1">
        <f t="shared" si="5"/>
        <v>44</v>
      </c>
      <c r="R142" s="1">
        <f t="shared" si="5"/>
        <v>41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70</v>
      </c>
      <c r="E146" s="2">
        <v>65</v>
      </c>
      <c r="F146" s="2">
        <v>65</v>
      </c>
      <c r="G146" s="2">
        <v>65</v>
      </c>
      <c r="H146" s="2">
        <v>75</v>
      </c>
    </row>
    <row r="147" spans="3:19">
      <c r="C147" s="261" t="s">
        <v>28</v>
      </c>
      <c r="D147" s="278">
        <v>0.7</v>
      </c>
      <c r="E147" s="278">
        <v>0.7</v>
      </c>
      <c r="F147" s="278">
        <v>0.7</v>
      </c>
      <c r="G147" s="278">
        <v>0.7</v>
      </c>
      <c r="H147" s="278">
        <v>0.7</v>
      </c>
      <c r="M147" s="279" t="s">
        <v>377</v>
      </c>
      <c r="N147" s="2">
        <v>129</v>
      </c>
    </row>
    <row r="148" spans="3:19">
      <c r="C148" s="261" t="s">
        <v>187</v>
      </c>
      <c r="D148" s="1">
        <f>COUNTIF(N14:N142,"&gt;="&amp;D146)</f>
        <v>75</v>
      </c>
      <c r="E148" s="1">
        <f>COUNTIF(O14:O142,"&gt;="&amp;E146)</f>
        <v>90</v>
      </c>
      <c r="F148" s="1">
        <f>COUNTIF(P14:P142,"&gt;="&amp;F146)</f>
        <v>50</v>
      </c>
      <c r="G148" s="1">
        <f>COUNTIF(Q14:Q142,"&gt;="&amp;G146)</f>
        <v>87</v>
      </c>
      <c r="H148" s="1">
        <f>COUNTIF(R14:R142,"&gt;="&amp;H146)</f>
        <v>23</v>
      </c>
    </row>
    <row r="149" spans="3:19">
      <c r="C149" s="261" t="s">
        <v>29</v>
      </c>
      <c r="D149" s="280">
        <f>D148/$N$147</f>
        <v>0.58139534883720934</v>
      </c>
      <c r="E149" s="280">
        <f>E148/$N$147</f>
        <v>0.69767441860465118</v>
      </c>
      <c r="F149" s="280">
        <f>F148/$N$147</f>
        <v>0.38759689922480622</v>
      </c>
      <c r="G149" s="280">
        <f>G148/$N$147</f>
        <v>0.67441860465116277</v>
      </c>
      <c r="H149" s="280">
        <f>H148/$N$147</f>
        <v>0.17829457364341086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11">
        <v>3</v>
      </c>
      <c r="E158" s="12">
        <v>3</v>
      </c>
      <c r="F158" s="12"/>
      <c r="G158" s="12"/>
      <c r="H158" s="12"/>
      <c r="I158" s="12"/>
      <c r="J158" s="12"/>
      <c r="K158" s="12"/>
      <c r="L158" s="12"/>
      <c r="M158" s="12">
        <v>1</v>
      </c>
      <c r="N158" s="12"/>
      <c r="O158" s="12"/>
      <c r="P158" s="12">
        <v>3</v>
      </c>
      <c r="Q158" s="316"/>
      <c r="R158" s="2"/>
      <c r="S158" s="9">
        <f>D149</f>
        <v>0.58139534883720934</v>
      </c>
    </row>
    <row r="159" spans="3:19" ht="15" thickBot="1">
      <c r="C159" s="261" t="s">
        <v>6</v>
      </c>
      <c r="D159" s="11">
        <v>3</v>
      </c>
      <c r="E159" s="12">
        <v>3</v>
      </c>
      <c r="F159" s="14"/>
      <c r="G159" s="14"/>
      <c r="H159" s="14"/>
      <c r="I159" s="14">
        <v>1</v>
      </c>
      <c r="J159" s="14"/>
      <c r="K159" s="14"/>
      <c r="L159" s="14"/>
      <c r="M159" s="12">
        <v>1</v>
      </c>
      <c r="N159" s="14"/>
      <c r="O159" s="14"/>
      <c r="P159" s="12">
        <v>3</v>
      </c>
      <c r="Q159" s="14"/>
      <c r="R159" s="2"/>
      <c r="S159" s="9">
        <f>E149</f>
        <v>0.69767441860465118</v>
      </c>
    </row>
    <row r="160" spans="3:19" ht="15" thickBot="1">
      <c r="C160" s="261" t="s">
        <v>7</v>
      </c>
      <c r="D160" s="11">
        <v>3</v>
      </c>
      <c r="E160" s="12">
        <v>3</v>
      </c>
      <c r="F160" s="14">
        <v>3</v>
      </c>
      <c r="G160" s="14">
        <v>3</v>
      </c>
      <c r="H160" s="14"/>
      <c r="I160" s="14"/>
      <c r="J160" s="14"/>
      <c r="K160" s="14"/>
      <c r="L160" s="14"/>
      <c r="M160" s="12">
        <v>1</v>
      </c>
      <c r="N160" s="14"/>
      <c r="O160" s="14"/>
      <c r="P160" s="12">
        <v>3</v>
      </c>
      <c r="Q160" s="14"/>
      <c r="R160" s="2"/>
      <c r="S160" s="9">
        <f>F149</f>
        <v>0.38759689922480622</v>
      </c>
    </row>
    <row r="161" spans="3:19" ht="15" thickBot="1">
      <c r="C161" s="261" t="s">
        <v>8</v>
      </c>
      <c r="D161" s="11">
        <v>3</v>
      </c>
      <c r="E161" s="12">
        <v>3</v>
      </c>
      <c r="F161" s="14"/>
      <c r="G161" s="14"/>
      <c r="H161" s="14"/>
      <c r="I161" s="14"/>
      <c r="J161" s="14"/>
      <c r="K161" s="14"/>
      <c r="L161" s="14"/>
      <c r="M161" s="12">
        <v>1</v>
      </c>
      <c r="N161" s="14"/>
      <c r="O161" s="14"/>
      <c r="P161" s="12">
        <v>3</v>
      </c>
      <c r="Q161" s="14"/>
      <c r="R161" s="2"/>
      <c r="S161" s="9">
        <f>G149</f>
        <v>0.67441860465116277</v>
      </c>
    </row>
    <row r="162" spans="3:19" ht="15" thickBot="1">
      <c r="C162" s="261" t="s">
        <v>9</v>
      </c>
      <c r="D162" s="11">
        <v>3</v>
      </c>
      <c r="E162" s="12">
        <v>3</v>
      </c>
      <c r="F162" s="14">
        <v>3</v>
      </c>
      <c r="G162" s="14">
        <v>3</v>
      </c>
      <c r="H162" s="14">
        <v>3</v>
      </c>
      <c r="I162" s="14">
        <v>1</v>
      </c>
      <c r="J162" s="14">
        <v>1</v>
      </c>
      <c r="K162" s="14"/>
      <c r="L162" s="14">
        <v>1</v>
      </c>
      <c r="M162" s="14">
        <v>1</v>
      </c>
      <c r="N162" s="14"/>
      <c r="O162" s="14">
        <v>3</v>
      </c>
      <c r="P162" s="14">
        <v>3</v>
      </c>
      <c r="Q162" s="14"/>
      <c r="R162" s="2"/>
      <c r="S162" s="9">
        <f>H149</f>
        <v>0.17829457364341086</v>
      </c>
    </row>
    <row r="163" spans="3:19">
      <c r="C163" s="261" t="s">
        <v>30</v>
      </c>
      <c r="D163" s="1">
        <f t="shared" ref="D163:R163" si="6">COUNTIF(D158:D162,"=3")</f>
        <v>5</v>
      </c>
      <c r="E163" s="1">
        <f t="shared" si="6"/>
        <v>5</v>
      </c>
      <c r="F163" s="1">
        <f t="shared" si="6"/>
        <v>2</v>
      </c>
      <c r="G163" s="1">
        <f t="shared" si="6"/>
        <v>2</v>
      </c>
      <c r="H163" s="1">
        <f t="shared" si="6"/>
        <v>1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0</v>
      </c>
      <c r="M163" s="1">
        <f t="shared" si="6"/>
        <v>0</v>
      </c>
      <c r="N163" s="1">
        <f t="shared" si="6"/>
        <v>0</v>
      </c>
      <c r="O163" s="1">
        <f t="shared" si="6"/>
        <v>1</v>
      </c>
      <c r="P163" s="1">
        <f t="shared" si="6"/>
        <v>5</v>
      </c>
      <c r="Q163" s="1">
        <f t="shared" si="6"/>
        <v>0</v>
      </c>
      <c r="R163" s="1">
        <f t="shared" si="6"/>
        <v>0</v>
      </c>
    </row>
    <row r="164" spans="3:19">
      <c r="C164" s="261" t="s">
        <v>31</v>
      </c>
      <c r="D164" s="1">
        <f t="shared" ref="D164:R164" si="7">COUNTIF(D158:D162,"=2")</f>
        <v>0</v>
      </c>
      <c r="E164" s="1">
        <f t="shared" si="7"/>
        <v>0</v>
      </c>
      <c r="F164" s="1">
        <f t="shared" si="7"/>
        <v>0</v>
      </c>
      <c r="G164" s="1">
        <f t="shared" si="7"/>
        <v>0</v>
      </c>
      <c r="H164" s="1">
        <f t="shared" si="7"/>
        <v>0</v>
      </c>
      <c r="I164" s="1">
        <f t="shared" si="7"/>
        <v>0</v>
      </c>
      <c r="J164" s="1">
        <f t="shared" si="7"/>
        <v>0</v>
      </c>
      <c r="K164" s="1">
        <f t="shared" si="7"/>
        <v>0</v>
      </c>
      <c r="L164" s="1">
        <f t="shared" si="7"/>
        <v>0</v>
      </c>
      <c r="M164" s="1">
        <f t="shared" si="7"/>
        <v>0</v>
      </c>
      <c r="N164" s="1">
        <f t="shared" si="7"/>
        <v>0</v>
      </c>
      <c r="O164" s="1">
        <f t="shared" si="7"/>
        <v>0</v>
      </c>
      <c r="P164" s="1">
        <f t="shared" si="7"/>
        <v>0</v>
      </c>
      <c r="Q164" s="1">
        <f t="shared" si="7"/>
        <v>0</v>
      </c>
      <c r="R164" s="1">
        <f t="shared" si="7"/>
        <v>0</v>
      </c>
    </row>
    <row r="165" spans="3:19">
      <c r="C165" s="261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0</v>
      </c>
      <c r="G165" s="1">
        <f t="shared" si="8"/>
        <v>0</v>
      </c>
      <c r="H165" s="1">
        <f t="shared" si="8"/>
        <v>0</v>
      </c>
      <c r="I165" s="1">
        <f t="shared" si="8"/>
        <v>2</v>
      </c>
      <c r="J165" s="1">
        <f t="shared" si="8"/>
        <v>1</v>
      </c>
      <c r="K165" s="1">
        <f t="shared" si="8"/>
        <v>0</v>
      </c>
      <c r="L165" s="1">
        <f t="shared" si="8"/>
        <v>1</v>
      </c>
      <c r="M165" s="1">
        <f t="shared" si="8"/>
        <v>5</v>
      </c>
      <c r="N165" s="1">
        <f t="shared" si="8"/>
        <v>0</v>
      </c>
      <c r="O165" s="1">
        <f t="shared" si="8"/>
        <v>0</v>
      </c>
      <c r="P165" s="1">
        <f t="shared" si="8"/>
        <v>0</v>
      </c>
      <c r="Q165" s="1">
        <f t="shared" si="8"/>
        <v>0</v>
      </c>
      <c r="R165" s="1">
        <f t="shared" si="8"/>
        <v>0</v>
      </c>
    </row>
    <row r="166" spans="3:19">
      <c r="C166" s="261" t="s">
        <v>34</v>
      </c>
      <c r="D166" s="6">
        <f t="shared" ref="D166:R166" si="9">3*IF(D163=0,0,(ROUND(SUMIF(D158:D162,"=3",$S$158:$S$162),2)))</f>
        <v>7.5600000000000005</v>
      </c>
      <c r="E166" s="6">
        <f t="shared" si="9"/>
        <v>7.5600000000000005</v>
      </c>
      <c r="F166" s="6">
        <f t="shared" si="9"/>
        <v>1.71</v>
      </c>
      <c r="G166" s="6">
        <f t="shared" si="9"/>
        <v>1.71</v>
      </c>
      <c r="H166" s="6">
        <f t="shared" si="9"/>
        <v>0.54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0</v>
      </c>
      <c r="M166" s="6">
        <f t="shared" si="9"/>
        <v>0</v>
      </c>
      <c r="N166" s="6">
        <f t="shared" si="9"/>
        <v>0</v>
      </c>
      <c r="O166" s="6">
        <f t="shared" si="9"/>
        <v>0.54</v>
      </c>
      <c r="P166" s="6">
        <f t="shared" si="9"/>
        <v>7.5600000000000005</v>
      </c>
      <c r="Q166" s="6">
        <f t="shared" si="9"/>
        <v>0</v>
      </c>
      <c r="R166" s="6">
        <f t="shared" si="9"/>
        <v>0</v>
      </c>
    </row>
    <row r="167" spans="3:19">
      <c r="C167" s="261" t="s">
        <v>35</v>
      </c>
      <c r="D167" s="6">
        <f t="shared" ref="D167:R167" si="10">2*IF(D164=0,0,(ROUND(SUMIF(D158:D162,"=2",$S$158:$S$162),2)))</f>
        <v>0</v>
      </c>
      <c r="E167" s="6">
        <f t="shared" si="10"/>
        <v>0</v>
      </c>
      <c r="F167" s="6">
        <f t="shared" si="10"/>
        <v>0</v>
      </c>
      <c r="G167" s="6">
        <f t="shared" si="10"/>
        <v>0</v>
      </c>
      <c r="H167" s="6">
        <f t="shared" si="10"/>
        <v>0</v>
      </c>
      <c r="I167" s="6">
        <f t="shared" si="10"/>
        <v>0</v>
      </c>
      <c r="J167" s="6">
        <f t="shared" si="10"/>
        <v>0</v>
      </c>
      <c r="K167" s="6">
        <f t="shared" si="10"/>
        <v>0</v>
      </c>
      <c r="L167" s="6">
        <f t="shared" si="10"/>
        <v>0</v>
      </c>
      <c r="M167" s="6">
        <f t="shared" si="10"/>
        <v>0</v>
      </c>
      <c r="N167" s="6">
        <f t="shared" si="10"/>
        <v>0</v>
      </c>
      <c r="O167" s="6">
        <f t="shared" si="10"/>
        <v>0</v>
      </c>
      <c r="P167" s="6">
        <f t="shared" si="10"/>
        <v>0</v>
      </c>
      <c r="Q167" s="6">
        <f t="shared" si="10"/>
        <v>0</v>
      </c>
      <c r="R167" s="6">
        <f t="shared" si="10"/>
        <v>0</v>
      </c>
    </row>
    <row r="168" spans="3:19">
      <c r="C168" s="261" t="s">
        <v>36</v>
      </c>
      <c r="D168" s="6">
        <f t="shared" ref="D168:R168" si="11">1*IF(D165=0,0,(ROUND(SUMIF(D158:D162,"=1",$S$158:$S$162),2)))</f>
        <v>0</v>
      </c>
      <c r="E168" s="6">
        <f t="shared" si="11"/>
        <v>0</v>
      </c>
      <c r="F168" s="6">
        <f t="shared" si="11"/>
        <v>0</v>
      </c>
      <c r="G168" s="6">
        <f t="shared" si="11"/>
        <v>0</v>
      </c>
      <c r="H168" s="6">
        <f t="shared" si="11"/>
        <v>0</v>
      </c>
      <c r="I168" s="6">
        <f t="shared" si="11"/>
        <v>0.88</v>
      </c>
      <c r="J168" s="6">
        <f t="shared" si="11"/>
        <v>0.18</v>
      </c>
      <c r="K168" s="6">
        <f t="shared" si="11"/>
        <v>0</v>
      </c>
      <c r="L168" s="6">
        <f t="shared" si="11"/>
        <v>0.18</v>
      </c>
      <c r="M168" s="6">
        <f t="shared" si="11"/>
        <v>2.52</v>
      </c>
      <c r="N168" s="6">
        <f t="shared" si="11"/>
        <v>0</v>
      </c>
      <c r="O168" s="6">
        <f t="shared" si="11"/>
        <v>0</v>
      </c>
      <c r="P168" s="6">
        <f t="shared" si="11"/>
        <v>0</v>
      </c>
      <c r="Q168" s="6">
        <f t="shared" si="11"/>
        <v>0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1.512</v>
      </c>
      <c r="E171" s="8">
        <f t="shared" si="12"/>
        <v>1.512</v>
      </c>
      <c r="F171" s="8">
        <f t="shared" si="12"/>
        <v>0.85499999999999998</v>
      </c>
      <c r="G171" s="8">
        <f t="shared" si="12"/>
        <v>0.85499999999999998</v>
      </c>
      <c r="H171" s="8">
        <f t="shared" si="12"/>
        <v>0.54</v>
      </c>
      <c r="I171" s="8">
        <f t="shared" si="12"/>
        <v>1.32</v>
      </c>
      <c r="J171" s="8">
        <f t="shared" si="12"/>
        <v>0.54</v>
      </c>
      <c r="K171" s="8">
        <f t="shared" si="12"/>
        <v>0</v>
      </c>
      <c r="L171" s="8">
        <f t="shared" si="12"/>
        <v>0.54</v>
      </c>
      <c r="M171" s="8">
        <f t="shared" si="12"/>
        <v>1.512</v>
      </c>
      <c r="N171" s="8">
        <f t="shared" si="12"/>
        <v>0</v>
      </c>
      <c r="O171" s="8">
        <f t="shared" si="12"/>
        <v>0.54</v>
      </c>
      <c r="P171" s="8">
        <f t="shared" si="12"/>
        <v>1.512</v>
      </c>
      <c r="Q171" s="8">
        <f t="shared" si="12"/>
        <v>0</v>
      </c>
      <c r="R171" s="8">
        <f t="shared" si="12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workbookViewId="0">
      <selection activeCell="M6" sqref="M6"/>
    </sheetView>
  </sheetViews>
  <sheetFormatPr defaultRowHeight="14.5"/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584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76</v>
      </c>
      <c r="B5" s="266"/>
      <c r="C5" s="266" t="s">
        <v>585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75</v>
      </c>
      <c r="B6" s="266"/>
      <c r="C6" s="266" t="s">
        <v>586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587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588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589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590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591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3" t="s">
        <v>5</v>
      </c>
      <c r="J13" s="263" t="s">
        <v>6</v>
      </c>
      <c r="K13" s="263" t="s">
        <v>7</v>
      </c>
      <c r="L13" s="263" t="s">
        <v>8</v>
      </c>
      <c r="M13" s="263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349">
        <v>77</v>
      </c>
      <c r="E14" s="349">
        <v>56</v>
      </c>
      <c r="F14" s="349">
        <v>57</v>
      </c>
      <c r="G14" s="349">
        <v>52</v>
      </c>
      <c r="H14" s="349">
        <v>73</v>
      </c>
      <c r="I14" s="424">
        <v>63</v>
      </c>
      <c r="J14" s="424">
        <v>25</v>
      </c>
      <c r="K14" s="424">
        <v>31</v>
      </c>
      <c r="L14" s="424">
        <v>81</v>
      </c>
      <c r="M14" s="424">
        <v>50</v>
      </c>
      <c r="N14" s="425">
        <f>ROUND(D14*$H$12+I14*$M$12,0)</f>
        <v>70</v>
      </c>
      <c r="O14" s="1">
        <f t="shared" ref="O14:R77" si="0">ROUND(E14*$H$12+J14*$M$12,0)</f>
        <v>41</v>
      </c>
      <c r="P14" s="1">
        <f t="shared" si="0"/>
        <v>44</v>
      </c>
      <c r="Q14" s="1">
        <f t="shared" si="0"/>
        <v>67</v>
      </c>
      <c r="R14" s="1">
        <f t="shared" si="0"/>
        <v>62</v>
      </c>
    </row>
    <row r="15" spans="1:18">
      <c r="A15" s="10">
        <v>2</v>
      </c>
      <c r="B15" s="270">
        <v>1911002</v>
      </c>
      <c r="C15" s="271" t="s">
        <v>80</v>
      </c>
      <c r="D15" s="349">
        <v>68</v>
      </c>
      <c r="E15" s="349">
        <v>82</v>
      </c>
      <c r="F15" s="349">
        <v>84</v>
      </c>
      <c r="G15" s="349">
        <v>85</v>
      </c>
      <c r="H15" s="349">
        <v>88</v>
      </c>
      <c r="I15" s="424">
        <v>94</v>
      </c>
      <c r="J15" s="424">
        <v>50</v>
      </c>
      <c r="K15" s="424">
        <v>75</v>
      </c>
      <c r="L15" s="424">
        <v>94</v>
      </c>
      <c r="M15" s="424">
        <v>44</v>
      </c>
      <c r="N15" s="425">
        <f t="shared" ref="N15:Q78" si="1">ROUND(D15*$H$12+I15*$M$12,0)</f>
        <v>81</v>
      </c>
      <c r="O15" s="1">
        <f t="shared" si="0"/>
        <v>66</v>
      </c>
      <c r="P15" s="1">
        <f t="shared" si="0"/>
        <v>80</v>
      </c>
      <c r="Q15" s="1">
        <f t="shared" si="0"/>
        <v>90</v>
      </c>
      <c r="R15" s="1">
        <f t="shared" si="0"/>
        <v>66</v>
      </c>
    </row>
    <row r="16" spans="1:18">
      <c r="A16" s="10">
        <v>3</v>
      </c>
      <c r="B16" s="270">
        <v>1911003</v>
      </c>
      <c r="C16" s="271" t="s">
        <v>81</v>
      </c>
      <c r="D16" s="349">
        <v>65</v>
      </c>
      <c r="E16" s="349">
        <v>70</v>
      </c>
      <c r="F16" s="349">
        <v>91</v>
      </c>
      <c r="G16" s="349">
        <v>85</v>
      </c>
      <c r="H16" s="349">
        <v>77</v>
      </c>
      <c r="I16" s="424">
        <v>94</v>
      </c>
      <c r="J16" s="424">
        <v>94</v>
      </c>
      <c r="K16" s="424">
        <v>94</v>
      </c>
      <c r="L16" s="424">
        <v>88</v>
      </c>
      <c r="M16" s="424">
        <v>25</v>
      </c>
      <c r="N16" s="425">
        <f t="shared" si="1"/>
        <v>80</v>
      </c>
      <c r="O16" s="1">
        <f t="shared" si="0"/>
        <v>82</v>
      </c>
      <c r="P16" s="1">
        <f t="shared" si="0"/>
        <v>93</v>
      </c>
      <c r="Q16" s="1">
        <f t="shared" si="0"/>
        <v>87</v>
      </c>
      <c r="R16" s="1">
        <f t="shared" si="0"/>
        <v>51</v>
      </c>
    </row>
    <row r="17" spans="1:18">
      <c r="A17" s="10">
        <v>4</v>
      </c>
      <c r="B17" s="267">
        <v>1911004</v>
      </c>
      <c r="C17" s="268" t="s">
        <v>39</v>
      </c>
      <c r="D17" s="349">
        <v>87</v>
      </c>
      <c r="E17" s="349">
        <v>95</v>
      </c>
      <c r="F17" s="349">
        <v>92</v>
      </c>
      <c r="G17" s="349">
        <v>97</v>
      </c>
      <c r="H17" s="349">
        <v>94</v>
      </c>
      <c r="I17" s="424">
        <v>81</v>
      </c>
      <c r="J17" s="424">
        <v>19</v>
      </c>
      <c r="K17" s="424">
        <v>75</v>
      </c>
      <c r="L17" s="424">
        <v>75</v>
      </c>
      <c r="M17" s="424">
        <v>75</v>
      </c>
      <c r="N17" s="425">
        <f t="shared" si="1"/>
        <v>84</v>
      </c>
      <c r="O17" s="1">
        <f t="shared" si="0"/>
        <v>57</v>
      </c>
      <c r="P17" s="1">
        <f t="shared" si="0"/>
        <v>84</v>
      </c>
      <c r="Q17" s="1">
        <f t="shared" si="0"/>
        <v>86</v>
      </c>
      <c r="R17" s="1">
        <f t="shared" si="0"/>
        <v>85</v>
      </c>
    </row>
    <row r="18" spans="1:18">
      <c r="A18" s="10">
        <v>5</v>
      </c>
      <c r="B18" s="267">
        <v>1911005</v>
      </c>
      <c r="C18" s="268" t="s">
        <v>302</v>
      </c>
      <c r="D18" s="349">
        <v>82</v>
      </c>
      <c r="E18" s="349">
        <v>86</v>
      </c>
      <c r="F18" s="349">
        <v>71</v>
      </c>
      <c r="G18" s="349">
        <v>75</v>
      </c>
      <c r="H18" s="349">
        <v>65</v>
      </c>
      <c r="I18" s="424">
        <v>81</v>
      </c>
      <c r="J18" s="424">
        <v>25</v>
      </c>
      <c r="K18" s="424">
        <v>81</v>
      </c>
      <c r="L18" s="424">
        <v>88</v>
      </c>
      <c r="M18" s="424">
        <v>50</v>
      </c>
      <c r="N18" s="425">
        <f t="shared" si="1"/>
        <v>82</v>
      </c>
      <c r="O18" s="1">
        <f t="shared" si="0"/>
        <v>56</v>
      </c>
      <c r="P18" s="1">
        <f t="shared" si="0"/>
        <v>76</v>
      </c>
      <c r="Q18" s="1">
        <f t="shared" si="0"/>
        <v>82</v>
      </c>
      <c r="R18" s="1">
        <f t="shared" si="0"/>
        <v>58</v>
      </c>
    </row>
    <row r="19" spans="1:18">
      <c r="A19" s="10">
        <v>6</v>
      </c>
      <c r="B19" s="267">
        <v>1911006</v>
      </c>
      <c r="C19" s="268" t="s">
        <v>303</v>
      </c>
      <c r="D19" s="349">
        <v>75</v>
      </c>
      <c r="E19" s="349">
        <v>78</v>
      </c>
      <c r="F19" s="349">
        <v>88</v>
      </c>
      <c r="G19" s="349">
        <v>82</v>
      </c>
      <c r="H19" s="349">
        <v>74</v>
      </c>
      <c r="I19" s="424">
        <v>81</v>
      </c>
      <c r="J19" s="424">
        <v>75</v>
      </c>
      <c r="K19" s="424">
        <v>75</v>
      </c>
      <c r="L19" s="424">
        <v>81</v>
      </c>
      <c r="M19" s="424">
        <v>88</v>
      </c>
      <c r="N19" s="425">
        <f t="shared" si="1"/>
        <v>78</v>
      </c>
      <c r="O19" s="1">
        <f t="shared" si="0"/>
        <v>77</v>
      </c>
      <c r="P19" s="1">
        <f t="shared" si="0"/>
        <v>82</v>
      </c>
      <c r="Q19" s="1">
        <f t="shared" si="0"/>
        <v>82</v>
      </c>
      <c r="R19" s="1">
        <f t="shared" si="0"/>
        <v>81</v>
      </c>
    </row>
    <row r="20" spans="1:18">
      <c r="A20" s="10">
        <v>7</v>
      </c>
      <c r="B20" s="270">
        <v>1911007</v>
      </c>
      <c r="C20" s="271" t="s">
        <v>83</v>
      </c>
      <c r="D20" s="349">
        <v>89</v>
      </c>
      <c r="E20" s="349">
        <v>83</v>
      </c>
      <c r="F20" s="349">
        <v>75</v>
      </c>
      <c r="G20" s="349">
        <v>90</v>
      </c>
      <c r="H20" s="349">
        <v>83</v>
      </c>
      <c r="I20" s="424">
        <v>44</v>
      </c>
      <c r="J20" s="424">
        <v>75</v>
      </c>
      <c r="K20" s="424">
        <v>94</v>
      </c>
      <c r="L20" s="424">
        <v>94</v>
      </c>
      <c r="M20" s="424">
        <v>50</v>
      </c>
      <c r="N20" s="425">
        <f t="shared" si="1"/>
        <v>67</v>
      </c>
      <c r="O20" s="1">
        <f t="shared" si="0"/>
        <v>79</v>
      </c>
      <c r="P20" s="1">
        <f t="shared" si="0"/>
        <v>85</v>
      </c>
      <c r="Q20" s="1">
        <f t="shared" si="0"/>
        <v>92</v>
      </c>
      <c r="R20" s="1">
        <f t="shared" si="0"/>
        <v>67</v>
      </c>
    </row>
    <row r="21" spans="1:18">
      <c r="A21" s="10">
        <v>8</v>
      </c>
      <c r="B21" s="272">
        <v>1911008</v>
      </c>
      <c r="C21" s="273" t="s">
        <v>304</v>
      </c>
      <c r="D21" s="349">
        <v>70</v>
      </c>
      <c r="E21" s="349">
        <v>88</v>
      </c>
      <c r="F21" s="349">
        <v>65</v>
      </c>
      <c r="G21" s="349">
        <v>93</v>
      </c>
      <c r="H21" s="349">
        <v>92</v>
      </c>
      <c r="I21" s="424">
        <v>75</v>
      </c>
      <c r="J21" s="424">
        <v>13</v>
      </c>
      <c r="K21" s="424">
        <v>75</v>
      </c>
      <c r="L21" s="424">
        <v>94</v>
      </c>
      <c r="M21" s="424">
        <v>63</v>
      </c>
      <c r="N21" s="425">
        <f t="shared" si="1"/>
        <v>73</v>
      </c>
      <c r="O21" s="1">
        <f t="shared" si="0"/>
        <v>51</v>
      </c>
      <c r="P21" s="1">
        <f t="shared" si="0"/>
        <v>70</v>
      </c>
      <c r="Q21" s="1">
        <f t="shared" si="0"/>
        <v>94</v>
      </c>
      <c r="R21" s="1">
        <f t="shared" si="0"/>
        <v>78</v>
      </c>
    </row>
    <row r="22" spans="1:18">
      <c r="A22" s="10">
        <v>9</v>
      </c>
      <c r="B22" s="272">
        <v>1911009</v>
      </c>
      <c r="C22" s="273" t="s">
        <v>85</v>
      </c>
      <c r="D22" s="349">
        <v>84</v>
      </c>
      <c r="E22" s="349">
        <v>94</v>
      </c>
      <c r="F22" s="349">
        <v>85</v>
      </c>
      <c r="G22" s="349">
        <v>81</v>
      </c>
      <c r="H22" s="349">
        <v>72</v>
      </c>
      <c r="I22" s="424">
        <v>63</v>
      </c>
      <c r="J22" s="424">
        <v>88</v>
      </c>
      <c r="K22" s="424">
        <v>75</v>
      </c>
      <c r="L22" s="424">
        <v>75</v>
      </c>
      <c r="M22" s="424">
        <v>13</v>
      </c>
      <c r="N22" s="425">
        <f t="shared" si="1"/>
        <v>74</v>
      </c>
      <c r="O22" s="1">
        <f t="shared" si="0"/>
        <v>91</v>
      </c>
      <c r="P22" s="1">
        <f t="shared" si="0"/>
        <v>80</v>
      </c>
      <c r="Q22" s="1">
        <f t="shared" si="0"/>
        <v>78</v>
      </c>
      <c r="R22" s="1">
        <f t="shared" si="0"/>
        <v>43</v>
      </c>
    </row>
    <row r="23" spans="1:18">
      <c r="A23" s="10">
        <v>10</v>
      </c>
      <c r="B23" s="272">
        <v>1911010</v>
      </c>
      <c r="C23" s="273" t="s">
        <v>305</v>
      </c>
      <c r="D23" s="349">
        <v>70</v>
      </c>
      <c r="E23" s="349">
        <v>63</v>
      </c>
      <c r="F23" s="349">
        <v>66</v>
      </c>
      <c r="G23" s="349">
        <v>77</v>
      </c>
      <c r="H23" s="349">
        <v>74</v>
      </c>
      <c r="I23" s="424">
        <v>81</v>
      </c>
      <c r="J23" s="424">
        <v>50</v>
      </c>
      <c r="K23" s="424">
        <v>81</v>
      </c>
      <c r="L23" s="424">
        <v>44</v>
      </c>
      <c r="M23" s="424">
        <v>63</v>
      </c>
      <c r="N23" s="425">
        <f t="shared" si="1"/>
        <v>76</v>
      </c>
      <c r="O23" s="1">
        <f t="shared" si="0"/>
        <v>57</v>
      </c>
      <c r="P23" s="1">
        <f t="shared" si="0"/>
        <v>74</v>
      </c>
      <c r="Q23" s="1">
        <f t="shared" si="0"/>
        <v>61</v>
      </c>
      <c r="R23" s="1">
        <f t="shared" si="0"/>
        <v>69</v>
      </c>
    </row>
    <row r="24" spans="1:18">
      <c r="A24" s="10">
        <v>11</v>
      </c>
      <c r="B24" s="272">
        <v>1911011</v>
      </c>
      <c r="C24" s="273" t="s">
        <v>87</v>
      </c>
      <c r="D24" s="349">
        <v>67</v>
      </c>
      <c r="E24" s="349">
        <v>50</v>
      </c>
      <c r="F24" s="349">
        <v>64</v>
      </c>
      <c r="G24" s="349">
        <v>68</v>
      </c>
      <c r="H24" s="349">
        <v>82</v>
      </c>
      <c r="I24" s="424">
        <v>44</v>
      </c>
      <c r="J24" s="424">
        <v>25</v>
      </c>
      <c r="K24" s="424">
        <v>63</v>
      </c>
      <c r="L24" s="424">
        <v>88</v>
      </c>
      <c r="M24" s="424">
        <v>31</v>
      </c>
      <c r="N24" s="425">
        <f t="shared" si="1"/>
        <v>56</v>
      </c>
      <c r="O24" s="1">
        <f t="shared" si="0"/>
        <v>38</v>
      </c>
      <c r="P24" s="1">
        <f t="shared" si="0"/>
        <v>64</v>
      </c>
      <c r="Q24" s="1">
        <f t="shared" si="0"/>
        <v>78</v>
      </c>
      <c r="R24" s="1">
        <f t="shared" si="0"/>
        <v>57</v>
      </c>
    </row>
    <row r="25" spans="1:18">
      <c r="A25" s="10">
        <v>12</v>
      </c>
      <c r="B25" s="267">
        <v>1911012</v>
      </c>
      <c r="C25" s="268" t="s">
        <v>306</v>
      </c>
      <c r="D25" s="349">
        <v>83</v>
      </c>
      <c r="E25" s="349">
        <v>76</v>
      </c>
      <c r="F25" s="349">
        <v>72</v>
      </c>
      <c r="G25" s="349">
        <v>66</v>
      </c>
      <c r="H25" s="349">
        <v>84</v>
      </c>
      <c r="I25" s="424">
        <v>44</v>
      </c>
      <c r="J25" s="424">
        <v>44</v>
      </c>
      <c r="K25" s="424">
        <v>56</v>
      </c>
      <c r="L25" s="424">
        <v>94</v>
      </c>
      <c r="M25" s="424">
        <v>44</v>
      </c>
      <c r="N25" s="425">
        <f t="shared" si="1"/>
        <v>64</v>
      </c>
      <c r="O25" s="1">
        <f t="shared" si="0"/>
        <v>60</v>
      </c>
      <c r="P25" s="1">
        <f t="shared" si="0"/>
        <v>64</v>
      </c>
      <c r="Q25" s="1">
        <f t="shared" si="0"/>
        <v>80</v>
      </c>
      <c r="R25" s="1">
        <f t="shared" si="0"/>
        <v>64</v>
      </c>
    </row>
    <row r="26" spans="1:18">
      <c r="A26" s="10">
        <v>13</v>
      </c>
      <c r="B26" s="267">
        <v>1911013</v>
      </c>
      <c r="C26" s="268" t="s">
        <v>89</v>
      </c>
      <c r="D26" s="349">
        <v>87</v>
      </c>
      <c r="E26" s="349">
        <v>95</v>
      </c>
      <c r="F26" s="349">
        <v>93</v>
      </c>
      <c r="G26" s="349">
        <v>95</v>
      </c>
      <c r="H26" s="349">
        <v>95</v>
      </c>
      <c r="I26" s="424">
        <v>75</v>
      </c>
      <c r="J26" s="424">
        <v>88</v>
      </c>
      <c r="K26" s="424">
        <v>75</v>
      </c>
      <c r="L26" s="424">
        <v>50</v>
      </c>
      <c r="M26" s="424">
        <v>69</v>
      </c>
      <c r="N26" s="425">
        <f t="shared" si="1"/>
        <v>81</v>
      </c>
      <c r="O26" s="1">
        <f t="shared" si="0"/>
        <v>92</v>
      </c>
      <c r="P26" s="1">
        <f t="shared" si="0"/>
        <v>84</v>
      </c>
      <c r="Q26" s="1">
        <f t="shared" si="0"/>
        <v>73</v>
      </c>
      <c r="R26" s="1">
        <f t="shared" si="0"/>
        <v>82</v>
      </c>
    </row>
    <row r="27" spans="1:18">
      <c r="A27" s="10">
        <v>14</v>
      </c>
      <c r="B27" s="272">
        <v>1911014</v>
      </c>
      <c r="C27" s="273" t="s">
        <v>90</v>
      </c>
      <c r="D27" s="349">
        <v>69</v>
      </c>
      <c r="E27" s="349">
        <v>90</v>
      </c>
      <c r="F27" s="349">
        <v>70</v>
      </c>
      <c r="G27" s="349">
        <v>73</v>
      </c>
      <c r="H27" s="349">
        <v>87</v>
      </c>
      <c r="I27" s="424">
        <v>88</v>
      </c>
      <c r="J27" s="424">
        <v>63</v>
      </c>
      <c r="K27" s="424">
        <v>56</v>
      </c>
      <c r="L27" s="424">
        <v>88</v>
      </c>
      <c r="M27" s="424">
        <v>63</v>
      </c>
      <c r="N27" s="425">
        <f t="shared" si="1"/>
        <v>79</v>
      </c>
      <c r="O27" s="1">
        <f t="shared" si="0"/>
        <v>77</v>
      </c>
      <c r="P27" s="1">
        <f t="shared" si="0"/>
        <v>63</v>
      </c>
      <c r="Q27" s="1">
        <f t="shared" si="0"/>
        <v>81</v>
      </c>
      <c r="R27" s="1">
        <f t="shared" si="0"/>
        <v>75</v>
      </c>
    </row>
    <row r="28" spans="1:18">
      <c r="A28" s="10">
        <v>15</v>
      </c>
      <c r="B28" s="272">
        <v>1911015</v>
      </c>
      <c r="C28" s="273" t="s">
        <v>307</v>
      </c>
      <c r="D28" s="349">
        <v>83</v>
      </c>
      <c r="E28" s="349">
        <v>76</v>
      </c>
      <c r="F28" s="349">
        <v>86</v>
      </c>
      <c r="G28" s="349">
        <v>83</v>
      </c>
      <c r="H28" s="349">
        <v>78</v>
      </c>
      <c r="I28" s="424">
        <v>44</v>
      </c>
      <c r="J28" s="424">
        <v>50</v>
      </c>
      <c r="K28" s="424">
        <v>88</v>
      </c>
      <c r="L28" s="424">
        <v>50</v>
      </c>
      <c r="M28" s="424">
        <v>100</v>
      </c>
      <c r="N28" s="425">
        <f t="shared" si="1"/>
        <v>64</v>
      </c>
      <c r="O28" s="1">
        <f t="shared" si="0"/>
        <v>63</v>
      </c>
      <c r="P28" s="1">
        <f t="shared" si="0"/>
        <v>87</v>
      </c>
      <c r="Q28" s="1">
        <f t="shared" si="0"/>
        <v>67</v>
      </c>
      <c r="R28" s="1">
        <f t="shared" si="0"/>
        <v>89</v>
      </c>
    </row>
    <row r="29" spans="1:18">
      <c r="A29" s="10">
        <v>16</v>
      </c>
      <c r="B29" s="270">
        <v>1911016</v>
      </c>
      <c r="C29" s="271" t="s">
        <v>308</v>
      </c>
      <c r="D29" s="349">
        <v>71</v>
      </c>
      <c r="E29" s="349">
        <v>76</v>
      </c>
      <c r="F29" s="349">
        <v>62</v>
      </c>
      <c r="G29" s="349">
        <v>90</v>
      </c>
      <c r="H29" s="349">
        <v>71</v>
      </c>
      <c r="I29" s="424">
        <v>94</v>
      </c>
      <c r="J29" s="424">
        <v>44</v>
      </c>
      <c r="K29" s="424">
        <v>94</v>
      </c>
      <c r="L29" s="424">
        <v>63</v>
      </c>
      <c r="M29" s="424">
        <v>25</v>
      </c>
      <c r="N29" s="425">
        <f t="shared" si="1"/>
        <v>83</v>
      </c>
      <c r="O29" s="1">
        <f t="shared" si="0"/>
        <v>60</v>
      </c>
      <c r="P29" s="1">
        <f t="shared" si="0"/>
        <v>78</v>
      </c>
      <c r="Q29" s="1">
        <f t="shared" si="0"/>
        <v>77</v>
      </c>
      <c r="R29" s="1">
        <f t="shared" si="0"/>
        <v>48</v>
      </c>
    </row>
    <row r="30" spans="1:18">
      <c r="A30" s="10">
        <v>17</v>
      </c>
      <c r="B30" s="267">
        <v>1911017</v>
      </c>
      <c r="C30" s="268" t="s">
        <v>92</v>
      </c>
      <c r="D30" s="349">
        <v>61</v>
      </c>
      <c r="E30" s="349">
        <v>76</v>
      </c>
      <c r="F30" s="349">
        <v>58</v>
      </c>
      <c r="G30" s="349">
        <v>64</v>
      </c>
      <c r="H30" s="349">
        <v>82</v>
      </c>
      <c r="I30" s="424">
        <v>25</v>
      </c>
      <c r="J30" s="424">
        <v>25</v>
      </c>
      <c r="K30" s="424">
        <v>44</v>
      </c>
      <c r="L30" s="424">
        <v>75</v>
      </c>
      <c r="M30" s="424">
        <v>56</v>
      </c>
      <c r="N30" s="425">
        <f t="shared" si="1"/>
        <v>43</v>
      </c>
      <c r="O30" s="1">
        <f t="shared" si="0"/>
        <v>51</v>
      </c>
      <c r="P30" s="1">
        <f t="shared" si="0"/>
        <v>51</v>
      </c>
      <c r="Q30" s="1">
        <f t="shared" si="0"/>
        <v>70</v>
      </c>
      <c r="R30" s="1">
        <f t="shared" si="0"/>
        <v>69</v>
      </c>
    </row>
    <row r="31" spans="1:18">
      <c r="A31" s="10">
        <v>18</v>
      </c>
      <c r="B31" s="267">
        <v>1911018</v>
      </c>
      <c r="C31" s="268" t="s">
        <v>42</v>
      </c>
      <c r="D31" s="349">
        <v>80</v>
      </c>
      <c r="E31" s="349">
        <v>86</v>
      </c>
      <c r="F31" s="349">
        <v>85</v>
      </c>
      <c r="G31" s="349">
        <v>88</v>
      </c>
      <c r="H31" s="349">
        <v>89</v>
      </c>
      <c r="I31" s="424">
        <v>88</v>
      </c>
      <c r="J31" s="424">
        <v>25</v>
      </c>
      <c r="K31" s="424">
        <v>88</v>
      </c>
      <c r="L31" s="424">
        <v>81</v>
      </c>
      <c r="M31" s="424">
        <v>56</v>
      </c>
      <c r="N31" s="425">
        <f t="shared" si="1"/>
        <v>84</v>
      </c>
      <c r="O31" s="1">
        <f t="shared" si="0"/>
        <v>56</v>
      </c>
      <c r="P31" s="1">
        <f t="shared" si="0"/>
        <v>87</v>
      </c>
      <c r="Q31" s="1">
        <f t="shared" si="0"/>
        <v>85</v>
      </c>
      <c r="R31" s="1">
        <f t="shared" si="0"/>
        <v>73</v>
      </c>
    </row>
    <row r="32" spans="1:18">
      <c r="A32" s="10">
        <v>19</v>
      </c>
      <c r="B32" s="267">
        <v>1911019</v>
      </c>
      <c r="C32" s="268" t="s">
        <v>309</v>
      </c>
      <c r="D32" s="349">
        <v>86</v>
      </c>
      <c r="E32" s="349">
        <v>74</v>
      </c>
      <c r="F32" s="349">
        <v>79</v>
      </c>
      <c r="G32" s="349">
        <v>74</v>
      </c>
      <c r="H32" s="349">
        <v>64</v>
      </c>
      <c r="I32" s="424">
        <v>81</v>
      </c>
      <c r="J32" s="424">
        <v>38</v>
      </c>
      <c r="K32" s="424">
        <v>88</v>
      </c>
      <c r="L32" s="424">
        <v>31</v>
      </c>
      <c r="M32" s="424">
        <v>38</v>
      </c>
      <c r="N32" s="425">
        <f t="shared" si="1"/>
        <v>84</v>
      </c>
      <c r="O32" s="1">
        <f t="shared" si="0"/>
        <v>56</v>
      </c>
      <c r="P32" s="1">
        <f t="shared" si="0"/>
        <v>84</v>
      </c>
      <c r="Q32" s="1">
        <f t="shared" si="0"/>
        <v>53</v>
      </c>
      <c r="R32" s="1">
        <f t="shared" si="0"/>
        <v>51</v>
      </c>
    </row>
    <row r="33" spans="1:18">
      <c r="A33" s="10">
        <v>20</v>
      </c>
      <c r="B33" s="272">
        <v>1911020</v>
      </c>
      <c r="C33" s="273" t="s">
        <v>310</v>
      </c>
      <c r="D33" s="349">
        <v>71</v>
      </c>
      <c r="E33" s="349">
        <v>80</v>
      </c>
      <c r="F33" s="349">
        <v>82</v>
      </c>
      <c r="G33" s="349">
        <v>85</v>
      </c>
      <c r="H33" s="349">
        <v>87</v>
      </c>
      <c r="I33" s="424">
        <v>75</v>
      </c>
      <c r="J33" s="424">
        <v>75</v>
      </c>
      <c r="K33" s="424">
        <v>75</v>
      </c>
      <c r="L33" s="424">
        <v>88</v>
      </c>
      <c r="M33" s="424">
        <v>0</v>
      </c>
      <c r="N33" s="425">
        <f t="shared" si="1"/>
        <v>73</v>
      </c>
      <c r="O33" s="1">
        <f t="shared" si="0"/>
        <v>78</v>
      </c>
      <c r="P33" s="1">
        <f t="shared" si="0"/>
        <v>79</v>
      </c>
      <c r="Q33" s="1">
        <f t="shared" si="0"/>
        <v>87</v>
      </c>
      <c r="R33" s="1">
        <f t="shared" si="0"/>
        <v>44</v>
      </c>
    </row>
    <row r="34" spans="1:18">
      <c r="A34" s="10">
        <v>21</v>
      </c>
      <c r="B34" s="267">
        <v>1911021</v>
      </c>
      <c r="C34" s="268" t="s">
        <v>311</v>
      </c>
      <c r="D34" s="349">
        <v>87</v>
      </c>
      <c r="E34" s="349">
        <v>94</v>
      </c>
      <c r="F34" s="349">
        <v>93</v>
      </c>
      <c r="G34" s="349">
        <v>94</v>
      </c>
      <c r="H34" s="349">
        <v>95</v>
      </c>
      <c r="I34" s="424">
        <v>94</v>
      </c>
      <c r="J34" s="424">
        <v>88</v>
      </c>
      <c r="K34" s="424">
        <v>75</v>
      </c>
      <c r="L34" s="424">
        <v>88</v>
      </c>
      <c r="M34" s="424">
        <v>69</v>
      </c>
      <c r="N34" s="425">
        <f t="shared" si="1"/>
        <v>91</v>
      </c>
      <c r="O34" s="1">
        <f t="shared" si="0"/>
        <v>91</v>
      </c>
      <c r="P34" s="1">
        <f t="shared" si="0"/>
        <v>84</v>
      </c>
      <c r="Q34" s="1">
        <f t="shared" si="0"/>
        <v>91</v>
      </c>
      <c r="R34" s="1">
        <f t="shared" si="0"/>
        <v>82</v>
      </c>
    </row>
    <row r="35" spans="1:18">
      <c r="A35" s="10">
        <v>22</v>
      </c>
      <c r="B35" s="272">
        <v>1911022</v>
      </c>
      <c r="C35" s="273" t="s">
        <v>95</v>
      </c>
      <c r="D35" s="349">
        <v>77</v>
      </c>
      <c r="E35" s="349">
        <v>79</v>
      </c>
      <c r="F35" s="349">
        <v>79</v>
      </c>
      <c r="G35" s="349">
        <v>74</v>
      </c>
      <c r="H35" s="349">
        <v>75</v>
      </c>
      <c r="I35" s="424">
        <v>81</v>
      </c>
      <c r="J35" s="424">
        <v>44</v>
      </c>
      <c r="K35" s="424">
        <v>56</v>
      </c>
      <c r="L35" s="424">
        <v>81</v>
      </c>
      <c r="M35" s="424">
        <v>81</v>
      </c>
      <c r="N35" s="425">
        <f t="shared" si="1"/>
        <v>79</v>
      </c>
      <c r="O35" s="1">
        <f t="shared" si="0"/>
        <v>62</v>
      </c>
      <c r="P35" s="1">
        <f t="shared" si="0"/>
        <v>68</v>
      </c>
      <c r="Q35" s="1">
        <f t="shared" si="0"/>
        <v>78</v>
      </c>
      <c r="R35" s="1">
        <f t="shared" si="0"/>
        <v>78</v>
      </c>
    </row>
    <row r="36" spans="1:18">
      <c r="A36" s="10">
        <v>23</v>
      </c>
      <c r="B36" s="267">
        <v>1911023</v>
      </c>
      <c r="C36" s="268" t="s">
        <v>312</v>
      </c>
      <c r="D36" s="349">
        <v>84</v>
      </c>
      <c r="E36" s="349">
        <v>80</v>
      </c>
      <c r="F36" s="349">
        <v>82</v>
      </c>
      <c r="G36" s="349">
        <v>85</v>
      </c>
      <c r="H36" s="349">
        <v>87</v>
      </c>
      <c r="I36" s="424">
        <v>81</v>
      </c>
      <c r="J36" s="424">
        <v>25</v>
      </c>
      <c r="K36" s="424">
        <v>75</v>
      </c>
      <c r="L36" s="424">
        <v>63</v>
      </c>
      <c r="M36" s="424">
        <v>50</v>
      </c>
      <c r="N36" s="425">
        <f t="shared" si="1"/>
        <v>83</v>
      </c>
      <c r="O36" s="1">
        <f t="shared" si="0"/>
        <v>53</v>
      </c>
      <c r="P36" s="1">
        <f t="shared" si="0"/>
        <v>79</v>
      </c>
      <c r="Q36" s="1">
        <f t="shared" si="0"/>
        <v>74</v>
      </c>
      <c r="R36" s="1">
        <f t="shared" si="0"/>
        <v>69</v>
      </c>
    </row>
    <row r="37" spans="1:18">
      <c r="A37" s="10">
        <v>24</v>
      </c>
      <c r="B37" s="267">
        <v>1911024</v>
      </c>
      <c r="C37" s="268" t="s">
        <v>45</v>
      </c>
      <c r="D37" s="349">
        <v>84</v>
      </c>
      <c r="E37" s="349">
        <v>84</v>
      </c>
      <c r="F37" s="349">
        <v>70</v>
      </c>
      <c r="G37" s="349">
        <v>79</v>
      </c>
      <c r="H37" s="349">
        <v>78</v>
      </c>
      <c r="I37" s="424">
        <v>100</v>
      </c>
      <c r="J37" s="424">
        <v>31</v>
      </c>
      <c r="K37" s="424">
        <v>81</v>
      </c>
      <c r="L37" s="424">
        <v>25</v>
      </c>
      <c r="M37" s="424">
        <v>100</v>
      </c>
      <c r="N37" s="425">
        <f t="shared" si="1"/>
        <v>92</v>
      </c>
      <c r="O37" s="1">
        <f t="shared" si="0"/>
        <v>58</v>
      </c>
      <c r="P37" s="1">
        <f t="shared" si="0"/>
        <v>76</v>
      </c>
      <c r="Q37" s="1">
        <f t="shared" si="0"/>
        <v>52</v>
      </c>
      <c r="R37" s="1">
        <f t="shared" si="0"/>
        <v>89</v>
      </c>
    </row>
    <row r="38" spans="1:18">
      <c r="A38" s="10">
        <v>25</v>
      </c>
      <c r="B38" s="272">
        <v>1911025</v>
      </c>
      <c r="C38" s="273" t="s">
        <v>96</v>
      </c>
      <c r="D38" s="349">
        <v>52</v>
      </c>
      <c r="E38" s="349">
        <v>69</v>
      </c>
      <c r="F38" s="349">
        <v>75</v>
      </c>
      <c r="G38" s="349">
        <v>77</v>
      </c>
      <c r="H38" s="349">
        <v>90</v>
      </c>
      <c r="I38" s="424">
        <v>94</v>
      </c>
      <c r="J38" s="424">
        <v>81</v>
      </c>
      <c r="K38" s="424">
        <v>100</v>
      </c>
      <c r="L38" s="424">
        <v>75</v>
      </c>
      <c r="M38" s="424">
        <v>88</v>
      </c>
      <c r="N38" s="425">
        <f t="shared" si="1"/>
        <v>73</v>
      </c>
      <c r="O38" s="1">
        <f t="shared" si="0"/>
        <v>75</v>
      </c>
      <c r="P38" s="1">
        <f t="shared" si="0"/>
        <v>88</v>
      </c>
      <c r="Q38" s="1">
        <f t="shared" si="0"/>
        <v>76</v>
      </c>
      <c r="R38" s="1">
        <f t="shared" si="0"/>
        <v>89</v>
      </c>
    </row>
    <row r="39" spans="1:18">
      <c r="A39" s="10">
        <v>26</v>
      </c>
      <c r="B39" s="272">
        <v>1911026</v>
      </c>
      <c r="C39" s="273" t="s">
        <v>313</v>
      </c>
      <c r="D39" s="349">
        <v>80</v>
      </c>
      <c r="E39" s="349">
        <v>84</v>
      </c>
      <c r="F39" s="349">
        <v>70</v>
      </c>
      <c r="G39" s="349">
        <v>82</v>
      </c>
      <c r="H39" s="349">
        <v>83</v>
      </c>
      <c r="I39" s="424">
        <v>75</v>
      </c>
      <c r="J39" s="424">
        <v>50</v>
      </c>
      <c r="K39" s="424">
        <v>75</v>
      </c>
      <c r="L39" s="424">
        <v>81</v>
      </c>
      <c r="M39" s="424">
        <v>81</v>
      </c>
      <c r="N39" s="425">
        <f t="shared" si="1"/>
        <v>78</v>
      </c>
      <c r="O39" s="1">
        <f t="shared" si="0"/>
        <v>67</v>
      </c>
      <c r="P39" s="1">
        <f t="shared" si="0"/>
        <v>73</v>
      </c>
      <c r="Q39" s="1">
        <f t="shared" si="0"/>
        <v>82</v>
      </c>
      <c r="R39" s="1">
        <f t="shared" si="0"/>
        <v>82</v>
      </c>
    </row>
    <row r="40" spans="1:18">
      <c r="A40" s="10">
        <v>27</v>
      </c>
      <c r="B40" s="272">
        <v>1911027</v>
      </c>
      <c r="C40" s="273" t="s">
        <v>314</v>
      </c>
      <c r="D40" s="349">
        <v>65</v>
      </c>
      <c r="E40" s="349">
        <v>69</v>
      </c>
      <c r="F40" s="349">
        <v>73</v>
      </c>
      <c r="G40" s="349">
        <v>73</v>
      </c>
      <c r="H40" s="349">
        <v>75</v>
      </c>
      <c r="I40" s="424">
        <v>88</v>
      </c>
      <c r="J40" s="424">
        <v>50</v>
      </c>
      <c r="K40" s="424">
        <v>44</v>
      </c>
      <c r="L40" s="424">
        <v>81</v>
      </c>
      <c r="M40" s="424">
        <v>0</v>
      </c>
      <c r="N40" s="425">
        <f t="shared" si="1"/>
        <v>77</v>
      </c>
      <c r="O40" s="1">
        <f t="shared" si="0"/>
        <v>60</v>
      </c>
      <c r="P40" s="1">
        <f t="shared" si="0"/>
        <v>59</v>
      </c>
      <c r="Q40" s="1">
        <f t="shared" si="0"/>
        <v>77</v>
      </c>
      <c r="R40" s="1">
        <f t="shared" si="0"/>
        <v>38</v>
      </c>
    </row>
    <row r="41" spans="1:18">
      <c r="A41" s="10">
        <v>28</v>
      </c>
      <c r="B41" s="270">
        <v>1911028</v>
      </c>
      <c r="C41" s="271" t="s">
        <v>315</v>
      </c>
      <c r="D41" s="349">
        <v>85</v>
      </c>
      <c r="E41" s="349">
        <v>87</v>
      </c>
      <c r="F41" s="349">
        <v>88</v>
      </c>
      <c r="G41" s="349">
        <v>85</v>
      </c>
      <c r="H41" s="349">
        <v>82</v>
      </c>
      <c r="I41" s="424">
        <v>88</v>
      </c>
      <c r="J41" s="424">
        <v>31</v>
      </c>
      <c r="K41" s="424">
        <v>81</v>
      </c>
      <c r="L41" s="424">
        <v>75</v>
      </c>
      <c r="M41" s="424">
        <v>56</v>
      </c>
      <c r="N41" s="425">
        <f t="shared" si="1"/>
        <v>87</v>
      </c>
      <c r="O41" s="1">
        <f t="shared" si="0"/>
        <v>59</v>
      </c>
      <c r="P41" s="1">
        <f t="shared" si="0"/>
        <v>85</v>
      </c>
      <c r="Q41" s="1">
        <f t="shared" si="0"/>
        <v>80</v>
      </c>
      <c r="R41" s="1">
        <f t="shared" si="0"/>
        <v>69</v>
      </c>
    </row>
    <row r="42" spans="1:18">
      <c r="A42" s="10">
        <v>29</v>
      </c>
      <c r="B42" s="272">
        <v>1911029</v>
      </c>
      <c r="C42" s="273" t="s">
        <v>316</v>
      </c>
      <c r="D42" s="349">
        <v>75</v>
      </c>
      <c r="E42" s="349">
        <v>88</v>
      </c>
      <c r="F42" s="349">
        <v>85</v>
      </c>
      <c r="G42" s="349">
        <v>95</v>
      </c>
      <c r="H42" s="349">
        <v>90</v>
      </c>
      <c r="I42" s="424">
        <v>44</v>
      </c>
      <c r="J42" s="424">
        <v>75</v>
      </c>
      <c r="K42" s="424">
        <v>94</v>
      </c>
      <c r="L42" s="424">
        <v>94</v>
      </c>
      <c r="M42" s="424">
        <v>56</v>
      </c>
      <c r="N42" s="425">
        <f t="shared" si="1"/>
        <v>60</v>
      </c>
      <c r="O42" s="1">
        <f t="shared" si="0"/>
        <v>82</v>
      </c>
      <c r="P42" s="1">
        <f t="shared" si="0"/>
        <v>90</v>
      </c>
      <c r="Q42" s="1">
        <f t="shared" si="0"/>
        <v>95</v>
      </c>
      <c r="R42" s="1">
        <f t="shared" si="0"/>
        <v>73</v>
      </c>
    </row>
    <row r="43" spans="1:18">
      <c r="A43" s="10">
        <v>30</v>
      </c>
      <c r="B43" s="270">
        <v>1911030</v>
      </c>
      <c r="C43" s="271" t="s">
        <v>100</v>
      </c>
      <c r="D43" s="349">
        <v>65</v>
      </c>
      <c r="E43" s="349">
        <v>69</v>
      </c>
      <c r="F43" s="349">
        <v>69</v>
      </c>
      <c r="G43" s="349">
        <v>70</v>
      </c>
      <c r="H43" s="349">
        <v>80</v>
      </c>
      <c r="I43" s="424">
        <v>75</v>
      </c>
      <c r="J43" s="424">
        <v>38</v>
      </c>
      <c r="K43" s="424">
        <v>38</v>
      </c>
      <c r="L43" s="424">
        <v>38</v>
      </c>
      <c r="M43" s="424">
        <v>44</v>
      </c>
      <c r="N43" s="425">
        <f t="shared" si="1"/>
        <v>70</v>
      </c>
      <c r="O43" s="1">
        <f t="shared" si="0"/>
        <v>54</v>
      </c>
      <c r="P43" s="1">
        <f t="shared" si="0"/>
        <v>54</v>
      </c>
      <c r="Q43" s="1">
        <f t="shared" si="0"/>
        <v>54</v>
      </c>
      <c r="R43" s="1">
        <f t="shared" si="0"/>
        <v>62</v>
      </c>
    </row>
    <row r="44" spans="1:18">
      <c r="A44" s="10">
        <v>31</v>
      </c>
      <c r="B44" s="267">
        <v>1911031</v>
      </c>
      <c r="C44" s="268" t="s">
        <v>317</v>
      </c>
      <c r="D44" s="349">
        <v>62</v>
      </c>
      <c r="E44" s="349">
        <v>58</v>
      </c>
      <c r="F44" s="349">
        <v>72</v>
      </c>
      <c r="G44" s="349">
        <v>76</v>
      </c>
      <c r="H44" s="349">
        <v>64</v>
      </c>
      <c r="I44" s="424">
        <v>44</v>
      </c>
      <c r="J44" s="424">
        <v>25</v>
      </c>
      <c r="K44" s="424">
        <v>69</v>
      </c>
      <c r="L44" s="424">
        <v>75</v>
      </c>
      <c r="M44" s="424">
        <v>75</v>
      </c>
      <c r="N44" s="425">
        <f t="shared" si="1"/>
        <v>53</v>
      </c>
      <c r="O44" s="1">
        <f t="shared" si="0"/>
        <v>42</v>
      </c>
      <c r="P44" s="1">
        <f t="shared" si="0"/>
        <v>71</v>
      </c>
      <c r="Q44" s="1">
        <f t="shared" si="0"/>
        <v>76</v>
      </c>
      <c r="R44" s="1">
        <f t="shared" si="0"/>
        <v>70</v>
      </c>
    </row>
    <row r="45" spans="1:18">
      <c r="A45" s="10">
        <v>32</v>
      </c>
      <c r="B45" s="272">
        <v>1911032</v>
      </c>
      <c r="C45" s="273" t="s">
        <v>102</v>
      </c>
      <c r="D45" s="349">
        <v>74</v>
      </c>
      <c r="E45" s="349">
        <v>87</v>
      </c>
      <c r="F45" s="349">
        <v>88</v>
      </c>
      <c r="G45" s="349">
        <v>89</v>
      </c>
      <c r="H45" s="349">
        <v>85</v>
      </c>
      <c r="I45" s="424">
        <v>63</v>
      </c>
      <c r="J45" s="424">
        <v>38</v>
      </c>
      <c r="K45" s="424">
        <v>94</v>
      </c>
      <c r="L45" s="424">
        <v>88</v>
      </c>
      <c r="M45" s="424">
        <v>38</v>
      </c>
      <c r="N45" s="425">
        <f t="shared" si="1"/>
        <v>69</v>
      </c>
      <c r="O45" s="1">
        <f t="shared" si="0"/>
        <v>63</v>
      </c>
      <c r="P45" s="1">
        <f t="shared" si="0"/>
        <v>91</v>
      </c>
      <c r="Q45" s="1">
        <f t="shared" si="0"/>
        <v>89</v>
      </c>
      <c r="R45" s="1">
        <f t="shared" si="0"/>
        <v>62</v>
      </c>
    </row>
    <row r="46" spans="1:18">
      <c r="A46" s="10">
        <v>33</v>
      </c>
      <c r="B46" s="272">
        <v>1911033</v>
      </c>
      <c r="C46" s="273" t="s">
        <v>61</v>
      </c>
      <c r="D46" s="349">
        <v>67</v>
      </c>
      <c r="E46" s="349">
        <v>69</v>
      </c>
      <c r="F46" s="349">
        <v>59</v>
      </c>
      <c r="G46" s="349">
        <v>81</v>
      </c>
      <c r="H46" s="349">
        <v>76</v>
      </c>
      <c r="I46" s="424">
        <v>44</v>
      </c>
      <c r="J46" s="424">
        <v>88</v>
      </c>
      <c r="K46" s="424">
        <v>88</v>
      </c>
      <c r="L46" s="424">
        <v>88</v>
      </c>
      <c r="M46" s="424">
        <v>25</v>
      </c>
      <c r="N46" s="425">
        <f t="shared" si="1"/>
        <v>56</v>
      </c>
      <c r="O46" s="1">
        <f t="shared" si="0"/>
        <v>79</v>
      </c>
      <c r="P46" s="1">
        <f t="shared" si="0"/>
        <v>74</v>
      </c>
      <c r="Q46" s="1">
        <f t="shared" si="0"/>
        <v>85</v>
      </c>
      <c r="R46" s="1">
        <f t="shared" si="0"/>
        <v>51</v>
      </c>
    </row>
    <row r="47" spans="1:18">
      <c r="A47" s="10">
        <v>34</v>
      </c>
      <c r="B47" s="270">
        <v>1911034</v>
      </c>
      <c r="C47" s="271" t="s">
        <v>318</v>
      </c>
      <c r="D47" s="349">
        <v>82</v>
      </c>
      <c r="E47" s="349">
        <v>84</v>
      </c>
      <c r="F47" s="349">
        <v>71</v>
      </c>
      <c r="G47" s="349">
        <v>81</v>
      </c>
      <c r="H47" s="349">
        <v>73</v>
      </c>
      <c r="I47" s="424">
        <v>50</v>
      </c>
      <c r="J47" s="424">
        <v>81</v>
      </c>
      <c r="K47" s="424">
        <v>69</v>
      </c>
      <c r="L47" s="424">
        <v>94</v>
      </c>
      <c r="M47" s="424">
        <v>19</v>
      </c>
      <c r="N47" s="425">
        <f t="shared" si="1"/>
        <v>66</v>
      </c>
      <c r="O47" s="1">
        <f t="shared" si="0"/>
        <v>83</v>
      </c>
      <c r="P47" s="1">
        <f t="shared" si="0"/>
        <v>70</v>
      </c>
      <c r="Q47" s="1">
        <f t="shared" si="0"/>
        <v>88</v>
      </c>
      <c r="R47" s="1">
        <f t="shared" si="0"/>
        <v>46</v>
      </c>
    </row>
    <row r="48" spans="1:18">
      <c r="A48" s="10">
        <v>35</v>
      </c>
      <c r="B48" s="267">
        <v>1911035</v>
      </c>
      <c r="C48" s="268" t="s">
        <v>47</v>
      </c>
      <c r="D48" s="349">
        <v>61</v>
      </c>
      <c r="E48" s="349">
        <v>68</v>
      </c>
      <c r="F48" s="349">
        <v>60</v>
      </c>
      <c r="G48" s="349">
        <v>73</v>
      </c>
      <c r="H48" s="349">
        <v>77</v>
      </c>
      <c r="I48" s="424">
        <v>94</v>
      </c>
      <c r="J48" s="424">
        <v>88</v>
      </c>
      <c r="K48" s="424">
        <v>88</v>
      </c>
      <c r="L48" s="424">
        <v>44</v>
      </c>
      <c r="M48" s="424">
        <v>0</v>
      </c>
      <c r="N48" s="425">
        <f t="shared" si="1"/>
        <v>78</v>
      </c>
      <c r="O48" s="1">
        <f t="shared" si="0"/>
        <v>78</v>
      </c>
      <c r="P48" s="1">
        <f t="shared" si="0"/>
        <v>74</v>
      </c>
      <c r="Q48" s="1">
        <f t="shared" si="0"/>
        <v>59</v>
      </c>
      <c r="R48" s="1">
        <f t="shared" si="0"/>
        <v>39</v>
      </c>
    </row>
    <row r="49" spans="1:18">
      <c r="A49" s="10">
        <v>36</v>
      </c>
      <c r="B49" s="272">
        <v>1911036</v>
      </c>
      <c r="C49" s="273" t="s">
        <v>319</v>
      </c>
      <c r="D49" s="349">
        <v>70</v>
      </c>
      <c r="E49" s="349">
        <v>88</v>
      </c>
      <c r="F49" s="349">
        <v>66</v>
      </c>
      <c r="G49" s="349">
        <v>79</v>
      </c>
      <c r="H49" s="349">
        <v>78</v>
      </c>
      <c r="I49" s="424">
        <v>69</v>
      </c>
      <c r="J49" s="424">
        <v>25</v>
      </c>
      <c r="K49" s="424">
        <v>75</v>
      </c>
      <c r="L49" s="424">
        <v>69</v>
      </c>
      <c r="M49" s="424">
        <v>56</v>
      </c>
      <c r="N49" s="425">
        <f t="shared" si="1"/>
        <v>70</v>
      </c>
      <c r="O49" s="1">
        <f t="shared" si="0"/>
        <v>57</v>
      </c>
      <c r="P49" s="1">
        <f t="shared" si="0"/>
        <v>71</v>
      </c>
      <c r="Q49" s="1">
        <f t="shared" si="0"/>
        <v>74</v>
      </c>
      <c r="R49" s="1">
        <f t="shared" si="0"/>
        <v>67</v>
      </c>
    </row>
    <row r="50" spans="1:18">
      <c r="A50" s="10">
        <v>37</v>
      </c>
      <c r="B50" s="270">
        <v>1911037</v>
      </c>
      <c r="C50" s="271" t="s">
        <v>320</v>
      </c>
      <c r="D50" s="349">
        <v>66</v>
      </c>
      <c r="E50" s="349">
        <v>65</v>
      </c>
      <c r="F50" s="349">
        <v>72</v>
      </c>
      <c r="G50" s="349">
        <v>75</v>
      </c>
      <c r="H50" s="349">
        <v>86</v>
      </c>
      <c r="I50" s="424">
        <v>44</v>
      </c>
      <c r="J50" s="424">
        <v>31</v>
      </c>
      <c r="K50" s="424">
        <v>69</v>
      </c>
      <c r="L50" s="424">
        <v>75</v>
      </c>
      <c r="M50" s="424">
        <v>56</v>
      </c>
      <c r="N50" s="425">
        <f t="shared" si="1"/>
        <v>55</v>
      </c>
      <c r="O50" s="1">
        <f t="shared" si="0"/>
        <v>48</v>
      </c>
      <c r="P50" s="1">
        <f t="shared" si="0"/>
        <v>71</v>
      </c>
      <c r="Q50" s="1">
        <f t="shared" si="0"/>
        <v>75</v>
      </c>
      <c r="R50" s="1">
        <f t="shared" si="0"/>
        <v>71</v>
      </c>
    </row>
    <row r="51" spans="1:18">
      <c r="A51" s="10">
        <v>38</v>
      </c>
      <c r="B51" s="270">
        <v>1911038</v>
      </c>
      <c r="C51" s="271" t="s">
        <v>48</v>
      </c>
      <c r="D51" s="349">
        <v>68</v>
      </c>
      <c r="E51" s="349">
        <v>72</v>
      </c>
      <c r="F51" s="349">
        <v>67</v>
      </c>
      <c r="G51" s="349">
        <v>87</v>
      </c>
      <c r="H51" s="349">
        <v>81</v>
      </c>
      <c r="I51" s="424">
        <v>88</v>
      </c>
      <c r="J51" s="424">
        <v>38</v>
      </c>
      <c r="K51" s="424">
        <v>81</v>
      </c>
      <c r="L51" s="424">
        <v>81</v>
      </c>
      <c r="M51" s="424">
        <v>63</v>
      </c>
      <c r="N51" s="425">
        <f t="shared" si="1"/>
        <v>78</v>
      </c>
      <c r="O51" s="1">
        <f t="shared" si="0"/>
        <v>55</v>
      </c>
      <c r="P51" s="1">
        <f t="shared" si="0"/>
        <v>74</v>
      </c>
      <c r="Q51" s="1">
        <f t="shared" si="0"/>
        <v>84</v>
      </c>
      <c r="R51" s="1">
        <f t="shared" si="0"/>
        <v>72</v>
      </c>
    </row>
    <row r="52" spans="1:18">
      <c r="A52" s="10">
        <v>39</v>
      </c>
      <c r="B52" s="267">
        <v>1911039</v>
      </c>
      <c r="C52" s="268" t="s">
        <v>321</v>
      </c>
      <c r="D52" s="349">
        <v>86</v>
      </c>
      <c r="E52" s="349">
        <v>83</v>
      </c>
      <c r="F52" s="349">
        <v>77</v>
      </c>
      <c r="G52" s="349">
        <v>64</v>
      </c>
      <c r="H52" s="349">
        <v>72</v>
      </c>
      <c r="I52" s="424">
        <v>56</v>
      </c>
      <c r="J52" s="424">
        <v>0</v>
      </c>
      <c r="K52" s="424">
        <v>25</v>
      </c>
      <c r="L52" s="424">
        <v>31</v>
      </c>
      <c r="M52" s="424">
        <v>75</v>
      </c>
      <c r="N52" s="425">
        <f t="shared" si="1"/>
        <v>71</v>
      </c>
      <c r="O52" s="1">
        <f t="shared" si="0"/>
        <v>42</v>
      </c>
      <c r="P52" s="1">
        <f t="shared" si="0"/>
        <v>51</v>
      </c>
      <c r="Q52" s="1">
        <f t="shared" si="0"/>
        <v>48</v>
      </c>
      <c r="R52" s="1">
        <f t="shared" si="0"/>
        <v>74</v>
      </c>
    </row>
    <row r="53" spans="1:18">
      <c r="A53" s="10">
        <v>40</v>
      </c>
      <c r="B53" s="272">
        <v>1911040</v>
      </c>
      <c r="C53" s="273" t="s">
        <v>106</v>
      </c>
      <c r="D53" s="349">
        <v>76</v>
      </c>
      <c r="E53" s="349">
        <v>86</v>
      </c>
      <c r="F53" s="349">
        <v>70</v>
      </c>
      <c r="G53" s="349">
        <v>84</v>
      </c>
      <c r="H53" s="349">
        <v>83</v>
      </c>
      <c r="I53" s="424">
        <v>94</v>
      </c>
      <c r="J53" s="424">
        <v>88</v>
      </c>
      <c r="K53" s="424">
        <v>69</v>
      </c>
      <c r="L53" s="424">
        <v>81</v>
      </c>
      <c r="M53" s="424">
        <v>13</v>
      </c>
      <c r="N53" s="425">
        <f t="shared" si="1"/>
        <v>85</v>
      </c>
      <c r="O53" s="1">
        <f t="shared" si="0"/>
        <v>87</v>
      </c>
      <c r="P53" s="1">
        <f t="shared" si="0"/>
        <v>70</v>
      </c>
      <c r="Q53" s="1">
        <f t="shared" si="0"/>
        <v>83</v>
      </c>
      <c r="R53" s="1">
        <f t="shared" si="0"/>
        <v>48</v>
      </c>
    </row>
    <row r="54" spans="1:18">
      <c r="A54" s="10">
        <v>41</v>
      </c>
      <c r="B54" s="272">
        <v>1911041</v>
      </c>
      <c r="C54" s="273" t="s">
        <v>63</v>
      </c>
      <c r="D54" s="349">
        <v>84</v>
      </c>
      <c r="E54" s="349">
        <v>84</v>
      </c>
      <c r="F54" s="349">
        <v>80</v>
      </c>
      <c r="G54" s="349">
        <v>71</v>
      </c>
      <c r="H54" s="349">
        <v>67</v>
      </c>
      <c r="I54" s="424">
        <v>94</v>
      </c>
      <c r="J54" s="424">
        <v>94</v>
      </c>
      <c r="K54" s="424">
        <v>94</v>
      </c>
      <c r="L54" s="424">
        <v>88</v>
      </c>
      <c r="M54" s="424">
        <v>31</v>
      </c>
      <c r="N54" s="425">
        <f t="shared" si="1"/>
        <v>89</v>
      </c>
      <c r="O54" s="1">
        <f t="shared" si="0"/>
        <v>89</v>
      </c>
      <c r="P54" s="1">
        <f t="shared" si="0"/>
        <v>87</v>
      </c>
      <c r="Q54" s="1">
        <f t="shared" si="0"/>
        <v>80</v>
      </c>
      <c r="R54" s="1">
        <f t="shared" si="0"/>
        <v>49</v>
      </c>
    </row>
    <row r="55" spans="1:18">
      <c r="A55" s="10">
        <v>42</v>
      </c>
      <c r="B55" s="272">
        <v>1911042</v>
      </c>
      <c r="C55" s="273" t="s">
        <v>322</v>
      </c>
      <c r="D55" s="349">
        <v>82</v>
      </c>
      <c r="E55" s="349">
        <v>73</v>
      </c>
      <c r="F55" s="349">
        <v>70</v>
      </c>
      <c r="G55" s="349">
        <v>73</v>
      </c>
      <c r="H55" s="349">
        <v>72</v>
      </c>
      <c r="I55" s="424">
        <v>88</v>
      </c>
      <c r="J55" s="424">
        <v>38</v>
      </c>
      <c r="K55" s="424">
        <v>81</v>
      </c>
      <c r="L55" s="424">
        <v>38</v>
      </c>
      <c r="M55" s="424">
        <v>63</v>
      </c>
      <c r="N55" s="425">
        <f t="shared" si="1"/>
        <v>85</v>
      </c>
      <c r="O55" s="1">
        <f t="shared" si="0"/>
        <v>56</v>
      </c>
      <c r="P55" s="1">
        <f t="shared" si="0"/>
        <v>76</v>
      </c>
      <c r="Q55" s="1">
        <f t="shared" si="0"/>
        <v>56</v>
      </c>
      <c r="R55" s="1">
        <f t="shared" si="0"/>
        <v>68</v>
      </c>
    </row>
    <row r="56" spans="1:18">
      <c r="A56" s="10">
        <v>43</v>
      </c>
      <c r="B56" s="272">
        <v>1911043</v>
      </c>
      <c r="C56" s="273" t="s">
        <v>323</v>
      </c>
      <c r="D56" s="349">
        <v>73</v>
      </c>
      <c r="E56" s="349">
        <v>66</v>
      </c>
      <c r="F56" s="349">
        <v>65</v>
      </c>
      <c r="G56" s="349">
        <v>55</v>
      </c>
      <c r="H56" s="349">
        <v>78</v>
      </c>
      <c r="I56" s="424">
        <v>44</v>
      </c>
      <c r="J56" s="424">
        <v>0</v>
      </c>
      <c r="K56" s="424">
        <v>75</v>
      </c>
      <c r="L56" s="424">
        <v>75</v>
      </c>
      <c r="M56" s="424">
        <v>63</v>
      </c>
      <c r="N56" s="425">
        <f t="shared" si="1"/>
        <v>59</v>
      </c>
      <c r="O56" s="1">
        <f t="shared" si="0"/>
        <v>33</v>
      </c>
      <c r="P56" s="1">
        <f t="shared" si="0"/>
        <v>70</v>
      </c>
      <c r="Q56" s="1">
        <f t="shared" si="0"/>
        <v>65</v>
      </c>
      <c r="R56" s="1">
        <f t="shared" si="0"/>
        <v>71</v>
      </c>
    </row>
    <row r="57" spans="1:18">
      <c r="A57" s="10">
        <v>44</v>
      </c>
      <c r="B57" s="270">
        <v>1911044</v>
      </c>
      <c r="C57" s="271" t="s">
        <v>324</v>
      </c>
      <c r="D57" s="349">
        <v>65</v>
      </c>
      <c r="E57" s="349">
        <v>69</v>
      </c>
      <c r="F57" s="349">
        <v>71</v>
      </c>
      <c r="G57" s="349">
        <v>70</v>
      </c>
      <c r="H57" s="349">
        <v>78</v>
      </c>
      <c r="I57" s="424">
        <v>94</v>
      </c>
      <c r="J57" s="424">
        <v>88</v>
      </c>
      <c r="K57" s="424">
        <v>88</v>
      </c>
      <c r="L57" s="424">
        <v>88</v>
      </c>
      <c r="M57" s="424">
        <v>38</v>
      </c>
      <c r="N57" s="425">
        <f t="shared" si="1"/>
        <v>80</v>
      </c>
      <c r="O57" s="1">
        <f t="shared" si="0"/>
        <v>79</v>
      </c>
      <c r="P57" s="1">
        <f t="shared" si="0"/>
        <v>80</v>
      </c>
      <c r="Q57" s="1">
        <f t="shared" si="0"/>
        <v>79</v>
      </c>
      <c r="R57" s="1">
        <f t="shared" si="0"/>
        <v>58</v>
      </c>
    </row>
    <row r="58" spans="1:18">
      <c r="A58" s="10">
        <v>45</v>
      </c>
      <c r="B58" s="272">
        <v>1911045</v>
      </c>
      <c r="C58" s="273" t="s">
        <v>109</v>
      </c>
      <c r="D58" s="349">
        <v>53</v>
      </c>
      <c r="E58" s="349">
        <v>69</v>
      </c>
      <c r="F58" s="349">
        <v>71</v>
      </c>
      <c r="G58" s="349">
        <v>75</v>
      </c>
      <c r="H58" s="349">
        <v>83</v>
      </c>
      <c r="I58" s="424">
        <v>63</v>
      </c>
      <c r="J58" s="424">
        <v>25</v>
      </c>
      <c r="K58" s="424">
        <v>56</v>
      </c>
      <c r="L58" s="424">
        <v>38</v>
      </c>
      <c r="M58" s="424">
        <v>75</v>
      </c>
      <c r="N58" s="425">
        <f t="shared" si="1"/>
        <v>58</v>
      </c>
      <c r="O58" s="1">
        <f t="shared" si="0"/>
        <v>47</v>
      </c>
      <c r="P58" s="1">
        <f t="shared" si="0"/>
        <v>64</v>
      </c>
      <c r="Q58" s="1">
        <f t="shared" si="0"/>
        <v>57</v>
      </c>
      <c r="R58" s="1">
        <f t="shared" si="0"/>
        <v>79</v>
      </c>
    </row>
    <row r="59" spans="1:18">
      <c r="A59" s="10">
        <v>46</v>
      </c>
      <c r="B59" s="272">
        <v>1911046</v>
      </c>
      <c r="C59" s="273" t="s">
        <v>325</v>
      </c>
      <c r="D59" s="349">
        <v>95</v>
      </c>
      <c r="E59" s="349">
        <v>93</v>
      </c>
      <c r="F59" s="349">
        <v>85</v>
      </c>
      <c r="G59" s="349">
        <v>76</v>
      </c>
      <c r="H59" s="349">
        <v>70</v>
      </c>
      <c r="I59" s="424">
        <v>94</v>
      </c>
      <c r="J59" s="424">
        <v>88</v>
      </c>
      <c r="K59" s="424">
        <v>69</v>
      </c>
      <c r="L59" s="424">
        <v>88</v>
      </c>
      <c r="M59" s="424">
        <v>88</v>
      </c>
      <c r="N59" s="425">
        <f t="shared" si="1"/>
        <v>95</v>
      </c>
      <c r="O59" s="1">
        <f t="shared" si="0"/>
        <v>91</v>
      </c>
      <c r="P59" s="1">
        <f t="shared" si="0"/>
        <v>77</v>
      </c>
      <c r="Q59" s="1">
        <f t="shared" si="0"/>
        <v>82</v>
      </c>
      <c r="R59" s="1">
        <f t="shared" si="0"/>
        <v>79</v>
      </c>
    </row>
    <row r="60" spans="1:18">
      <c r="A60" s="10">
        <v>47</v>
      </c>
      <c r="B60" s="267">
        <v>1911047</v>
      </c>
      <c r="C60" s="268" t="s">
        <v>111</v>
      </c>
      <c r="D60" s="349">
        <v>76</v>
      </c>
      <c r="E60" s="349">
        <v>80</v>
      </c>
      <c r="F60" s="349">
        <v>63</v>
      </c>
      <c r="G60" s="349">
        <v>91</v>
      </c>
      <c r="H60" s="349">
        <v>82</v>
      </c>
      <c r="I60" s="424">
        <v>69</v>
      </c>
      <c r="J60" s="424">
        <v>50</v>
      </c>
      <c r="K60" s="424">
        <v>63</v>
      </c>
      <c r="L60" s="424">
        <v>88</v>
      </c>
      <c r="M60" s="424">
        <v>100</v>
      </c>
      <c r="N60" s="425">
        <f t="shared" si="1"/>
        <v>73</v>
      </c>
      <c r="O60" s="1">
        <f t="shared" si="0"/>
        <v>65</v>
      </c>
      <c r="P60" s="1">
        <f t="shared" si="0"/>
        <v>63</v>
      </c>
      <c r="Q60" s="1">
        <f t="shared" si="0"/>
        <v>90</v>
      </c>
      <c r="R60" s="1">
        <f t="shared" si="0"/>
        <v>91</v>
      </c>
    </row>
    <row r="61" spans="1:18">
      <c r="A61" s="10">
        <v>48</v>
      </c>
      <c r="B61" s="272">
        <v>1911048</v>
      </c>
      <c r="C61" s="273" t="s">
        <v>64</v>
      </c>
      <c r="D61" s="349">
        <v>60</v>
      </c>
      <c r="E61" s="349">
        <v>70</v>
      </c>
      <c r="F61" s="349">
        <v>72</v>
      </c>
      <c r="G61" s="349">
        <v>72</v>
      </c>
      <c r="H61" s="349">
        <v>80</v>
      </c>
      <c r="I61" s="424">
        <v>63</v>
      </c>
      <c r="J61" s="424">
        <v>44</v>
      </c>
      <c r="K61" s="424">
        <v>75</v>
      </c>
      <c r="L61" s="424">
        <v>81</v>
      </c>
      <c r="M61" s="424">
        <v>63</v>
      </c>
      <c r="N61" s="425">
        <f t="shared" si="1"/>
        <v>62</v>
      </c>
      <c r="O61" s="1">
        <f t="shared" si="0"/>
        <v>57</v>
      </c>
      <c r="P61" s="1">
        <f t="shared" si="0"/>
        <v>74</v>
      </c>
      <c r="Q61" s="1">
        <f t="shared" si="0"/>
        <v>77</v>
      </c>
      <c r="R61" s="1">
        <f t="shared" si="0"/>
        <v>72</v>
      </c>
    </row>
    <row r="62" spans="1:18">
      <c r="A62" s="10">
        <v>49</v>
      </c>
      <c r="B62" s="272">
        <v>1911049</v>
      </c>
      <c r="C62" s="273" t="s">
        <v>326</v>
      </c>
      <c r="D62" s="349">
        <v>66</v>
      </c>
      <c r="E62" s="349">
        <v>82</v>
      </c>
      <c r="F62" s="349">
        <v>66</v>
      </c>
      <c r="G62" s="349">
        <v>73</v>
      </c>
      <c r="H62" s="349">
        <v>84</v>
      </c>
      <c r="I62" s="424">
        <v>94</v>
      </c>
      <c r="J62" s="424">
        <v>69</v>
      </c>
      <c r="K62" s="424">
        <v>81</v>
      </c>
      <c r="L62" s="424">
        <v>94</v>
      </c>
      <c r="M62" s="424">
        <v>75</v>
      </c>
      <c r="N62" s="425">
        <f t="shared" si="1"/>
        <v>80</v>
      </c>
      <c r="O62" s="1">
        <f t="shared" si="0"/>
        <v>76</v>
      </c>
      <c r="P62" s="1">
        <f t="shared" si="0"/>
        <v>74</v>
      </c>
      <c r="Q62" s="1">
        <f t="shared" si="0"/>
        <v>84</v>
      </c>
      <c r="R62" s="1">
        <f t="shared" si="0"/>
        <v>80</v>
      </c>
    </row>
    <row r="63" spans="1:18">
      <c r="A63" s="10">
        <v>50</v>
      </c>
      <c r="B63" s="272">
        <v>1911050</v>
      </c>
      <c r="C63" s="273" t="s">
        <v>327</v>
      </c>
      <c r="D63" s="349">
        <v>87</v>
      </c>
      <c r="E63" s="349">
        <v>82</v>
      </c>
      <c r="F63" s="349">
        <v>83</v>
      </c>
      <c r="G63" s="349">
        <v>74</v>
      </c>
      <c r="H63" s="349">
        <v>70</v>
      </c>
      <c r="I63" s="424">
        <v>88</v>
      </c>
      <c r="J63" s="424">
        <v>38</v>
      </c>
      <c r="K63" s="424">
        <v>75</v>
      </c>
      <c r="L63" s="424">
        <v>38</v>
      </c>
      <c r="M63" s="424">
        <v>69</v>
      </c>
      <c r="N63" s="425">
        <f t="shared" si="1"/>
        <v>88</v>
      </c>
      <c r="O63" s="1">
        <f t="shared" si="0"/>
        <v>60</v>
      </c>
      <c r="P63" s="1">
        <f t="shared" si="0"/>
        <v>79</v>
      </c>
      <c r="Q63" s="1">
        <f t="shared" si="0"/>
        <v>56</v>
      </c>
      <c r="R63" s="1">
        <f t="shared" si="0"/>
        <v>70</v>
      </c>
    </row>
    <row r="64" spans="1:18">
      <c r="A64" s="10">
        <v>51</v>
      </c>
      <c r="B64" s="272">
        <v>1911051</v>
      </c>
      <c r="C64" s="273" t="s">
        <v>328</v>
      </c>
      <c r="D64" s="349">
        <v>93</v>
      </c>
      <c r="E64" s="349">
        <v>89</v>
      </c>
      <c r="F64" s="349">
        <v>74</v>
      </c>
      <c r="G64" s="349">
        <v>71</v>
      </c>
      <c r="H64" s="349">
        <v>78</v>
      </c>
      <c r="I64" s="424">
        <v>75</v>
      </c>
      <c r="J64" s="424">
        <v>31</v>
      </c>
      <c r="K64" s="424">
        <v>88</v>
      </c>
      <c r="L64" s="424">
        <v>88</v>
      </c>
      <c r="M64" s="424">
        <v>63</v>
      </c>
      <c r="N64" s="425">
        <f t="shared" si="1"/>
        <v>84</v>
      </c>
      <c r="O64" s="1">
        <f t="shared" si="0"/>
        <v>60</v>
      </c>
      <c r="P64" s="1">
        <f t="shared" si="0"/>
        <v>81</v>
      </c>
      <c r="Q64" s="1">
        <f t="shared" si="0"/>
        <v>80</v>
      </c>
      <c r="R64" s="1">
        <f t="shared" si="0"/>
        <v>71</v>
      </c>
    </row>
    <row r="65" spans="1:18">
      <c r="A65" s="10">
        <v>52</v>
      </c>
      <c r="B65" s="267">
        <v>1911052</v>
      </c>
      <c r="C65" s="268" t="s">
        <v>115</v>
      </c>
      <c r="D65" s="349">
        <v>90</v>
      </c>
      <c r="E65" s="349">
        <v>90</v>
      </c>
      <c r="F65" s="349">
        <v>70</v>
      </c>
      <c r="G65" s="349">
        <v>81</v>
      </c>
      <c r="H65" s="349">
        <v>75</v>
      </c>
      <c r="I65" s="424">
        <v>50</v>
      </c>
      <c r="J65" s="424">
        <v>0</v>
      </c>
      <c r="K65" s="424">
        <v>81</v>
      </c>
      <c r="L65" s="424">
        <v>88</v>
      </c>
      <c r="M65" s="424">
        <v>50</v>
      </c>
      <c r="N65" s="425">
        <f t="shared" si="1"/>
        <v>70</v>
      </c>
      <c r="O65" s="1">
        <f t="shared" si="0"/>
        <v>45</v>
      </c>
      <c r="P65" s="1">
        <f t="shared" si="0"/>
        <v>76</v>
      </c>
      <c r="Q65" s="1">
        <f t="shared" si="0"/>
        <v>85</v>
      </c>
      <c r="R65" s="1">
        <f t="shared" si="0"/>
        <v>63</v>
      </c>
    </row>
    <row r="66" spans="1:18">
      <c r="A66" s="10">
        <v>53</v>
      </c>
      <c r="B66" s="267">
        <v>1911053</v>
      </c>
      <c r="C66" s="268" t="s">
        <v>50</v>
      </c>
      <c r="D66" s="349">
        <v>80</v>
      </c>
      <c r="E66" s="349">
        <v>87</v>
      </c>
      <c r="F66" s="349">
        <v>88</v>
      </c>
      <c r="G66" s="349">
        <v>93</v>
      </c>
      <c r="H66" s="349">
        <v>97</v>
      </c>
      <c r="I66" s="424">
        <v>63</v>
      </c>
      <c r="J66" s="424">
        <v>31</v>
      </c>
      <c r="K66" s="424">
        <v>63</v>
      </c>
      <c r="L66" s="424">
        <v>63</v>
      </c>
      <c r="M66" s="424">
        <v>75</v>
      </c>
      <c r="N66" s="425">
        <f t="shared" si="1"/>
        <v>72</v>
      </c>
      <c r="O66" s="1">
        <f t="shared" si="0"/>
        <v>59</v>
      </c>
      <c r="P66" s="1">
        <f t="shared" si="0"/>
        <v>76</v>
      </c>
      <c r="Q66" s="1">
        <f t="shared" si="0"/>
        <v>78</v>
      </c>
      <c r="R66" s="1">
        <f t="shared" si="0"/>
        <v>86</v>
      </c>
    </row>
    <row r="67" spans="1:18">
      <c r="A67" s="10">
        <v>54</v>
      </c>
      <c r="B67" s="270">
        <v>1911054</v>
      </c>
      <c r="C67" s="271" t="s">
        <v>329</v>
      </c>
      <c r="D67" s="349">
        <v>64</v>
      </c>
      <c r="E67" s="349">
        <v>69</v>
      </c>
      <c r="F67" s="349">
        <v>68</v>
      </c>
      <c r="G67" s="349">
        <v>75</v>
      </c>
      <c r="H67" s="349">
        <v>79</v>
      </c>
      <c r="I67" s="424">
        <v>44</v>
      </c>
      <c r="J67" s="424">
        <v>63</v>
      </c>
      <c r="K67" s="424">
        <v>56</v>
      </c>
      <c r="L67" s="424">
        <v>44</v>
      </c>
      <c r="M67" s="424">
        <v>44</v>
      </c>
      <c r="N67" s="425">
        <f t="shared" si="1"/>
        <v>54</v>
      </c>
      <c r="O67" s="1">
        <f t="shared" si="0"/>
        <v>66</v>
      </c>
      <c r="P67" s="1">
        <f t="shared" si="0"/>
        <v>62</v>
      </c>
      <c r="Q67" s="1">
        <f t="shared" si="0"/>
        <v>60</v>
      </c>
      <c r="R67" s="1">
        <f t="shared" si="0"/>
        <v>62</v>
      </c>
    </row>
    <row r="68" spans="1:18">
      <c r="A68" s="10">
        <v>55</v>
      </c>
      <c r="B68" s="270">
        <v>1911055</v>
      </c>
      <c r="C68" s="271" t="s">
        <v>117</v>
      </c>
      <c r="D68" s="349">
        <v>68</v>
      </c>
      <c r="E68" s="349">
        <v>80</v>
      </c>
      <c r="F68" s="349">
        <v>85</v>
      </c>
      <c r="G68" s="349">
        <v>87</v>
      </c>
      <c r="H68" s="349">
        <v>85</v>
      </c>
      <c r="I68" s="424">
        <v>88</v>
      </c>
      <c r="J68" s="424">
        <v>31</v>
      </c>
      <c r="K68" s="424">
        <v>50</v>
      </c>
      <c r="L68" s="424">
        <v>31</v>
      </c>
      <c r="M68" s="424">
        <v>50</v>
      </c>
      <c r="N68" s="425">
        <f t="shared" si="1"/>
        <v>78</v>
      </c>
      <c r="O68" s="1">
        <f t="shared" si="0"/>
        <v>56</v>
      </c>
      <c r="P68" s="1">
        <f t="shared" si="0"/>
        <v>68</v>
      </c>
      <c r="Q68" s="1">
        <f t="shared" si="0"/>
        <v>59</v>
      </c>
      <c r="R68" s="1">
        <f t="shared" si="0"/>
        <v>68</v>
      </c>
    </row>
    <row r="69" spans="1:18">
      <c r="A69" s="10">
        <v>56</v>
      </c>
      <c r="B69" s="272">
        <v>1911056</v>
      </c>
      <c r="C69" s="273" t="s">
        <v>330</v>
      </c>
      <c r="D69" s="349">
        <v>81</v>
      </c>
      <c r="E69" s="349">
        <v>90</v>
      </c>
      <c r="F69" s="349">
        <v>95</v>
      </c>
      <c r="G69" s="349">
        <v>96</v>
      </c>
      <c r="H69" s="349">
        <v>95</v>
      </c>
      <c r="I69" s="424">
        <v>94</v>
      </c>
      <c r="J69" s="424">
        <v>88</v>
      </c>
      <c r="K69" s="424">
        <v>88</v>
      </c>
      <c r="L69" s="424">
        <v>94</v>
      </c>
      <c r="M69" s="424">
        <v>94</v>
      </c>
      <c r="N69" s="425">
        <f t="shared" si="1"/>
        <v>88</v>
      </c>
      <c r="O69" s="1">
        <f t="shared" si="0"/>
        <v>89</v>
      </c>
      <c r="P69" s="1">
        <f t="shared" si="0"/>
        <v>92</v>
      </c>
      <c r="Q69" s="1">
        <f t="shared" si="0"/>
        <v>95</v>
      </c>
      <c r="R69" s="1">
        <f t="shared" si="0"/>
        <v>95</v>
      </c>
    </row>
    <row r="70" spans="1:18">
      <c r="A70" s="10">
        <v>57</v>
      </c>
      <c r="B70" s="267">
        <v>1911057</v>
      </c>
      <c r="C70" s="268" t="s">
        <v>331</v>
      </c>
      <c r="D70" s="349">
        <v>51</v>
      </c>
      <c r="E70" s="349">
        <v>69</v>
      </c>
      <c r="F70" s="349">
        <v>78</v>
      </c>
      <c r="G70" s="349">
        <v>77</v>
      </c>
      <c r="H70" s="349">
        <v>77</v>
      </c>
      <c r="I70" s="424">
        <v>38</v>
      </c>
      <c r="J70" s="424">
        <v>13</v>
      </c>
      <c r="K70" s="424">
        <v>56</v>
      </c>
      <c r="L70" s="424">
        <v>38</v>
      </c>
      <c r="M70" s="424">
        <v>50</v>
      </c>
      <c r="N70" s="425">
        <f t="shared" si="1"/>
        <v>45</v>
      </c>
      <c r="O70" s="1">
        <f t="shared" si="0"/>
        <v>41</v>
      </c>
      <c r="P70" s="1">
        <f t="shared" si="0"/>
        <v>67</v>
      </c>
      <c r="Q70" s="1">
        <f t="shared" si="0"/>
        <v>58</v>
      </c>
      <c r="R70" s="1">
        <f t="shared" si="0"/>
        <v>64</v>
      </c>
    </row>
    <row r="71" spans="1:18">
      <c r="A71" s="10">
        <v>58</v>
      </c>
      <c r="B71" s="267">
        <v>1911058</v>
      </c>
      <c r="C71" s="268" t="s">
        <v>332</v>
      </c>
      <c r="D71" s="349">
        <v>86</v>
      </c>
      <c r="E71" s="349">
        <v>88</v>
      </c>
      <c r="F71" s="349">
        <v>76</v>
      </c>
      <c r="G71" s="349">
        <v>90</v>
      </c>
      <c r="H71" s="349">
        <v>83</v>
      </c>
      <c r="I71" s="424">
        <v>94</v>
      </c>
      <c r="J71" s="424">
        <v>44</v>
      </c>
      <c r="K71" s="424">
        <v>88</v>
      </c>
      <c r="L71" s="424">
        <v>94</v>
      </c>
      <c r="M71" s="424">
        <v>56</v>
      </c>
      <c r="N71" s="425">
        <f t="shared" si="1"/>
        <v>90</v>
      </c>
      <c r="O71" s="1">
        <f t="shared" si="0"/>
        <v>66</v>
      </c>
      <c r="P71" s="1">
        <f t="shared" si="0"/>
        <v>82</v>
      </c>
      <c r="Q71" s="1">
        <f t="shared" si="0"/>
        <v>92</v>
      </c>
      <c r="R71" s="1">
        <f t="shared" si="0"/>
        <v>70</v>
      </c>
    </row>
    <row r="72" spans="1:18">
      <c r="A72" s="10">
        <v>59</v>
      </c>
      <c r="B72" s="272">
        <v>1911059</v>
      </c>
      <c r="C72" s="273" t="s">
        <v>65</v>
      </c>
      <c r="D72" s="349">
        <v>80</v>
      </c>
      <c r="E72" s="349">
        <v>80</v>
      </c>
      <c r="F72" s="349">
        <v>89</v>
      </c>
      <c r="G72" s="349">
        <v>89</v>
      </c>
      <c r="H72" s="349">
        <v>95</v>
      </c>
      <c r="I72" s="424">
        <v>94</v>
      </c>
      <c r="J72" s="424">
        <v>50</v>
      </c>
      <c r="K72" s="424">
        <v>88</v>
      </c>
      <c r="L72" s="424">
        <v>94</v>
      </c>
      <c r="M72" s="424">
        <v>56</v>
      </c>
      <c r="N72" s="425">
        <f t="shared" si="1"/>
        <v>87</v>
      </c>
      <c r="O72" s="1">
        <f t="shared" si="0"/>
        <v>65</v>
      </c>
      <c r="P72" s="1">
        <f t="shared" si="0"/>
        <v>89</v>
      </c>
      <c r="Q72" s="1">
        <f t="shared" si="0"/>
        <v>92</v>
      </c>
      <c r="R72" s="1">
        <f t="shared" si="0"/>
        <v>76</v>
      </c>
    </row>
    <row r="73" spans="1:18">
      <c r="A73" s="10">
        <v>60</v>
      </c>
      <c r="B73" s="272">
        <v>1911060</v>
      </c>
      <c r="C73" s="273" t="s">
        <v>121</v>
      </c>
      <c r="D73" s="349">
        <v>70</v>
      </c>
      <c r="E73" s="349">
        <v>90</v>
      </c>
      <c r="F73" s="349">
        <v>63</v>
      </c>
      <c r="G73" s="349">
        <v>63</v>
      </c>
      <c r="H73" s="349">
        <v>83</v>
      </c>
      <c r="I73" s="424">
        <v>94</v>
      </c>
      <c r="J73" s="424">
        <v>88</v>
      </c>
      <c r="K73" s="424">
        <v>94</v>
      </c>
      <c r="L73" s="424">
        <v>88</v>
      </c>
      <c r="M73" s="424">
        <v>44</v>
      </c>
      <c r="N73" s="425">
        <f t="shared" si="1"/>
        <v>82</v>
      </c>
      <c r="O73" s="1">
        <f t="shared" si="0"/>
        <v>89</v>
      </c>
      <c r="P73" s="1">
        <f t="shared" si="0"/>
        <v>79</v>
      </c>
      <c r="Q73" s="1">
        <f t="shared" si="0"/>
        <v>76</v>
      </c>
      <c r="R73" s="1">
        <f t="shared" si="0"/>
        <v>64</v>
      </c>
    </row>
    <row r="74" spans="1:18">
      <c r="A74" s="10">
        <v>61</v>
      </c>
      <c r="B74" s="275">
        <v>1911061</v>
      </c>
      <c r="C74" s="271" t="s">
        <v>122</v>
      </c>
      <c r="D74" s="349">
        <v>70</v>
      </c>
      <c r="E74" s="349">
        <v>75</v>
      </c>
      <c r="F74" s="349">
        <v>70</v>
      </c>
      <c r="G74" s="349">
        <v>79</v>
      </c>
      <c r="H74" s="349">
        <v>89</v>
      </c>
      <c r="I74" s="424">
        <v>94</v>
      </c>
      <c r="J74" s="424">
        <v>50</v>
      </c>
      <c r="K74" s="424">
        <v>88</v>
      </c>
      <c r="L74" s="424">
        <v>88</v>
      </c>
      <c r="M74" s="424">
        <v>69</v>
      </c>
      <c r="N74" s="425">
        <f t="shared" si="1"/>
        <v>82</v>
      </c>
      <c r="O74" s="1">
        <f t="shared" si="0"/>
        <v>63</v>
      </c>
      <c r="P74" s="1">
        <f t="shared" si="0"/>
        <v>79</v>
      </c>
      <c r="Q74" s="1">
        <f t="shared" si="0"/>
        <v>84</v>
      </c>
      <c r="R74" s="1">
        <f t="shared" si="0"/>
        <v>79</v>
      </c>
    </row>
    <row r="75" spans="1:18">
      <c r="A75" s="10">
        <v>62</v>
      </c>
      <c r="B75" s="275">
        <v>1911062</v>
      </c>
      <c r="C75" s="271" t="s">
        <v>333</v>
      </c>
      <c r="D75" s="349">
        <v>87</v>
      </c>
      <c r="E75" s="349">
        <v>84</v>
      </c>
      <c r="F75" s="349">
        <v>77</v>
      </c>
      <c r="G75" s="349">
        <v>73</v>
      </c>
      <c r="H75" s="349">
        <v>70</v>
      </c>
      <c r="I75" s="424">
        <v>44</v>
      </c>
      <c r="J75" s="424">
        <v>31</v>
      </c>
      <c r="K75" s="424">
        <v>88</v>
      </c>
      <c r="L75" s="424">
        <v>94</v>
      </c>
      <c r="M75" s="424">
        <v>94</v>
      </c>
      <c r="N75" s="425">
        <f t="shared" si="1"/>
        <v>66</v>
      </c>
      <c r="O75" s="1">
        <f t="shared" si="0"/>
        <v>58</v>
      </c>
      <c r="P75" s="1">
        <f t="shared" si="0"/>
        <v>83</v>
      </c>
      <c r="Q75" s="1">
        <f t="shared" si="0"/>
        <v>84</v>
      </c>
      <c r="R75" s="1">
        <f t="shared" si="0"/>
        <v>82</v>
      </c>
    </row>
    <row r="76" spans="1:18">
      <c r="A76" s="10">
        <v>63</v>
      </c>
      <c r="B76" s="275">
        <v>1911063</v>
      </c>
      <c r="C76" s="271" t="s">
        <v>51</v>
      </c>
      <c r="D76" s="349">
        <v>66</v>
      </c>
      <c r="E76" s="349">
        <v>74</v>
      </c>
      <c r="F76" s="349">
        <v>70</v>
      </c>
      <c r="G76" s="349">
        <v>78</v>
      </c>
      <c r="H76" s="349">
        <v>84</v>
      </c>
      <c r="I76" s="424">
        <v>94</v>
      </c>
      <c r="J76" s="424">
        <v>88</v>
      </c>
      <c r="K76" s="424">
        <v>81</v>
      </c>
      <c r="L76" s="424">
        <v>44</v>
      </c>
      <c r="M76" s="424">
        <v>56</v>
      </c>
      <c r="N76" s="425">
        <f t="shared" si="1"/>
        <v>80</v>
      </c>
      <c r="O76" s="1">
        <f t="shared" si="0"/>
        <v>81</v>
      </c>
      <c r="P76" s="1">
        <f t="shared" si="0"/>
        <v>76</v>
      </c>
      <c r="Q76" s="1">
        <f t="shared" si="0"/>
        <v>61</v>
      </c>
      <c r="R76" s="1">
        <f t="shared" si="0"/>
        <v>70</v>
      </c>
    </row>
    <row r="77" spans="1:18">
      <c r="A77" s="10">
        <v>64</v>
      </c>
      <c r="B77" s="276">
        <v>1911064</v>
      </c>
      <c r="C77" s="273" t="s">
        <v>124</v>
      </c>
      <c r="D77" s="349">
        <v>86</v>
      </c>
      <c r="E77" s="349">
        <v>89</v>
      </c>
      <c r="F77" s="349">
        <v>70</v>
      </c>
      <c r="G77" s="349">
        <v>70</v>
      </c>
      <c r="H77" s="349">
        <v>81</v>
      </c>
      <c r="I77" s="424">
        <v>94</v>
      </c>
      <c r="J77" s="424">
        <v>94</v>
      </c>
      <c r="K77" s="424">
        <v>88</v>
      </c>
      <c r="L77" s="424">
        <v>94</v>
      </c>
      <c r="M77" s="424">
        <v>50</v>
      </c>
      <c r="N77" s="425">
        <f t="shared" si="1"/>
        <v>90</v>
      </c>
      <c r="O77" s="1">
        <f t="shared" si="0"/>
        <v>92</v>
      </c>
      <c r="P77" s="1">
        <f t="shared" si="0"/>
        <v>79</v>
      </c>
      <c r="Q77" s="1">
        <f t="shared" si="0"/>
        <v>82</v>
      </c>
      <c r="R77" s="1">
        <f t="shared" ref="R77:R140" si="2">ROUND(H77*$H$12+M77*$M$12,0)</f>
        <v>66</v>
      </c>
    </row>
    <row r="78" spans="1:18">
      <c r="A78" s="10">
        <v>65</v>
      </c>
      <c r="B78" s="275">
        <v>1911065</v>
      </c>
      <c r="C78" s="271" t="s">
        <v>334</v>
      </c>
      <c r="D78" s="349">
        <v>86</v>
      </c>
      <c r="E78" s="349">
        <v>58</v>
      </c>
      <c r="F78" s="349">
        <v>60</v>
      </c>
      <c r="G78" s="349">
        <v>85</v>
      </c>
      <c r="H78" s="349">
        <v>78</v>
      </c>
      <c r="I78" s="424">
        <v>81</v>
      </c>
      <c r="J78" s="424">
        <v>31</v>
      </c>
      <c r="K78" s="424">
        <v>63</v>
      </c>
      <c r="L78" s="424">
        <v>88</v>
      </c>
      <c r="M78" s="424">
        <v>63</v>
      </c>
      <c r="N78" s="425">
        <f t="shared" si="1"/>
        <v>84</v>
      </c>
      <c r="O78" s="1">
        <f t="shared" si="1"/>
        <v>45</v>
      </c>
      <c r="P78" s="1">
        <f t="shared" si="1"/>
        <v>62</v>
      </c>
      <c r="Q78" s="1">
        <f t="shared" si="1"/>
        <v>87</v>
      </c>
      <c r="R78" s="1">
        <f t="shared" si="2"/>
        <v>71</v>
      </c>
    </row>
    <row r="79" spans="1:18">
      <c r="A79" s="10">
        <v>66</v>
      </c>
      <c r="B79" s="272">
        <v>1911066</v>
      </c>
      <c r="C79" s="273" t="s">
        <v>66</v>
      </c>
      <c r="D79" s="349">
        <v>82</v>
      </c>
      <c r="E79" s="349">
        <v>89</v>
      </c>
      <c r="F79" s="349">
        <v>85</v>
      </c>
      <c r="G79" s="349">
        <v>95</v>
      </c>
      <c r="H79" s="349">
        <v>95</v>
      </c>
      <c r="I79" s="424">
        <v>94</v>
      </c>
      <c r="J79" s="424">
        <v>75</v>
      </c>
      <c r="K79" s="424">
        <v>44</v>
      </c>
      <c r="L79" s="424">
        <v>94</v>
      </c>
      <c r="M79" s="424">
        <v>81</v>
      </c>
      <c r="N79" s="425">
        <f t="shared" ref="N79:Q122" si="3">ROUND(D79*$H$12+I79*$M$12,0)</f>
        <v>88</v>
      </c>
      <c r="O79" s="1">
        <f t="shared" si="3"/>
        <v>82</v>
      </c>
      <c r="P79" s="1">
        <f t="shared" si="3"/>
        <v>65</v>
      </c>
      <c r="Q79" s="1">
        <f t="shared" si="3"/>
        <v>95</v>
      </c>
      <c r="R79" s="1">
        <f t="shared" si="2"/>
        <v>88</v>
      </c>
    </row>
    <row r="80" spans="1:18">
      <c r="A80" s="10">
        <v>67</v>
      </c>
      <c r="B80" s="270">
        <v>1911067</v>
      </c>
      <c r="C80" s="271" t="s">
        <v>335</v>
      </c>
      <c r="D80" s="349">
        <v>65</v>
      </c>
      <c r="E80" s="349">
        <v>78</v>
      </c>
      <c r="F80" s="349">
        <v>60</v>
      </c>
      <c r="G80" s="349">
        <v>80</v>
      </c>
      <c r="H80" s="349">
        <v>85</v>
      </c>
      <c r="I80" s="424">
        <v>94</v>
      </c>
      <c r="J80" s="424">
        <v>94</v>
      </c>
      <c r="K80" s="424">
        <v>94</v>
      </c>
      <c r="L80" s="424">
        <v>94</v>
      </c>
      <c r="M80" s="424">
        <v>81</v>
      </c>
      <c r="N80" s="425">
        <f t="shared" si="3"/>
        <v>80</v>
      </c>
      <c r="O80" s="1">
        <f t="shared" si="3"/>
        <v>86</v>
      </c>
      <c r="P80" s="1">
        <f t="shared" si="3"/>
        <v>77</v>
      </c>
      <c r="Q80" s="1">
        <f t="shared" si="3"/>
        <v>87</v>
      </c>
      <c r="R80" s="1">
        <f t="shared" si="2"/>
        <v>83</v>
      </c>
    </row>
    <row r="81" spans="1:18">
      <c r="A81" s="10">
        <v>68</v>
      </c>
      <c r="B81" s="272">
        <v>1911068</v>
      </c>
      <c r="C81" s="273" t="s">
        <v>336</v>
      </c>
      <c r="D81" s="349">
        <v>72</v>
      </c>
      <c r="E81" s="349">
        <v>71</v>
      </c>
      <c r="F81" s="349">
        <v>75</v>
      </c>
      <c r="G81" s="349">
        <v>75</v>
      </c>
      <c r="H81" s="349">
        <v>87</v>
      </c>
      <c r="I81" s="424">
        <v>63</v>
      </c>
      <c r="J81" s="424">
        <v>13</v>
      </c>
      <c r="K81" s="424">
        <v>94</v>
      </c>
      <c r="L81" s="424">
        <v>88</v>
      </c>
      <c r="M81" s="424">
        <v>19</v>
      </c>
      <c r="N81" s="425">
        <f t="shared" si="3"/>
        <v>68</v>
      </c>
      <c r="O81" s="1">
        <f t="shared" si="3"/>
        <v>42</v>
      </c>
      <c r="P81" s="1">
        <f t="shared" si="3"/>
        <v>85</v>
      </c>
      <c r="Q81" s="1">
        <f t="shared" si="3"/>
        <v>82</v>
      </c>
      <c r="R81" s="1">
        <f t="shared" si="2"/>
        <v>53</v>
      </c>
    </row>
    <row r="82" spans="1:18">
      <c r="A82" s="10">
        <v>69</v>
      </c>
      <c r="B82" s="272">
        <v>1911069</v>
      </c>
      <c r="C82" s="273" t="s">
        <v>337</v>
      </c>
      <c r="D82" s="349">
        <v>61</v>
      </c>
      <c r="E82" s="349">
        <v>67</v>
      </c>
      <c r="F82" s="349">
        <v>68</v>
      </c>
      <c r="G82" s="349">
        <v>67</v>
      </c>
      <c r="H82" s="349">
        <v>86</v>
      </c>
      <c r="I82" s="424">
        <v>88</v>
      </c>
      <c r="J82" s="424">
        <v>63</v>
      </c>
      <c r="K82" s="424">
        <v>0</v>
      </c>
      <c r="L82" s="424">
        <v>94</v>
      </c>
      <c r="M82" s="424">
        <v>44</v>
      </c>
      <c r="N82" s="425">
        <f t="shared" si="3"/>
        <v>75</v>
      </c>
      <c r="O82" s="1">
        <f t="shared" si="3"/>
        <v>65</v>
      </c>
      <c r="P82" s="1">
        <f t="shared" si="3"/>
        <v>34</v>
      </c>
      <c r="Q82" s="1">
        <f t="shared" si="3"/>
        <v>81</v>
      </c>
      <c r="R82" s="1">
        <f t="shared" si="2"/>
        <v>65</v>
      </c>
    </row>
    <row r="83" spans="1:18">
      <c r="A83" s="10">
        <v>70</v>
      </c>
      <c r="B83" s="267">
        <v>1911070</v>
      </c>
      <c r="C83" s="268" t="s">
        <v>127</v>
      </c>
      <c r="D83" s="349">
        <v>62</v>
      </c>
      <c r="E83" s="349">
        <v>83</v>
      </c>
      <c r="F83" s="349">
        <v>74</v>
      </c>
      <c r="G83" s="349">
        <v>73</v>
      </c>
      <c r="H83" s="349">
        <v>78</v>
      </c>
      <c r="I83" s="424">
        <v>13</v>
      </c>
      <c r="J83" s="424">
        <v>31</v>
      </c>
      <c r="K83" s="424">
        <v>75</v>
      </c>
      <c r="L83" s="424">
        <v>25</v>
      </c>
      <c r="M83" s="424">
        <v>19</v>
      </c>
      <c r="N83" s="425">
        <f t="shared" si="3"/>
        <v>38</v>
      </c>
      <c r="O83" s="1">
        <f t="shared" si="3"/>
        <v>57</v>
      </c>
      <c r="P83" s="1">
        <f t="shared" si="3"/>
        <v>75</v>
      </c>
      <c r="Q83" s="1">
        <f t="shared" si="3"/>
        <v>49</v>
      </c>
      <c r="R83" s="1">
        <f t="shared" si="2"/>
        <v>49</v>
      </c>
    </row>
    <row r="84" spans="1:18">
      <c r="A84" s="10">
        <v>71</v>
      </c>
      <c r="B84" s="272">
        <v>1911071</v>
      </c>
      <c r="C84" s="273" t="s">
        <v>128</v>
      </c>
      <c r="D84" s="349">
        <v>72</v>
      </c>
      <c r="E84" s="349">
        <v>80</v>
      </c>
      <c r="F84" s="349">
        <v>90</v>
      </c>
      <c r="G84" s="349">
        <v>89</v>
      </c>
      <c r="H84" s="349">
        <v>93</v>
      </c>
      <c r="I84" s="424">
        <v>88</v>
      </c>
      <c r="J84" s="424">
        <v>88</v>
      </c>
      <c r="K84" s="424">
        <v>88</v>
      </c>
      <c r="L84" s="424">
        <v>100</v>
      </c>
      <c r="M84" s="424">
        <v>69</v>
      </c>
      <c r="N84" s="425">
        <f t="shared" si="3"/>
        <v>80</v>
      </c>
      <c r="O84" s="1">
        <f t="shared" si="3"/>
        <v>84</v>
      </c>
      <c r="P84" s="1">
        <f t="shared" si="3"/>
        <v>89</v>
      </c>
      <c r="Q84" s="1">
        <f t="shared" si="3"/>
        <v>95</v>
      </c>
      <c r="R84" s="1">
        <f t="shared" si="2"/>
        <v>81</v>
      </c>
    </row>
    <row r="85" spans="1:18">
      <c r="A85" s="10">
        <v>72</v>
      </c>
      <c r="B85" s="270">
        <v>1911072</v>
      </c>
      <c r="C85" s="271" t="s">
        <v>338</v>
      </c>
      <c r="D85" s="349">
        <v>67</v>
      </c>
      <c r="E85" s="349">
        <v>77</v>
      </c>
      <c r="F85" s="349">
        <v>90</v>
      </c>
      <c r="G85" s="349">
        <v>81</v>
      </c>
      <c r="H85" s="349">
        <v>74</v>
      </c>
      <c r="I85" s="424">
        <v>88</v>
      </c>
      <c r="J85" s="424">
        <v>81</v>
      </c>
      <c r="K85" s="424">
        <v>88</v>
      </c>
      <c r="L85" s="424">
        <v>31</v>
      </c>
      <c r="M85" s="424">
        <v>44</v>
      </c>
      <c r="N85" s="425">
        <f t="shared" si="3"/>
        <v>78</v>
      </c>
      <c r="O85" s="1">
        <f t="shared" si="3"/>
        <v>79</v>
      </c>
      <c r="P85" s="1">
        <f t="shared" si="3"/>
        <v>89</v>
      </c>
      <c r="Q85" s="1">
        <f t="shared" si="3"/>
        <v>56</v>
      </c>
      <c r="R85" s="1">
        <f t="shared" si="2"/>
        <v>59</v>
      </c>
    </row>
    <row r="86" spans="1:18">
      <c r="A86" s="10">
        <v>73</v>
      </c>
      <c r="B86" s="267">
        <v>1911073</v>
      </c>
      <c r="C86" s="268" t="s">
        <v>339</v>
      </c>
      <c r="D86" s="349">
        <v>97</v>
      </c>
      <c r="E86" s="349">
        <v>95</v>
      </c>
      <c r="F86" s="349">
        <v>93</v>
      </c>
      <c r="G86" s="349">
        <v>94</v>
      </c>
      <c r="H86" s="349">
        <v>97</v>
      </c>
      <c r="I86" s="424">
        <v>94</v>
      </c>
      <c r="J86" s="424">
        <v>94</v>
      </c>
      <c r="K86" s="424">
        <v>94</v>
      </c>
      <c r="L86" s="424">
        <v>94</v>
      </c>
      <c r="M86" s="424">
        <v>81</v>
      </c>
      <c r="N86" s="425">
        <f t="shared" si="3"/>
        <v>96</v>
      </c>
      <c r="O86" s="1">
        <f t="shared" si="3"/>
        <v>95</v>
      </c>
      <c r="P86" s="1">
        <f t="shared" si="3"/>
        <v>94</v>
      </c>
      <c r="Q86" s="1">
        <f t="shared" si="3"/>
        <v>94</v>
      </c>
      <c r="R86" s="1">
        <f t="shared" si="2"/>
        <v>89</v>
      </c>
    </row>
    <row r="87" spans="1:18">
      <c r="A87" s="10">
        <v>74</v>
      </c>
      <c r="B87" s="272">
        <v>1911074</v>
      </c>
      <c r="C87" s="273" t="s">
        <v>68</v>
      </c>
      <c r="D87" s="349">
        <v>71</v>
      </c>
      <c r="E87" s="349">
        <v>73</v>
      </c>
      <c r="F87" s="349">
        <v>82</v>
      </c>
      <c r="G87" s="349">
        <v>78</v>
      </c>
      <c r="H87" s="349">
        <v>70</v>
      </c>
      <c r="I87" s="424">
        <v>88</v>
      </c>
      <c r="J87" s="424">
        <v>88</v>
      </c>
      <c r="K87" s="424">
        <v>94</v>
      </c>
      <c r="L87" s="424">
        <v>75</v>
      </c>
      <c r="M87" s="424">
        <v>63</v>
      </c>
      <c r="N87" s="425">
        <f t="shared" si="3"/>
        <v>80</v>
      </c>
      <c r="O87" s="1">
        <f t="shared" si="3"/>
        <v>81</v>
      </c>
      <c r="P87" s="1">
        <f t="shared" si="3"/>
        <v>88</v>
      </c>
      <c r="Q87" s="1">
        <f t="shared" si="3"/>
        <v>77</v>
      </c>
      <c r="R87" s="1">
        <f t="shared" si="2"/>
        <v>67</v>
      </c>
    </row>
    <row r="88" spans="1:18">
      <c r="A88" s="10">
        <v>75</v>
      </c>
      <c r="B88" s="270">
        <v>1911075</v>
      </c>
      <c r="C88" s="271" t="s">
        <v>340</v>
      </c>
      <c r="D88" s="349">
        <v>67</v>
      </c>
      <c r="E88" s="349">
        <v>72</v>
      </c>
      <c r="F88" s="349">
        <v>86</v>
      </c>
      <c r="G88" s="349">
        <v>77</v>
      </c>
      <c r="H88" s="349">
        <v>74</v>
      </c>
      <c r="I88" s="424">
        <v>75</v>
      </c>
      <c r="J88" s="424">
        <v>25</v>
      </c>
      <c r="K88" s="424">
        <v>63</v>
      </c>
      <c r="L88" s="424">
        <v>50</v>
      </c>
      <c r="M88" s="424">
        <v>38</v>
      </c>
      <c r="N88" s="425">
        <f t="shared" si="3"/>
        <v>71</v>
      </c>
      <c r="O88" s="1">
        <f t="shared" si="3"/>
        <v>49</v>
      </c>
      <c r="P88" s="1">
        <f t="shared" si="3"/>
        <v>75</v>
      </c>
      <c r="Q88" s="1">
        <f t="shared" si="3"/>
        <v>64</v>
      </c>
      <c r="R88" s="1">
        <f t="shared" si="2"/>
        <v>56</v>
      </c>
    </row>
    <row r="89" spans="1:18">
      <c r="A89" s="10">
        <v>76</v>
      </c>
      <c r="B89" s="267">
        <v>1911076</v>
      </c>
      <c r="C89" s="268" t="s">
        <v>341</v>
      </c>
      <c r="D89" s="349">
        <v>55</v>
      </c>
      <c r="E89" s="349">
        <v>71</v>
      </c>
      <c r="F89" s="349">
        <v>66</v>
      </c>
      <c r="G89" s="349">
        <v>84</v>
      </c>
      <c r="H89" s="349">
        <v>83</v>
      </c>
      <c r="I89" s="424">
        <v>94</v>
      </c>
      <c r="J89" s="424">
        <v>50</v>
      </c>
      <c r="K89" s="424">
        <v>75</v>
      </c>
      <c r="L89" s="424">
        <v>94</v>
      </c>
      <c r="M89" s="424">
        <v>44</v>
      </c>
      <c r="N89" s="425">
        <f t="shared" si="3"/>
        <v>75</v>
      </c>
      <c r="O89" s="1">
        <f t="shared" si="3"/>
        <v>61</v>
      </c>
      <c r="P89" s="1">
        <f t="shared" si="3"/>
        <v>71</v>
      </c>
      <c r="Q89" s="1">
        <f t="shared" si="3"/>
        <v>89</v>
      </c>
      <c r="R89" s="1">
        <f t="shared" si="2"/>
        <v>64</v>
      </c>
    </row>
    <row r="90" spans="1:18">
      <c r="A90" s="10">
        <v>77</v>
      </c>
      <c r="B90" s="267">
        <v>1911077</v>
      </c>
      <c r="C90" s="268" t="s">
        <v>56</v>
      </c>
      <c r="D90" s="349">
        <v>70</v>
      </c>
      <c r="E90" s="349">
        <v>78</v>
      </c>
      <c r="F90" s="349">
        <v>82</v>
      </c>
      <c r="G90" s="349">
        <v>80</v>
      </c>
      <c r="H90" s="349">
        <v>71</v>
      </c>
      <c r="I90" s="424">
        <v>88</v>
      </c>
      <c r="J90" s="424">
        <v>44</v>
      </c>
      <c r="K90" s="424">
        <v>81</v>
      </c>
      <c r="L90" s="424">
        <v>50</v>
      </c>
      <c r="M90" s="424">
        <v>56</v>
      </c>
      <c r="N90" s="425">
        <f t="shared" si="3"/>
        <v>79</v>
      </c>
      <c r="O90" s="1">
        <f t="shared" si="3"/>
        <v>61</v>
      </c>
      <c r="P90" s="1">
        <f t="shared" si="3"/>
        <v>82</v>
      </c>
      <c r="Q90" s="1">
        <f t="shared" si="3"/>
        <v>65</v>
      </c>
      <c r="R90" s="1">
        <f t="shared" si="2"/>
        <v>64</v>
      </c>
    </row>
    <row r="91" spans="1:18">
      <c r="A91" s="10">
        <v>78</v>
      </c>
      <c r="B91" s="272">
        <v>1911078</v>
      </c>
      <c r="C91" s="273" t="s">
        <v>69</v>
      </c>
      <c r="D91" s="349">
        <v>71</v>
      </c>
      <c r="E91" s="349">
        <v>70</v>
      </c>
      <c r="F91" s="349">
        <v>78</v>
      </c>
      <c r="G91" s="349">
        <v>79</v>
      </c>
      <c r="H91" s="349">
        <v>60</v>
      </c>
      <c r="I91" s="424">
        <v>88</v>
      </c>
      <c r="J91" s="424">
        <v>69</v>
      </c>
      <c r="K91" s="424">
        <v>63</v>
      </c>
      <c r="L91" s="424">
        <v>75</v>
      </c>
      <c r="M91" s="424">
        <v>50</v>
      </c>
      <c r="N91" s="425">
        <f t="shared" si="3"/>
        <v>80</v>
      </c>
      <c r="O91" s="1">
        <f t="shared" si="3"/>
        <v>70</v>
      </c>
      <c r="P91" s="1">
        <f t="shared" si="3"/>
        <v>71</v>
      </c>
      <c r="Q91" s="1">
        <f t="shared" si="3"/>
        <v>77</v>
      </c>
      <c r="R91" s="1">
        <f t="shared" si="2"/>
        <v>55</v>
      </c>
    </row>
    <row r="92" spans="1:18">
      <c r="A92" s="10">
        <v>79</v>
      </c>
      <c r="B92" s="267">
        <v>1911079</v>
      </c>
      <c r="C92" s="268" t="s">
        <v>130</v>
      </c>
      <c r="D92" s="349">
        <v>80</v>
      </c>
      <c r="E92" s="349">
        <v>87</v>
      </c>
      <c r="F92" s="349">
        <v>88</v>
      </c>
      <c r="G92" s="349">
        <v>92</v>
      </c>
      <c r="H92" s="349">
        <v>86</v>
      </c>
      <c r="I92" s="424">
        <v>75</v>
      </c>
      <c r="J92" s="424">
        <v>13</v>
      </c>
      <c r="K92" s="424">
        <v>88</v>
      </c>
      <c r="L92" s="424">
        <v>94</v>
      </c>
      <c r="M92" s="424">
        <v>56</v>
      </c>
      <c r="N92" s="425">
        <f t="shared" si="3"/>
        <v>78</v>
      </c>
      <c r="O92" s="1">
        <f t="shared" si="3"/>
        <v>50</v>
      </c>
      <c r="P92" s="1">
        <f t="shared" si="3"/>
        <v>88</v>
      </c>
      <c r="Q92" s="1">
        <f t="shared" si="3"/>
        <v>93</v>
      </c>
      <c r="R92" s="1">
        <f t="shared" si="2"/>
        <v>71</v>
      </c>
    </row>
    <row r="93" spans="1:18">
      <c r="A93" s="10">
        <v>80</v>
      </c>
      <c r="B93" s="272">
        <v>1911080</v>
      </c>
      <c r="C93" s="273" t="s">
        <v>342</v>
      </c>
      <c r="D93" s="349">
        <v>60</v>
      </c>
      <c r="E93" s="349">
        <v>69</v>
      </c>
      <c r="F93" s="349">
        <v>68</v>
      </c>
      <c r="G93" s="349">
        <v>77</v>
      </c>
      <c r="H93" s="349">
        <v>77</v>
      </c>
      <c r="I93" s="424">
        <v>50</v>
      </c>
      <c r="J93" s="424">
        <v>44</v>
      </c>
      <c r="K93" s="424">
        <v>69</v>
      </c>
      <c r="L93" s="424">
        <v>81</v>
      </c>
      <c r="M93" s="424">
        <v>50</v>
      </c>
      <c r="N93" s="425">
        <f t="shared" si="3"/>
        <v>55</v>
      </c>
      <c r="O93" s="1">
        <f t="shared" si="3"/>
        <v>57</v>
      </c>
      <c r="P93" s="1">
        <f t="shared" si="3"/>
        <v>69</v>
      </c>
      <c r="Q93" s="1">
        <f t="shared" si="3"/>
        <v>79</v>
      </c>
      <c r="R93" s="1">
        <f t="shared" si="2"/>
        <v>64</v>
      </c>
    </row>
    <row r="94" spans="1:18">
      <c r="A94" s="10">
        <v>81</v>
      </c>
      <c r="B94" s="272">
        <v>1911081</v>
      </c>
      <c r="C94" s="273" t="s">
        <v>70</v>
      </c>
      <c r="D94" s="349">
        <v>65</v>
      </c>
      <c r="E94" s="349">
        <v>66</v>
      </c>
      <c r="F94" s="349">
        <v>59</v>
      </c>
      <c r="G94" s="349">
        <v>72</v>
      </c>
      <c r="H94" s="349">
        <v>87</v>
      </c>
      <c r="I94" s="424">
        <v>88</v>
      </c>
      <c r="J94" s="424">
        <v>44</v>
      </c>
      <c r="K94" s="424">
        <v>38</v>
      </c>
      <c r="L94" s="424">
        <v>63</v>
      </c>
      <c r="M94" s="424">
        <v>50</v>
      </c>
      <c r="N94" s="425">
        <f t="shared" si="3"/>
        <v>77</v>
      </c>
      <c r="O94" s="1">
        <f t="shared" si="3"/>
        <v>55</v>
      </c>
      <c r="P94" s="1">
        <f t="shared" si="3"/>
        <v>49</v>
      </c>
      <c r="Q94" s="1">
        <f t="shared" si="3"/>
        <v>68</v>
      </c>
      <c r="R94" s="1">
        <f t="shared" si="2"/>
        <v>69</v>
      </c>
    </row>
    <row r="95" spans="1:18">
      <c r="A95" s="10">
        <v>82</v>
      </c>
      <c r="B95" s="272">
        <v>1911082</v>
      </c>
      <c r="C95" s="273" t="s">
        <v>71</v>
      </c>
      <c r="D95" s="349">
        <v>78</v>
      </c>
      <c r="E95" s="349">
        <v>92</v>
      </c>
      <c r="F95" s="349">
        <v>72</v>
      </c>
      <c r="G95" s="349">
        <v>85</v>
      </c>
      <c r="H95" s="349">
        <v>90</v>
      </c>
      <c r="I95" s="424">
        <v>88</v>
      </c>
      <c r="J95" s="424">
        <v>25</v>
      </c>
      <c r="K95" s="424">
        <v>44</v>
      </c>
      <c r="L95" s="424">
        <v>94</v>
      </c>
      <c r="M95" s="424">
        <v>50</v>
      </c>
      <c r="N95" s="425">
        <f t="shared" si="3"/>
        <v>83</v>
      </c>
      <c r="O95" s="1">
        <f t="shared" si="3"/>
        <v>59</v>
      </c>
      <c r="P95" s="1">
        <f t="shared" si="3"/>
        <v>58</v>
      </c>
      <c r="Q95" s="1">
        <f t="shared" si="3"/>
        <v>90</v>
      </c>
      <c r="R95" s="1">
        <f t="shared" si="2"/>
        <v>70</v>
      </c>
    </row>
    <row r="96" spans="1:18">
      <c r="A96" s="10">
        <v>83</v>
      </c>
      <c r="B96" s="272">
        <v>1911083</v>
      </c>
      <c r="C96" s="273" t="s">
        <v>132</v>
      </c>
      <c r="D96" s="349">
        <v>71</v>
      </c>
      <c r="E96" s="349">
        <v>82</v>
      </c>
      <c r="F96" s="349">
        <v>79</v>
      </c>
      <c r="G96" s="349">
        <v>90</v>
      </c>
      <c r="H96" s="349">
        <v>79</v>
      </c>
      <c r="I96" s="424">
        <v>88</v>
      </c>
      <c r="J96" s="424">
        <v>44</v>
      </c>
      <c r="K96" s="424">
        <v>69</v>
      </c>
      <c r="L96" s="424">
        <v>81</v>
      </c>
      <c r="M96" s="424">
        <v>69</v>
      </c>
      <c r="N96" s="425">
        <f t="shared" si="3"/>
        <v>80</v>
      </c>
      <c r="O96" s="1">
        <f t="shared" si="3"/>
        <v>63</v>
      </c>
      <c r="P96" s="1">
        <f t="shared" si="3"/>
        <v>74</v>
      </c>
      <c r="Q96" s="1">
        <f t="shared" si="3"/>
        <v>86</v>
      </c>
      <c r="R96" s="1">
        <f t="shared" si="2"/>
        <v>74</v>
      </c>
    </row>
    <row r="97" spans="1:18">
      <c r="A97" s="10">
        <v>84</v>
      </c>
      <c r="B97" s="270">
        <v>1911084</v>
      </c>
      <c r="C97" s="271" t="s">
        <v>343</v>
      </c>
      <c r="D97" s="349">
        <v>74</v>
      </c>
      <c r="E97" s="349">
        <v>86</v>
      </c>
      <c r="F97" s="349">
        <v>72</v>
      </c>
      <c r="G97" s="349">
        <v>73</v>
      </c>
      <c r="H97" s="349">
        <v>70</v>
      </c>
      <c r="I97" s="424">
        <v>63</v>
      </c>
      <c r="J97" s="424">
        <v>38</v>
      </c>
      <c r="K97" s="424">
        <v>75</v>
      </c>
      <c r="L97" s="424">
        <v>81</v>
      </c>
      <c r="M97" s="424">
        <v>69</v>
      </c>
      <c r="N97" s="425">
        <f t="shared" si="3"/>
        <v>69</v>
      </c>
      <c r="O97" s="1">
        <f t="shared" si="3"/>
        <v>62</v>
      </c>
      <c r="P97" s="1">
        <f t="shared" si="3"/>
        <v>74</v>
      </c>
      <c r="Q97" s="1">
        <f t="shared" si="3"/>
        <v>77</v>
      </c>
      <c r="R97" s="1">
        <f t="shared" si="2"/>
        <v>70</v>
      </c>
    </row>
    <row r="98" spans="1:18">
      <c r="A98" s="10">
        <v>85</v>
      </c>
      <c r="B98" s="267">
        <v>1911085</v>
      </c>
      <c r="C98" s="268" t="s">
        <v>344</v>
      </c>
      <c r="D98" s="349">
        <v>64</v>
      </c>
      <c r="E98" s="349">
        <v>60</v>
      </c>
      <c r="F98" s="349">
        <v>69</v>
      </c>
      <c r="G98" s="349">
        <v>78</v>
      </c>
      <c r="H98" s="349">
        <v>79</v>
      </c>
      <c r="I98" s="424">
        <v>81</v>
      </c>
      <c r="J98" s="424">
        <v>56</v>
      </c>
      <c r="K98" s="424">
        <v>81</v>
      </c>
      <c r="L98" s="424">
        <v>94</v>
      </c>
      <c r="M98" s="424">
        <v>44</v>
      </c>
      <c r="N98" s="425">
        <f t="shared" si="3"/>
        <v>73</v>
      </c>
      <c r="O98" s="1">
        <f t="shared" si="3"/>
        <v>58</v>
      </c>
      <c r="P98" s="1">
        <f t="shared" si="3"/>
        <v>75</v>
      </c>
      <c r="Q98" s="1">
        <f t="shared" si="3"/>
        <v>86</v>
      </c>
      <c r="R98" s="1">
        <f t="shared" si="2"/>
        <v>62</v>
      </c>
    </row>
    <row r="99" spans="1:18">
      <c r="A99" s="10">
        <v>86</v>
      </c>
      <c r="B99" s="270">
        <v>1911086</v>
      </c>
      <c r="C99" s="31" t="s">
        <v>345</v>
      </c>
      <c r="D99" s="349">
        <v>60</v>
      </c>
      <c r="E99" s="349">
        <v>69</v>
      </c>
      <c r="F99" s="349">
        <v>71</v>
      </c>
      <c r="G99" s="349">
        <v>70</v>
      </c>
      <c r="H99" s="349">
        <v>80</v>
      </c>
      <c r="I99" s="424">
        <v>25</v>
      </c>
      <c r="J99" s="424">
        <v>19</v>
      </c>
      <c r="K99" s="424">
        <v>13</v>
      </c>
      <c r="L99" s="424">
        <v>0</v>
      </c>
      <c r="M99" s="424">
        <v>0</v>
      </c>
      <c r="N99" s="425">
        <f t="shared" si="3"/>
        <v>43</v>
      </c>
      <c r="O99" s="1">
        <f t="shared" si="3"/>
        <v>44</v>
      </c>
      <c r="P99" s="1">
        <f t="shared" si="3"/>
        <v>42</v>
      </c>
      <c r="Q99" s="1">
        <f t="shared" si="3"/>
        <v>35</v>
      </c>
      <c r="R99" s="1">
        <f t="shared" si="2"/>
        <v>40</v>
      </c>
    </row>
    <row r="100" spans="1:18">
      <c r="A100" s="10">
        <v>87</v>
      </c>
      <c r="B100" s="270">
        <v>1911087</v>
      </c>
      <c r="C100" s="271" t="s">
        <v>136</v>
      </c>
      <c r="D100" s="349">
        <v>75</v>
      </c>
      <c r="E100" s="349">
        <v>75</v>
      </c>
      <c r="F100" s="349">
        <v>67</v>
      </c>
      <c r="G100" s="349">
        <v>79</v>
      </c>
      <c r="H100" s="349">
        <v>82</v>
      </c>
      <c r="I100" s="424">
        <v>94</v>
      </c>
      <c r="J100" s="424">
        <v>56</v>
      </c>
      <c r="K100" s="424">
        <v>94</v>
      </c>
      <c r="L100" s="424">
        <v>94</v>
      </c>
      <c r="M100" s="424">
        <v>63</v>
      </c>
      <c r="N100" s="425">
        <f t="shared" si="3"/>
        <v>85</v>
      </c>
      <c r="O100" s="1">
        <f t="shared" si="3"/>
        <v>66</v>
      </c>
      <c r="P100" s="1">
        <f t="shared" si="3"/>
        <v>81</v>
      </c>
      <c r="Q100" s="1">
        <f t="shared" si="3"/>
        <v>87</v>
      </c>
      <c r="R100" s="1">
        <f t="shared" si="2"/>
        <v>73</v>
      </c>
    </row>
    <row r="101" spans="1:18">
      <c r="A101" s="10">
        <v>88</v>
      </c>
      <c r="B101" s="76">
        <v>1911088</v>
      </c>
      <c r="C101" s="271" t="s">
        <v>346</v>
      </c>
      <c r="D101" s="349">
        <v>85</v>
      </c>
      <c r="E101" s="349">
        <v>86</v>
      </c>
      <c r="F101" s="349">
        <v>87</v>
      </c>
      <c r="G101" s="349">
        <v>83</v>
      </c>
      <c r="H101" s="349">
        <v>88</v>
      </c>
      <c r="I101" s="424">
        <v>44</v>
      </c>
      <c r="J101" s="424">
        <v>75</v>
      </c>
      <c r="K101" s="424">
        <v>88</v>
      </c>
      <c r="L101" s="424">
        <v>63</v>
      </c>
      <c r="M101" s="424">
        <v>69</v>
      </c>
      <c r="N101" s="425">
        <f t="shared" si="3"/>
        <v>65</v>
      </c>
      <c r="O101" s="1">
        <f t="shared" si="3"/>
        <v>81</v>
      </c>
      <c r="P101" s="1">
        <f t="shared" si="3"/>
        <v>88</v>
      </c>
      <c r="Q101" s="1">
        <f t="shared" si="3"/>
        <v>73</v>
      </c>
      <c r="R101" s="1">
        <f t="shared" si="2"/>
        <v>79</v>
      </c>
    </row>
    <row r="102" spans="1:18">
      <c r="A102" s="10">
        <v>89</v>
      </c>
      <c r="B102" s="272">
        <v>1911089</v>
      </c>
      <c r="C102" s="273" t="s">
        <v>137</v>
      </c>
      <c r="D102" s="349">
        <v>78</v>
      </c>
      <c r="E102" s="349">
        <v>92</v>
      </c>
      <c r="F102" s="349">
        <v>81</v>
      </c>
      <c r="G102" s="349">
        <v>77</v>
      </c>
      <c r="H102" s="349">
        <v>67</v>
      </c>
      <c r="I102" s="424">
        <v>94</v>
      </c>
      <c r="J102" s="424">
        <v>19</v>
      </c>
      <c r="K102" s="424">
        <v>88</v>
      </c>
      <c r="L102" s="424">
        <v>94</v>
      </c>
      <c r="M102" s="424">
        <v>94</v>
      </c>
      <c r="N102" s="425">
        <f t="shared" si="3"/>
        <v>86</v>
      </c>
      <c r="O102" s="1">
        <f t="shared" si="3"/>
        <v>56</v>
      </c>
      <c r="P102" s="1">
        <f t="shared" si="3"/>
        <v>85</v>
      </c>
      <c r="Q102" s="1">
        <f t="shared" si="3"/>
        <v>86</v>
      </c>
      <c r="R102" s="1">
        <f t="shared" si="2"/>
        <v>81</v>
      </c>
    </row>
    <row r="103" spans="1:18">
      <c r="A103" s="10">
        <v>90</v>
      </c>
      <c r="B103" s="76">
        <v>1911090</v>
      </c>
      <c r="C103" s="271" t="s">
        <v>138</v>
      </c>
      <c r="D103" s="349">
        <v>86</v>
      </c>
      <c r="E103" s="349">
        <v>91</v>
      </c>
      <c r="F103" s="349">
        <v>78</v>
      </c>
      <c r="G103" s="349">
        <v>75</v>
      </c>
      <c r="H103" s="349">
        <v>78</v>
      </c>
      <c r="I103" s="424">
        <v>94</v>
      </c>
      <c r="J103" s="424">
        <v>94</v>
      </c>
      <c r="K103" s="424">
        <v>94</v>
      </c>
      <c r="L103" s="424">
        <v>94</v>
      </c>
      <c r="M103" s="424">
        <v>63</v>
      </c>
      <c r="N103" s="425">
        <f t="shared" si="3"/>
        <v>90</v>
      </c>
      <c r="O103" s="1">
        <f t="shared" si="3"/>
        <v>93</v>
      </c>
      <c r="P103" s="1">
        <f t="shared" si="3"/>
        <v>86</v>
      </c>
      <c r="Q103" s="1">
        <f t="shared" si="3"/>
        <v>85</v>
      </c>
      <c r="R103" s="1">
        <f t="shared" si="2"/>
        <v>71</v>
      </c>
    </row>
    <row r="104" spans="1:18">
      <c r="A104" s="10">
        <v>91</v>
      </c>
      <c r="B104" s="272">
        <v>1911091</v>
      </c>
      <c r="C104" s="273" t="s">
        <v>139</v>
      </c>
      <c r="D104" s="349">
        <v>86</v>
      </c>
      <c r="E104" s="349">
        <v>75</v>
      </c>
      <c r="F104" s="349">
        <v>68</v>
      </c>
      <c r="G104" s="349">
        <v>79</v>
      </c>
      <c r="H104" s="349">
        <v>67</v>
      </c>
      <c r="I104" s="424">
        <v>56</v>
      </c>
      <c r="J104" s="424">
        <v>75</v>
      </c>
      <c r="K104" s="424">
        <v>63</v>
      </c>
      <c r="L104" s="424">
        <v>63</v>
      </c>
      <c r="M104" s="424">
        <v>50</v>
      </c>
      <c r="N104" s="425">
        <f t="shared" si="3"/>
        <v>71</v>
      </c>
      <c r="O104" s="1">
        <f t="shared" si="3"/>
        <v>75</v>
      </c>
      <c r="P104" s="1">
        <f t="shared" si="3"/>
        <v>66</v>
      </c>
      <c r="Q104" s="1">
        <f t="shared" si="3"/>
        <v>71</v>
      </c>
      <c r="R104" s="1">
        <f t="shared" si="2"/>
        <v>59</v>
      </c>
    </row>
    <row r="105" spans="1:18">
      <c r="A105" s="10">
        <v>92</v>
      </c>
      <c r="B105" s="272">
        <v>1911092</v>
      </c>
      <c r="C105" s="273" t="s">
        <v>140</v>
      </c>
      <c r="D105" s="349">
        <v>70</v>
      </c>
      <c r="E105" s="349">
        <v>75</v>
      </c>
      <c r="F105" s="349">
        <v>70</v>
      </c>
      <c r="G105" s="349">
        <v>75</v>
      </c>
      <c r="H105" s="349">
        <v>84</v>
      </c>
      <c r="I105" s="424">
        <v>63</v>
      </c>
      <c r="J105" s="424">
        <v>19</v>
      </c>
      <c r="K105" s="424">
        <v>63</v>
      </c>
      <c r="L105" s="424">
        <v>38</v>
      </c>
      <c r="M105" s="424">
        <v>69</v>
      </c>
      <c r="N105" s="425">
        <f t="shared" si="3"/>
        <v>67</v>
      </c>
      <c r="O105" s="1">
        <f t="shared" si="3"/>
        <v>47</v>
      </c>
      <c r="P105" s="1">
        <f t="shared" si="3"/>
        <v>67</v>
      </c>
      <c r="Q105" s="1">
        <f t="shared" si="3"/>
        <v>57</v>
      </c>
      <c r="R105" s="1">
        <f t="shared" si="2"/>
        <v>77</v>
      </c>
    </row>
    <row r="106" spans="1:18">
      <c r="A106" s="10">
        <v>93</v>
      </c>
      <c r="B106" s="272">
        <v>1911093</v>
      </c>
      <c r="C106" s="273" t="s">
        <v>141</v>
      </c>
      <c r="D106" s="349">
        <v>73</v>
      </c>
      <c r="E106" s="349">
        <v>89</v>
      </c>
      <c r="F106" s="349">
        <v>73</v>
      </c>
      <c r="G106" s="349">
        <v>69</v>
      </c>
      <c r="H106" s="349">
        <v>83</v>
      </c>
      <c r="I106" s="424">
        <v>50</v>
      </c>
      <c r="J106" s="424">
        <v>63</v>
      </c>
      <c r="K106" s="424">
        <v>94</v>
      </c>
      <c r="L106" s="424">
        <v>88</v>
      </c>
      <c r="M106" s="424">
        <v>63</v>
      </c>
      <c r="N106" s="425">
        <f t="shared" si="3"/>
        <v>62</v>
      </c>
      <c r="O106" s="1">
        <f t="shared" si="3"/>
        <v>76</v>
      </c>
      <c r="P106" s="1">
        <f t="shared" si="3"/>
        <v>84</v>
      </c>
      <c r="Q106" s="1">
        <f t="shared" si="3"/>
        <v>79</v>
      </c>
      <c r="R106" s="1">
        <f t="shared" si="2"/>
        <v>73</v>
      </c>
    </row>
    <row r="107" spans="1:18">
      <c r="A107" s="10">
        <v>94</v>
      </c>
      <c r="B107" s="267">
        <v>1911094</v>
      </c>
      <c r="C107" s="268" t="s">
        <v>58</v>
      </c>
      <c r="D107" s="349">
        <v>73</v>
      </c>
      <c r="E107" s="349">
        <v>78</v>
      </c>
      <c r="F107" s="349">
        <v>75</v>
      </c>
      <c r="G107" s="349">
        <v>68</v>
      </c>
      <c r="H107" s="349">
        <v>65</v>
      </c>
      <c r="I107" s="424">
        <v>94</v>
      </c>
      <c r="J107" s="424">
        <v>88</v>
      </c>
      <c r="K107" s="424">
        <v>50</v>
      </c>
      <c r="L107" s="424">
        <v>94</v>
      </c>
      <c r="M107" s="424">
        <v>81</v>
      </c>
      <c r="N107" s="425">
        <f t="shared" si="3"/>
        <v>84</v>
      </c>
      <c r="O107" s="1">
        <f t="shared" si="3"/>
        <v>83</v>
      </c>
      <c r="P107" s="1">
        <f t="shared" si="3"/>
        <v>63</v>
      </c>
      <c r="Q107" s="1">
        <f t="shared" si="3"/>
        <v>81</v>
      </c>
      <c r="R107" s="1">
        <f t="shared" si="2"/>
        <v>73</v>
      </c>
    </row>
    <row r="108" spans="1:18">
      <c r="A108" s="10">
        <v>95</v>
      </c>
      <c r="B108" s="76">
        <v>1911095</v>
      </c>
      <c r="C108" s="271" t="s">
        <v>142</v>
      </c>
      <c r="D108" s="349">
        <v>70</v>
      </c>
      <c r="E108" s="349">
        <v>73</v>
      </c>
      <c r="F108" s="349">
        <v>70</v>
      </c>
      <c r="G108" s="349">
        <v>89</v>
      </c>
      <c r="H108" s="349">
        <v>85</v>
      </c>
      <c r="I108" s="424">
        <v>25</v>
      </c>
      <c r="J108" s="424">
        <v>38</v>
      </c>
      <c r="K108" s="424">
        <v>75</v>
      </c>
      <c r="L108" s="424">
        <v>63</v>
      </c>
      <c r="M108" s="424">
        <v>44</v>
      </c>
      <c r="N108" s="425">
        <f t="shared" si="3"/>
        <v>48</v>
      </c>
      <c r="O108" s="1">
        <f t="shared" si="3"/>
        <v>56</v>
      </c>
      <c r="P108" s="1">
        <f t="shared" si="3"/>
        <v>73</v>
      </c>
      <c r="Q108" s="1">
        <f t="shared" si="3"/>
        <v>76</v>
      </c>
      <c r="R108" s="1">
        <f t="shared" si="2"/>
        <v>65</v>
      </c>
    </row>
    <row r="109" spans="1:18">
      <c r="A109" s="10">
        <v>96</v>
      </c>
      <c r="B109" s="272">
        <v>1911096</v>
      </c>
      <c r="C109" s="273" t="s">
        <v>143</v>
      </c>
      <c r="D109" s="349">
        <v>81</v>
      </c>
      <c r="E109" s="349">
        <v>88</v>
      </c>
      <c r="F109" s="349">
        <v>68</v>
      </c>
      <c r="G109" s="349">
        <v>69</v>
      </c>
      <c r="H109" s="349">
        <v>82</v>
      </c>
      <c r="I109" s="424">
        <v>94</v>
      </c>
      <c r="J109" s="424">
        <v>50</v>
      </c>
      <c r="K109" s="424">
        <v>88</v>
      </c>
      <c r="L109" s="424">
        <v>94</v>
      </c>
      <c r="M109" s="424">
        <v>88</v>
      </c>
      <c r="N109" s="425">
        <f t="shared" si="3"/>
        <v>88</v>
      </c>
      <c r="O109" s="1">
        <f t="shared" si="3"/>
        <v>69</v>
      </c>
      <c r="P109" s="1">
        <f t="shared" si="3"/>
        <v>78</v>
      </c>
      <c r="Q109" s="1">
        <f t="shared" si="3"/>
        <v>82</v>
      </c>
      <c r="R109" s="1">
        <f t="shared" si="2"/>
        <v>85</v>
      </c>
    </row>
    <row r="110" spans="1:18">
      <c r="A110" s="10">
        <v>97</v>
      </c>
      <c r="B110" s="272">
        <v>1911097</v>
      </c>
      <c r="C110" s="273" t="s">
        <v>347</v>
      </c>
      <c r="D110" s="349">
        <v>58</v>
      </c>
      <c r="E110" s="349">
        <v>69</v>
      </c>
      <c r="F110" s="349">
        <v>69</v>
      </c>
      <c r="G110" s="349">
        <v>75</v>
      </c>
      <c r="H110" s="349">
        <v>83</v>
      </c>
      <c r="I110" s="424">
        <v>75</v>
      </c>
      <c r="J110" s="424">
        <v>38</v>
      </c>
      <c r="K110" s="424">
        <v>63</v>
      </c>
      <c r="L110" s="424">
        <v>75</v>
      </c>
      <c r="M110" s="424">
        <v>63</v>
      </c>
      <c r="N110" s="425">
        <f t="shared" si="3"/>
        <v>67</v>
      </c>
      <c r="O110" s="1">
        <f t="shared" si="3"/>
        <v>54</v>
      </c>
      <c r="P110" s="1">
        <f t="shared" si="3"/>
        <v>66</v>
      </c>
      <c r="Q110" s="1">
        <f t="shared" si="3"/>
        <v>75</v>
      </c>
      <c r="R110" s="1">
        <f t="shared" si="2"/>
        <v>73</v>
      </c>
    </row>
    <row r="111" spans="1:18">
      <c r="A111" s="10">
        <v>98</v>
      </c>
      <c r="B111" s="272">
        <v>1911098</v>
      </c>
      <c r="C111" s="273" t="s">
        <v>145</v>
      </c>
      <c r="D111" s="349">
        <v>86</v>
      </c>
      <c r="E111" s="349">
        <v>79</v>
      </c>
      <c r="F111" s="349">
        <v>71</v>
      </c>
      <c r="G111" s="349">
        <v>70</v>
      </c>
      <c r="H111" s="349">
        <v>57</v>
      </c>
      <c r="I111" s="424">
        <v>69</v>
      </c>
      <c r="J111" s="424">
        <v>25</v>
      </c>
      <c r="K111" s="424">
        <v>81</v>
      </c>
      <c r="L111" s="424">
        <v>38</v>
      </c>
      <c r="M111" s="424">
        <v>88</v>
      </c>
      <c r="N111" s="425">
        <f t="shared" si="3"/>
        <v>78</v>
      </c>
      <c r="O111" s="1">
        <f t="shared" si="3"/>
        <v>52</v>
      </c>
      <c r="P111" s="1">
        <f t="shared" si="3"/>
        <v>76</v>
      </c>
      <c r="Q111" s="1">
        <f t="shared" si="3"/>
        <v>54</v>
      </c>
      <c r="R111" s="1">
        <f t="shared" si="2"/>
        <v>73</v>
      </c>
    </row>
    <row r="112" spans="1:18">
      <c r="A112" s="10">
        <v>99</v>
      </c>
      <c r="B112" s="76">
        <v>1911099</v>
      </c>
      <c r="C112" s="271" t="s">
        <v>146</v>
      </c>
      <c r="D112" s="349">
        <v>60</v>
      </c>
      <c r="E112" s="349">
        <v>50</v>
      </c>
      <c r="F112" s="349">
        <v>56</v>
      </c>
      <c r="G112" s="349">
        <v>62</v>
      </c>
      <c r="H112" s="349">
        <v>84</v>
      </c>
      <c r="I112" s="424">
        <v>25</v>
      </c>
      <c r="J112" s="424">
        <v>63</v>
      </c>
      <c r="K112" s="424">
        <v>63</v>
      </c>
      <c r="L112" s="424">
        <v>50</v>
      </c>
      <c r="M112" s="424">
        <v>50</v>
      </c>
      <c r="N112" s="425">
        <f t="shared" si="3"/>
        <v>43</v>
      </c>
      <c r="O112" s="1">
        <f t="shared" si="3"/>
        <v>57</v>
      </c>
      <c r="P112" s="1">
        <f t="shared" si="3"/>
        <v>60</v>
      </c>
      <c r="Q112" s="1">
        <f t="shared" si="3"/>
        <v>56</v>
      </c>
      <c r="R112" s="1">
        <f t="shared" si="2"/>
        <v>67</v>
      </c>
    </row>
    <row r="113" spans="1:18">
      <c r="A113" s="10">
        <v>100</v>
      </c>
      <c r="B113" s="272">
        <v>1911100</v>
      </c>
      <c r="C113" s="273" t="s">
        <v>147</v>
      </c>
      <c r="D113" s="349">
        <v>72</v>
      </c>
      <c r="E113" s="349">
        <v>85</v>
      </c>
      <c r="F113" s="349">
        <v>77</v>
      </c>
      <c r="G113" s="349">
        <v>69</v>
      </c>
      <c r="H113" s="349">
        <v>87</v>
      </c>
      <c r="I113" s="424">
        <v>75</v>
      </c>
      <c r="J113" s="424">
        <v>50</v>
      </c>
      <c r="K113" s="424">
        <v>88</v>
      </c>
      <c r="L113" s="424">
        <v>88</v>
      </c>
      <c r="M113" s="424">
        <v>69</v>
      </c>
      <c r="N113" s="425">
        <f t="shared" si="3"/>
        <v>74</v>
      </c>
      <c r="O113" s="1">
        <f t="shared" si="3"/>
        <v>68</v>
      </c>
      <c r="P113" s="1">
        <f t="shared" si="3"/>
        <v>83</v>
      </c>
      <c r="Q113" s="1">
        <f t="shared" si="3"/>
        <v>79</v>
      </c>
      <c r="R113" s="1">
        <f t="shared" si="2"/>
        <v>78</v>
      </c>
    </row>
    <row r="114" spans="1:18">
      <c r="A114" s="10">
        <v>101</v>
      </c>
      <c r="B114" s="272">
        <v>1911101</v>
      </c>
      <c r="C114" s="273" t="s">
        <v>348</v>
      </c>
      <c r="D114" s="349">
        <v>86</v>
      </c>
      <c r="E114" s="349">
        <v>96</v>
      </c>
      <c r="F114" s="349">
        <v>78</v>
      </c>
      <c r="G114" s="349">
        <v>60</v>
      </c>
      <c r="H114" s="349">
        <v>84</v>
      </c>
      <c r="I114" s="424">
        <v>94</v>
      </c>
      <c r="J114" s="424">
        <v>56</v>
      </c>
      <c r="K114" s="424">
        <v>94</v>
      </c>
      <c r="L114" s="424">
        <v>94</v>
      </c>
      <c r="M114" s="424">
        <v>88</v>
      </c>
      <c r="N114" s="425">
        <f t="shared" si="3"/>
        <v>90</v>
      </c>
      <c r="O114" s="1">
        <f t="shared" si="3"/>
        <v>76</v>
      </c>
      <c r="P114" s="1">
        <f t="shared" si="3"/>
        <v>86</v>
      </c>
      <c r="Q114" s="1">
        <f t="shared" si="3"/>
        <v>77</v>
      </c>
      <c r="R114" s="1">
        <f t="shared" si="2"/>
        <v>86</v>
      </c>
    </row>
    <row r="115" spans="1:18">
      <c r="A115" s="10">
        <v>102</v>
      </c>
      <c r="B115" s="272">
        <v>1911102</v>
      </c>
      <c r="C115" s="273" t="s">
        <v>349</v>
      </c>
      <c r="D115" s="349">
        <v>85</v>
      </c>
      <c r="E115" s="349">
        <v>82</v>
      </c>
      <c r="F115" s="349">
        <v>66</v>
      </c>
      <c r="G115" s="349">
        <v>81</v>
      </c>
      <c r="H115" s="349">
        <v>87</v>
      </c>
      <c r="I115" s="424">
        <v>50</v>
      </c>
      <c r="J115" s="424">
        <v>44</v>
      </c>
      <c r="K115" s="424">
        <v>94</v>
      </c>
      <c r="L115" s="424">
        <v>81</v>
      </c>
      <c r="M115" s="424">
        <v>94</v>
      </c>
      <c r="N115" s="425">
        <f t="shared" si="3"/>
        <v>68</v>
      </c>
      <c r="O115" s="1">
        <f t="shared" si="3"/>
        <v>63</v>
      </c>
      <c r="P115" s="1">
        <f t="shared" si="3"/>
        <v>80</v>
      </c>
      <c r="Q115" s="1">
        <f t="shared" si="3"/>
        <v>81</v>
      </c>
      <c r="R115" s="1">
        <f t="shared" si="2"/>
        <v>91</v>
      </c>
    </row>
    <row r="116" spans="1:18">
      <c r="A116" s="10">
        <v>103</v>
      </c>
      <c r="B116" s="272">
        <v>1911103</v>
      </c>
      <c r="C116" s="273" t="s">
        <v>350</v>
      </c>
      <c r="D116" s="349">
        <v>73</v>
      </c>
      <c r="E116" s="349">
        <v>90</v>
      </c>
      <c r="F116" s="349">
        <v>69</v>
      </c>
      <c r="G116" s="349">
        <v>85</v>
      </c>
      <c r="H116" s="349">
        <v>83</v>
      </c>
      <c r="I116" s="424">
        <v>75</v>
      </c>
      <c r="J116" s="424">
        <v>38</v>
      </c>
      <c r="K116" s="424">
        <v>75</v>
      </c>
      <c r="L116" s="424">
        <v>81</v>
      </c>
      <c r="M116" s="424">
        <v>63</v>
      </c>
      <c r="N116" s="425">
        <f t="shared" si="3"/>
        <v>74</v>
      </c>
      <c r="O116" s="1">
        <f t="shared" si="3"/>
        <v>64</v>
      </c>
      <c r="P116" s="1">
        <f t="shared" si="3"/>
        <v>72</v>
      </c>
      <c r="Q116" s="1">
        <f t="shared" si="3"/>
        <v>83</v>
      </c>
      <c r="R116" s="1">
        <f t="shared" si="2"/>
        <v>73</v>
      </c>
    </row>
    <row r="117" spans="1:18">
      <c r="A117" s="10">
        <v>104</v>
      </c>
      <c r="B117" s="267">
        <v>1911104</v>
      </c>
      <c r="C117" s="268" t="s">
        <v>351</v>
      </c>
      <c r="D117" s="349">
        <v>75</v>
      </c>
      <c r="E117" s="349">
        <v>65</v>
      </c>
      <c r="F117" s="349">
        <v>71</v>
      </c>
      <c r="G117" s="349">
        <v>72</v>
      </c>
      <c r="H117" s="349">
        <v>67</v>
      </c>
      <c r="I117" s="424">
        <v>94</v>
      </c>
      <c r="J117" s="424">
        <v>94</v>
      </c>
      <c r="K117" s="424">
        <v>94</v>
      </c>
      <c r="L117" s="424">
        <v>100</v>
      </c>
      <c r="M117" s="424">
        <v>94</v>
      </c>
      <c r="N117" s="425">
        <f t="shared" si="3"/>
        <v>85</v>
      </c>
      <c r="O117" s="1">
        <f t="shared" si="3"/>
        <v>80</v>
      </c>
      <c r="P117" s="1">
        <f t="shared" si="3"/>
        <v>83</v>
      </c>
      <c r="Q117" s="1">
        <f t="shared" si="3"/>
        <v>86</v>
      </c>
      <c r="R117" s="1">
        <f t="shared" si="2"/>
        <v>81</v>
      </c>
    </row>
    <row r="118" spans="1:18">
      <c r="A118" s="10">
        <v>105</v>
      </c>
      <c r="B118" s="267">
        <v>1911105</v>
      </c>
      <c r="C118" s="268" t="s">
        <v>60</v>
      </c>
      <c r="D118" s="349">
        <v>75</v>
      </c>
      <c r="E118" s="349">
        <v>88</v>
      </c>
      <c r="F118" s="349">
        <v>89</v>
      </c>
      <c r="G118" s="349">
        <v>89</v>
      </c>
      <c r="H118" s="349">
        <v>95</v>
      </c>
      <c r="I118" s="424">
        <v>75</v>
      </c>
      <c r="J118" s="424">
        <v>44</v>
      </c>
      <c r="K118" s="424">
        <v>94</v>
      </c>
      <c r="L118" s="424">
        <v>69</v>
      </c>
      <c r="M118" s="424">
        <v>75</v>
      </c>
      <c r="N118" s="425">
        <f t="shared" si="3"/>
        <v>75</v>
      </c>
      <c r="O118" s="1">
        <f t="shared" si="3"/>
        <v>66</v>
      </c>
      <c r="P118" s="1">
        <f t="shared" si="3"/>
        <v>92</v>
      </c>
      <c r="Q118" s="1">
        <f t="shared" si="3"/>
        <v>79</v>
      </c>
      <c r="R118" s="1">
        <f t="shared" si="2"/>
        <v>85</v>
      </c>
    </row>
    <row r="119" spans="1:18">
      <c r="A119" s="10">
        <v>106</v>
      </c>
      <c r="B119" s="76">
        <v>1911106</v>
      </c>
      <c r="C119" s="271" t="s">
        <v>352</v>
      </c>
      <c r="D119" s="349">
        <v>75</v>
      </c>
      <c r="E119" s="349">
        <v>85</v>
      </c>
      <c r="F119" s="349">
        <v>66</v>
      </c>
      <c r="G119" s="349">
        <v>81</v>
      </c>
      <c r="H119" s="349">
        <v>87</v>
      </c>
      <c r="I119" s="424">
        <v>94</v>
      </c>
      <c r="J119" s="424">
        <v>63</v>
      </c>
      <c r="K119" s="424">
        <v>88</v>
      </c>
      <c r="L119" s="424">
        <v>94</v>
      </c>
      <c r="M119" s="424">
        <v>94</v>
      </c>
      <c r="N119" s="425">
        <f t="shared" si="3"/>
        <v>85</v>
      </c>
      <c r="O119" s="1">
        <f t="shared" si="3"/>
        <v>74</v>
      </c>
      <c r="P119" s="1">
        <f t="shared" si="3"/>
        <v>77</v>
      </c>
      <c r="Q119" s="1">
        <f t="shared" si="3"/>
        <v>88</v>
      </c>
      <c r="R119" s="1">
        <f t="shared" si="2"/>
        <v>91</v>
      </c>
    </row>
    <row r="120" spans="1:18">
      <c r="A120" s="10">
        <v>107</v>
      </c>
      <c r="B120" s="272">
        <v>1911107</v>
      </c>
      <c r="C120" s="273" t="s">
        <v>353</v>
      </c>
      <c r="D120" s="349">
        <v>80</v>
      </c>
      <c r="E120" s="349">
        <v>73</v>
      </c>
      <c r="F120" s="349">
        <v>73</v>
      </c>
      <c r="G120" s="349">
        <v>74</v>
      </c>
      <c r="H120" s="349">
        <v>86</v>
      </c>
      <c r="I120" s="424">
        <v>88</v>
      </c>
      <c r="J120" s="424">
        <v>56</v>
      </c>
      <c r="K120" s="424">
        <v>75</v>
      </c>
      <c r="L120" s="424">
        <v>100</v>
      </c>
      <c r="M120" s="424">
        <v>88</v>
      </c>
      <c r="N120" s="425">
        <f t="shared" si="3"/>
        <v>84</v>
      </c>
      <c r="O120" s="1">
        <f t="shared" si="3"/>
        <v>65</v>
      </c>
      <c r="P120" s="1">
        <f t="shared" si="3"/>
        <v>74</v>
      </c>
      <c r="Q120" s="1">
        <f t="shared" si="3"/>
        <v>87</v>
      </c>
      <c r="R120" s="1">
        <f t="shared" si="2"/>
        <v>87</v>
      </c>
    </row>
    <row r="121" spans="1:18">
      <c r="A121" s="10">
        <v>108</v>
      </c>
      <c r="B121" s="272">
        <v>1911108</v>
      </c>
      <c r="C121" s="273" t="s">
        <v>152</v>
      </c>
      <c r="D121" s="349">
        <v>81</v>
      </c>
      <c r="E121" s="349">
        <v>64</v>
      </c>
      <c r="F121" s="349">
        <v>70</v>
      </c>
      <c r="G121" s="349">
        <v>78</v>
      </c>
      <c r="H121" s="349">
        <v>85</v>
      </c>
      <c r="I121" s="424">
        <v>88</v>
      </c>
      <c r="J121" s="424">
        <v>44</v>
      </c>
      <c r="K121" s="424">
        <v>81</v>
      </c>
      <c r="L121" s="424">
        <v>81</v>
      </c>
      <c r="M121" s="424">
        <v>56</v>
      </c>
      <c r="N121" s="425">
        <f t="shared" si="3"/>
        <v>85</v>
      </c>
      <c r="O121" s="1">
        <f t="shared" si="3"/>
        <v>54</v>
      </c>
      <c r="P121" s="1">
        <f t="shared" si="3"/>
        <v>76</v>
      </c>
      <c r="Q121" s="1">
        <f t="shared" si="3"/>
        <v>80</v>
      </c>
      <c r="R121" s="1">
        <f t="shared" si="2"/>
        <v>71</v>
      </c>
    </row>
    <row r="122" spans="1:18">
      <c r="A122" s="10">
        <v>109</v>
      </c>
      <c r="B122" s="267">
        <v>1911109</v>
      </c>
      <c r="C122" s="268" t="s">
        <v>153</v>
      </c>
      <c r="D122" s="349">
        <v>72</v>
      </c>
      <c r="E122" s="349">
        <v>72</v>
      </c>
      <c r="F122" s="349">
        <v>73</v>
      </c>
      <c r="G122" s="349">
        <v>67</v>
      </c>
      <c r="H122" s="349">
        <v>65</v>
      </c>
      <c r="I122" s="424">
        <v>63</v>
      </c>
      <c r="J122" s="424">
        <v>69</v>
      </c>
      <c r="K122" s="424">
        <v>75</v>
      </c>
      <c r="L122" s="424">
        <v>44</v>
      </c>
      <c r="M122" s="424">
        <v>88</v>
      </c>
      <c r="N122" s="425">
        <f t="shared" si="3"/>
        <v>68</v>
      </c>
      <c r="O122" s="1">
        <f t="shared" si="3"/>
        <v>71</v>
      </c>
      <c r="P122" s="1">
        <f t="shared" si="3"/>
        <v>74</v>
      </c>
      <c r="Q122" s="1">
        <f t="shared" si="3"/>
        <v>56</v>
      </c>
      <c r="R122" s="1">
        <f t="shared" si="2"/>
        <v>77</v>
      </c>
    </row>
    <row r="123" spans="1:18">
      <c r="A123" s="10">
        <v>110</v>
      </c>
      <c r="B123" s="272">
        <v>1911110</v>
      </c>
      <c r="C123" s="273" t="s">
        <v>154</v>
      </c>
      <c r="D123" s="349">
        <v>53</v>
      </c>
      <c r="E123" s="349">
        <v>75</v>
      </c>
      <c r="F123" s="349">
        <v>81</v>
      </c>
      <c r="G123" s="349">
        <v>73</v>
      </c>
      <c r="H123" s="349">
        <v>78</v>
      </c>
      <c r="I123" s="424">
        <v>81</v>
      </c>
      <c r="J123" s="424">
        <v>100</v>
      </c>
      <c r="K123" s="424">
        <v>94</v>
      </c>
      <c r="L123" s="424">
        <v>100</v>
      </c>
      <c r="M123" s="424">
        <v>94</v>
      </c>
      <c r="N123" s="425">
        <f t="shared" ref="N123:Q138" si="4">ROUND(D123*$H$12+I123*$M$12,0)</f>
        <v>67</v>
      </c>
      <c r="O123" s="1">
        <f t="shared" si="4"/>
        <v>88</v>
      </c>
      <c r="P123" s="1">
        <f t="shared" si="4"/>
        <v>88</v>
      </c>
      <c r="Q123" s="1">
        <f t="shared" si="4"/>
        <v>87</v>
      </c>
      <c r="R123" s="1">
        <f t="shared" si="2"/>
        <v>86</v>
      </c>
    </row>
    <row r="124" spans="1:18">
      <c r="A124" s="10">
        <v>111</v>
      </c>
      <c r="B124" s="272">
        <v>1911111</v>
      </c>
      <c r="C124" s="273" t="s">
        <v>354</v>
      </c>
      <c r="D124" s="349">
        <v>80</v>
      </c>
      <c r="E124" s="349">
        <v>82</v>
      </c>
      <c r="F124" s="349">
        <v>75</v>
      </c>
      <c r="G124" s="349">
        <v>74</v>
      </c>
      <c r="H124" s="349">
        <v>71</v>
      </c>
      <c r="I124" s="424">
        <v>44</v>
      </c>
      <c r="J124" s="424">
        <v>94</v>
      </c>
      <c r="K124" s="424">
        <v>94</v>
      </c>
      <c r="L124" s="424">
        <v>63</v>
      </c>
      <c r="M124" s="424">
        <v>75</v>
      </c>
      <c r="N124" s="425">
        <f t="shared" si="4"/>
        <v>62</v>
      </c>
      <c r="O124" s="1">
        <f t="shared" si="4"/>
        <v>88</v>
      </c>
      <c r="P124" s="1">
        <f t="shared" si="4"/>
        <v>85</v>
      </c>
      <c r="Q124" s="1">
        <f t="shared" si="4"/>
        <v>69</v>
      </c>
      <c r="R124" s="1">
        <f t="shared" si="2"/>
        <v>73</v>
      </c>
    </row>
    <row r="125" spans="1:18">
      <c r="A125" s="10">
        <v>112</v>
      </c>
      <c r="B125" s="272">
        <v>1911112</v>
      </c>
      <c r="C125" s="273" t="s">
        <v>155</v>
      </c>
      <c r="D125" s="349">
        <v>75</v>
      </c>
      <c r="E125" s="349">
        <v>76</v>
      </c>
      <c r="F125" s="349">
        <v>64</v>
      </c>
      <c r="G125" s="349">
        <v>67</v>
      </c>
      <c r="H125" s="349">
        <v>82</v>
      </c>
      <c r="I125" s="424">
        <v>94</v>
      </c>
      <c r="J125" s="424">
        <v>44</v>
      </c>
      <c r="K125" s="424">
        <v>94</v>
      </c>
      <c r="L125" s="424">
        <v>81</v>
      </c>
      <c r="M125" s="424">
        <v>75</v>
      </c>
      <c r="N125" s="425">
        <f t="shared" si="4"/>
        <v>85</v>
      </c>
      <c r="O125" s="1">
        <f t="shared" si="4"/>
        <v>60</v>
      </c>
      <c r="P125" s="1">
        <f t="shared" si="4"/>
        <v>79</v>
      </c>
      <c r="Q125" s="1">
        <f t="shared" si="4"/>
        <v>74</v>
      </c>
      <c r="R125" s="1">
        <f t="shared" si="2"/>
        <v>79</v>
      </c>
    </row>
    <row r="126" spans="1:18">
      <c r="A126" s="10">
        <v>113</v>
      </c>
      <c r="B126" s="272">
        <v>1911113</v>
      </c>
      <c r="C126" s="273" t="s">
        <v>156</v>
      </c>
      <c r="D126" s="349">
        <v>75</v>
      </c>
      <c r="E126" s="349">
        <v>82</v>
      </c>
      <c r="F126" s="349">
        <v>85</v>
      </c>
      <c r="G126" s="349">
        <v>89</v>
      </c>
      <c r="H126" s="349">
        <v>89</v>
      </c>
      <c r="I126" s="424">
        <v>94</v>
      </c>
      <c r="J126" s="424">
        <v>56</v>
      </c>
      <c r="K126" s="424">
        <v>75</v>
      </c>
      <c r="L126" s="424">
        <v>88</v>
      </c>
      <c r="M126" s="424">
        <v>75</v>
      </c>
      <c r="N126" s="425">
        <f t="shared" si="4"/>
        <v>85</v>
      </c>
      <c r="O126" s="1">
        <f t="shared" si="4"/>
        <v>69</v>
      </c>
      <c r="P126" s="1">
        <f t="shared" si="4"/>
        <v>80</v>
      </c>
      <c r="Q126" s="1">
        <f t="shared" si="4"/>
        <v>89</v>
      </c>
      <c r="R126" s="1">
        <f t="shared" si="2"/>
        <v>82</v>
      </c>
    </row>
    <row r="127" spans="1:18">
      <c r="A127" s="10">
        <v>114</v>
      </c>
      <c r="B127" s="272">
        <v>1911114</v>
      </c>
      <c r="C127" s="273" t="s">
        <v>157</v>
      </c>
      <c r="D127" s="349">
        <v>50</v>
      </c>
      <c r="E127" s="349">
        <v>66</v>
      </c>
      <c r="F127" s="349">
        <v>81</v>
      </c>
      <c r="G127" s="349">
        <v>80</v>
      </c>
      <c r="H127" s="349">
        <v>75</v>
      </c>
      <c r="I127" s="424">
        <v>38</v>
      </c>
      <c r="J127" s="424">
        <v>88</v>
      </c>
      <c r="K127" s="424">
        <v>94</v>
      </c>
      <c r="L127" s="424">
        <v>100</v>
      </c>
      <c r="M127" s="424">
        <v>94</v>
      </c>
      <c r="N127" s="425">
        <f t="shared" si="4"/>
        <v>44</v>
      </c>
      <c r="O127" s="1">
        <f t="shared" si="4"/>
        <v>77</v>
      </c>
      <c r="P127" s="1">
        <f t="shared" si="4"/>
        <v>88</v>
      </c>
      <c r="Q127" s="1">
        <f t="shared" si="4"/>
        <v>90</v>
      </c>
      <c r="R127" s="1">
        <f t="shared" si="2"/>
        <v>85</v>
      </c>
    </row>
    <row r="128" spans="1:18">
      <c r="A128" s="10">
        <v>115</v>
      </c>
      <c r="B128" s="272">
        <v>1911115</v>
      </c>
      <c r="C128" s="273" t="s">
        <v>74</v>
      </c>
      <c r="D128" s="349">
        <v>70</v>
      </c>
      <c r="E128" s="349">
        <v>75</v>
      </c>
      <c r="F128" s="349">
        <v>79</v>
      </c>
      <c r="G128" s="349">
        <v>85</v>
      </c>
      <c r="H128" s="349">
        <v>85</v>
      </c>
      <c r="I128" s="424">
        <v>88</v>
      </c>
      <c r="J128" s="424">
        <v>44</v>
      </c>
      <c r="K128" s="424">
        <v>38</v>
      </c>
      <c r="L128" s="424">
        <v>81</v>
      </c>
      <c r="M128" s="424">
        <v>44</v>
      </c>
      <c r="N128" s="425">
        <f t="shared" si="4"/>
        <v>79</v>
      </c>
      <c r="O128" s="1">
        <f t="shared" si="4"/>
        <v>60</v>
      </c>
      <c r="P128" s="1">
        <f t="shared" si="4"/>
        <v>59</v>
      </c>
      <c r="Q128" s="1">
        <f t="shared" si="4"/>
        <v>83</v>
      </c>
      <c r="R128" s="1">
        <f t="shared" si="2"/>
        <v>65</v>
      </c>
    </row>
    <row r="129" spans="1:18">
      <c r="A129" s="10">
        <v>116</v>
      </c>
      <c r="B129" s="267">
        <v>1911116</v>
      </c>
      <c r="C129" s="268" t="s">
        <v>355</v>
      </c>
      <c r="D129" s="349">
        <v>69</v>
      </c>
      <c r="E129" s="349">
        <v>75</v>
      </c>
      <c r="F129" s="349">
        <v>70</v>
      </c>
      <c r="G129" s="349">
        <v>65</v>
      </c>
      <c r="H129" s="349">
        <v>75</v>
      </c>
      <c r="I129" s="424">
        <v>88</v>
      </c>
      <c r="J129" s="424">
        <v>13</v>
      </c>
      <c r="K129" s="424">
        <v>94</v>
      </c>
      <c r="L129" s="424">
        <v>75</v>
      </c>
      <c r="M129" s="424">
        <v>13</v>
      </c>
      <c r="N129" s="425">
        <f t="shared" si="4"/>
        <v>79</v>
      </c>
      <c r="O129" s="1">
        <f t="shared" si="4"/>
        <v>44</v>
      </c>
      <c r="P129" s="1">
        <f t="shared" si="4"/>
        <v>82</v>
      </c>
      <c r="Q129" s="1">
        <f t="shared" si="4"/>
        <v>70</v>
      </c>
      <c r="R129" s="1">
        <f t="shared" si="2"/>
        <v>44</v>
      </c>
    </row>
    <row r="130" spans="1:18">
      <c r="A130" s="10">
        <v>117</v>
      </c>
      <c r="B130" s="272">
        <v>1911117</v>
      </c>
      <c r="C130" s="273" t="s">
        <v>356</v>
      </c>
      <c r="D130" s="349">
        <v>75</v>
      </c>
      <c r="E130" s="349">
        <v>85</v>
      </c>
      <c r="F130" s="349">
        <v>80</v>
      </c>
      <c r="G130" s="349">
        <v>88</v>
      </c>
      <c r="H130" s="349">
        <v>89</v>
      </c>
      <c r="I130" s="424">
        <v>38</v>
      </c>
      <c r="J130" s="424">
        <v>63</v>
      </c>
      <c r="K130" s="424">
        <v>50</v>
      </c>
      <c r="L130" s="424">
        <v>31</v>
      </c>
      <c r="M130" s="424">
        <v>69</v>
      </c>
      <c r="N130" s="425">
        <f t="shared" si="4"/>
        <v>57</v>
      </c>
      <c r="O130" s="1">
        <f t="shared" si="4"/>
        <v>74</v>
      </c>
      <c r="P130" s="1">
        <f t="shared" si="4"/>
        <v>65</v>
      </c>
      <c r="Q130" s="1">
        <f t="shared" si="4"/>
        <v>60</v>
      </c>
      <c r="R130" s="1">
        <f t="shared" si="2"/>
        <v>79</v>
      </c>
    </row>
    <row r="131" spans="1:18">
      <c r="A131" s="10">
        <v>118</v>
      </c>
      <c r="B131" s="76">
        <v>1911118</v>
      </c>
      <c r="C131" s="271" t="s">
        <v>357</v>
      </c>
      <c r="D131" s="349">
        <v>65</v>
      </c>
      <c r="E131" s="349">
        <v>61</v>
      </c>
      <c r="F131" s="349">
        <v>58</v>
      </c>
      <c r="G131" s="349">
        <v>61</v>
      </c>
      <c r="H131" s="349">
        <v>80</v>
      </c>
      <c r="I131" s="424">
        <v>88</v>
      </c>
      <c r="J131" s="424">
        <v>50</v>
      </c>
      <c r="K131" s="424">
        <v>94</v>
      </c>
      <c r="L131" s="424">
        <v>88</v>
      </c>
      <c r="M131" s="424">
        <v>56</v>
      </c>
      <c r="N131" s="425">
        <f t="shared" si="4"/>
        <v>77</v>
      </c>
      <c r="O131" s="1">
        <f t="shared" si="4"/>
        <v>56</v>
      </c>
      <c r="P131" s="1">
        <f t="shared" si="4"/>
        <v>76</v>
      </c>
      <c r="Q131" s="1">
        <f t="shared" si="4"/>
        <v>75</v>
      </c>
      <c r="R131" s="1">
        <f t="shared" si="2"/>
        <v>68</v>
      </c>
    </row>
    <row r="132" spans="1:18">
      <c r="A132" s="10">
        <v>119</v>
      </c>
      <c r="B132" s="267">
        <v>1911119</v>
      </c>
      <c r="C132" s="268" t="s">
        <v>358</v>
      </c>
      <c r="D132" s="349">
        <v>93</v>
      </c>
      <c r="E132" s="349">
        <v>91</v>
      </c>
      <c r="F132" s="349">
        <v>80</v>
      </c>
      <c r="G132" s="349">
        <v>75</v>
      </c>
      <c r="H132" s="349">
        <v>73</v>
      </c>
      <c r="I132" s="424">
        <v>63</v>
      </c>
      <c r="J132" s="424">
        <v>38</v>
      </c>
      <c r="K132" s="424">
        <v>81</v>
      </c>
      <c r="L132" s="424">
        <v>75</v>
      </c>
      <c r="M132" s="424">
        <v>38</v>
      </c>
      <c r="N132" s="425">
        <f t="shared" si="4"/>
        <v>78</v>
      </c>
      <c r="O132" s="1">
        <f t="shared" si="4"/>
        <v>65</v>
      </c>
      <c r="P132" s="1">
        <f t="shared" si="4"/>
        <v>81</v>
      </c>
      <c r="Q132" s="1">
        <f t="shared" si="4"/>
        <v>75</v>
      </c>
      <c r="R132" s="1">
        <f t="shared" si="2"/>
        <v>56</v>
      </c>
    </row>
    <row r="133" spans="1:18">
      <c r="A133" s="10">
        <v>120</v>
      </c>
      <c r="B133" s="272">
        <v>1911120</v>
      </c>
      <c r="C133" s="273" t="s">
        <v>359</v>
      </c>
      <c r="D133" s="349">
        <v>72</v>
      </c>
      <c r="E133" s="349">
        <v>89</v>
      </c>
      <c r="F133" s="349">
        <v>64</v>
      </c>
      <c r="G133" s="349">
        <v>65</v>
      </c>
      <c r="H133" s="349">
        <v>61</v>
      </c>
      <c r="I133" s="424">
        <v>94</v>
      </c>
      <c r="J133" s="424">
        <v>25</v>
      </c>
      <c r="K133" s="424">
        <v>94</v>
      </c>
      <c r="L133" s="424">
        <v>81</v>
      </c>
      <c r="M133" s="424">
        <v>25</v>
      </c>
      <c r="N133" s="425">
        <f t="shared" si="4"/>
        <v>83</v>
      </c>
      <c r="O133" s="1">
        <f t="shared" si="4"/>
        <v>57</v>
      </c>
      <c r="P133" s="1">
        <f t="shared" si="4"/>
        <v>79</v>
      </c>
      <c r="Q133" s="1">
        <f t="shared" si="4"/>
        <v>73</v>
      </c>
      <c r="R133" s="1">
        <f t="shared" si="2"/>
        <v>43</v>
      </c>
    </row>
    <row r="134" spans="1:18">
      <c r="A134" s="10">
        <v>121</v>
      </c>
      <c r="B134" s="76">
        <v>1911401</v>
      </c>
      <c r="C134" s="271" t="s">
        <v>360</v>
      </c>
      <c r="D134" s="349">
        <v>50</v>
      </c>
      <c r="E134" s="349">
        <v>66</v>
      </c>
      <c r="F134" s="349">
        <v>55</v>
      </c>
      <c r="G134" s="349">
        <v>66</v>
      </c>
      <c r="H134" s="349">
        <v>86</v>
      </c>
      <c r="I134" s="424">
        <v>38</v>
      </c>
      <c r="J134" s="424">
        <v>13</v>
      </c>
      <c r="K134" s="424">
        <v>31</v>
      </c>
      <c r="L134" s="424">
        <v>63</v>
      </c>
      <c r="M134" s="424">
        <v>50</v>
      </c>
      <c r="N134" s="425">
        <f t="shared" si="4"/>
        <v>44</v>
      </c>
      <c r="O134" s="1">
        <f t="shared" si="4"/>
        <v>40</v>
      </c>
      <c r="P134" s="1">
        <f t="shared" si="4"/>
        <v>43</v>
      </c>
      <c r="Q134" s="1">
        <f t="shared" si="4"/>
        <v>65</v>
      </c>
      <c r="R134" s="1">
        <f t="shared" si="2"/>
        <v>68</v>
      </c>
    </row>
    <row r="135" spans="1:18">
      <c r="A135" s="10">
        <v>122</v>
      </c>
      <c r="B135" s="76">
        <v>1911402</v>
      </c>
      <c r="C135" s="271" t="s">
        <v>361</v>
      </c>
      <c r="D135" s="349">
        <v>72</v>
      </c>
      <c r="E135" s="349">
        <v>70</v>
      </c>
      <c r="F135" s="349">
        <v>76</v>
      </c>
      <c r="G135" s="349">
        <v>66</v>
      </c>
      <c r="H135" s="349">
        <v>67</v>
      </c>
      <c r="I135" s="424">
        <v>88</v>
      </c>
      <c r="J135" s="424">
        <v>44</v>
      </c>
      <c r="K135" s="424">
        <v>63</v>
      </c>
      <c r="L135" s="424">
        <v>63</v>
      </c>
      <c r="M135" s="424">
        <v>25</v>
      </c>
      <c r="N135" s="425">
        <f t="shared" si="4"/>
        <v>80</v>
      </c>
      <c r="O135" s="1">
        <f t="shared" si="4"/>
        <v>57</v>
      </c>
      <c r="P135" s="1">
        <f t="shared" si="4"/>
        <v>70</v>
      </c>
      <c r="Q135" s="1">
        <f t="shared" si="4"/>
        <v>65</v>
      </c>
      <c r="R135" s="1">
        <f t="shared" si="2"/>
        <v>46</v>
      </c>
    </row>
    <row r="136" spans="1:18">
      <c r="A136" s="10">
        <v>123</v>
      </c>
      <c r="B136" s="272">
        <v>1911403</v>
      </c>
      <c r="C136" s="273" t="s">
        <v>362</v>
      </c>
      <c r="D136" s="349">
        <v>54</v>
      </c>
      <c r="E136" s="349">
        <v>57</v>
      </c>
      <c r="F136" s="349">
        <v>67</v>
      </c>
      <c r="G136" s="349">
        <v>65</v>
      </c>
      <c r="H136" s="349">
        <v>66</v>
      </c>
      <c r="I136" s="424">
        <v>13</v>
      </c>
      <c r="J136" s="424">
        <v>25</v>
      </c>
      <c r="K136" s="424">
        <v>0</v>
      </c>
      <c r="L136" s="424">
        <v>0</v>
      </c>
      <c r="M136" s="424">
        <v>0</v>
      </c>
      <c r="N136" s="425">
        <f t="shared" si="4"/>
        <v>34</v>
      </c>
      <c r="O136" s="1">
        <f t="shared" si="4"/>
        <v>41</v>
      </c>
      <c r="P136" s="1">
        <f t="shared" si="4"/>
        <v>34</v>
      </c>
      <c r="Q136" s="1">
        <f t="shared" si="4"/>
        <v>33</v>
      </c>
      <c r="R136" s="1">
        <f t="shared" si="2"/>
        <v>33</v>
      </c>
    </row>
    <row r="137" spans="1:18">
      <c r="A137" s="10">
        <v>124</v>
      </c>
      <c r="B137" s="272">
        <v>1911404</v>
      </c>
      <c r="C137" s="273" t="s">
        <v>363</v>
      </c>
      <c r="D137" s="349">
        <v>78</v>
      </c>
      <c r="E137" s="349">
        <v>88</v>
      </c>
      <c r="F137" s="349">
        <v>78</v>
      </c>
      <c r="G137" s="349">
        <v>71</v>
      </c>
      <c r="H137" s="349">
        <v>65</v>
      </c>
      <c r="I137" s="424">
        <v>81</v>
      </c>
      <c r="J137" s="424">
        <v>44</v>
      </c>
      <c r="K137" s="424">
        <v>56</v>
      </c>
      <c r="L137" s="424">
        <v>88</v>
      </c>
      <c r="M137" s="424">
        <v>88</v>
      </c>
      <c r="N137" s="425">
        <f t="shared" si="4"/>
        <v>80</v>
      </c>
      <c r="O137" s="1">
        <f t="shared" si="4"/>
        <v>66</v>
      </c>
      <c r="P137" s="1">
        <f t="shared" si="4"/>
        <v>67</v>
      </c>
      <c r="Q137" s="1">
        <f t="shared" si="4"/>
        <v>80</v>
      </c>
      <c r="R137" s="1">
        <f t="shared" si="2"/>
        <v>77</v>
      </c>
    </row>
    <row r="138" spans="1:18">
      <c r="A138" s="10">
        <v>125</v>
      </c>
      <c r="B138" s="267">
        <v>1911405</v>
      </c>
      <c r="C138" s="268" t="s">
        <v>364</v>
      </c>
      <c r="D138" s="349">
        <v>75</v>
      </c>
      <c r="E138" s="349">
        <v>74</v>
      </c>
      <c r="F138" s="349">
        <v>80</v>
      </c>
      <c r="G138" s="349">
        <v>75</v>
      </c>
      <c r="H138" s="349">
        <v>75</v>
      </c>
      <c r="I138" s="424">
        <v>31</v>
      </c>
      <c r="J138" s="424">
        <v>38</v>
      </c>
      <c r="K138" s="424">
        <v>13</v>
      </c>
      <c r="L138" s="424">
        <v>94</v>
      </c>
      <c r="M138" s="424">
        <v>75</v>
      </c>
      <c r="N138" s="425">
        <f t="shared" si="4"/>
        <v>53</v>
      </c>
      <c r="O138" s="1">
        <f t="shared" si="4"/>
        <v>56</v>
      </c>
      <c r="P138" s="1">
        <f t="shared" si="4"/>
        <v>47</v>
      </c>
      <c r="Q138" s="1">
        <f t="shared" si="4"/>
        <v>85</v>
      </c>
      <c r="R138" s="1">
        <f t="shared" si="2"/>
        <v>75</v>
      </c>
    </row>
    <row r="139" spans="1:18">
      <c r="A139" s="10">
        <v>126</v>
      </c>
      <c r="B139" s="31">
        <v>1911406</v>
      </c>
      <c r="C139" s="273" t="s">
        <v>365</v>
      </c>
      <c r="D139" s="349">
        <v>70</v>
      </c>
      <c r="E139" s="349">
        <v>72</v>
      </c>
      <c r="F139" s="349">
        <v>75</v>
      </c>
      <c r="G139" s="349">
        <v>82</v>
      </c>
      <c r="H139" s="349">
        <v>80</v>
      </c>
      <c r="I139" s="424">
        <v>38</v>
      </c>
      <c r="J139" s="424">
        <v>44</v>
      </c>
      <c r="K139" s="424">
        <v>94</v>
      </c>
      <c r="L139" s="424">
        <v>81</v>
      </c>
      <c r="M139" s="424">
        <v>44</v>
      </c>
      <c r="N139" s="425">
        <f t="shared" ref="N139:R142" si="5">ROUND(D139*$H$12+I139*$M$12,0)</f>
        <v>54</v>
      </c>
      <c r="O139" s="1">
        <f t="shared" si="5"/>
        <v>58</v>
      </c>
      <c r="P139" s="1">
        <f t="shared" si="5"/>
        <v>85</v>
      </c>
      <c r="Q139" s="1">
        <f t="shared" si="5"/>
        <v>82</v>
      </c>
      <c r="R139" s="1">
        <f t="shared" si="2"/>
        <v>62</v>
      </c>
    </row>
    <row r="140" spans="1:18">
      <c r="A140" s="10">
        <v>127</v>
      </c>
      <c r="B140" s="76">
        <v>1911407</v>
      </c>
      <c r="C140" s="271" t="s">
        <v>366</v>
      </c>
      <c r="D140" s="349">
        <v>98</v>
      </c>
      <c r="E140" s="349">
        <v>93</v>
      </c>
      <c r="F140" s="349">
        <v>82</v>
      </c>
      <c r="G140" s="349">
        <v>80</v>
      </c>
      <c r="H140" s="349">
        <v>70</v>
      </c>
      <c r="I140" s="424">
        <v>56</v>
      </c>
      <c r="J140" s="424">
        <v>44</v>
      </c>
      <c r="K140" s="424">
        <v>81</v>
      </c>
      <c r="L140" s="424">
        <v>75</v>
      </c>
      <c r="M140" s="424">
        <v>69</v>
      </c>
      <c r="N140" s="425">
        <f t="shared" si="5"/>
        <v>77</v>
      </c>
      <c r="O140" s="1">
        <f t="shared" si="5"/>
        <v>69</v>
      </c>
      <c r="P140" s="1">
        <f t="shared" si="5"/>
        <v>82</v>
      </c>
      <c r="Q140" s="1">
        <f t="shared" si="5"/>
        <v>78</v>
      </c>
      <c r="R140" s="1">
        <f t="shared" si="2"/>
        <v>70</v>
      </c>
    </row>
    <row r="141" spans="1:18">
      <c r="A141" s="10">
        <v>128</v>
      </c>
      <c r="B141" s="277">
        <v>1911410</v>
      </c>
      <c r="C141" s="271" t="s">
        <v>367</v>
      </c>
      <c r="D141" s="349">
        <v>93</v>
      </c>
      <c r="E141" s="349">
        <v>89</v>
      </c>
      <c r="F141" s="349">
        <v>70</v>
      </c>
      <c r="G141" s="349">
        <v>71</v>
      </c>
      <c r="H141" s="349">
        <v>75</v>
      </c>
      <c r="I141" s="424">
        <v>38</v>
      </c>
      <c r="J141" s="424">
        <v>50</v>
      </c>
      <c r="K141" s="424">
        <v>44</v>
      </c>
      <c r="L141" s="424">
        <v>81</v>
      </c>
      <c r="M141" s="424">
        <v>44</v>
      </c>
      <c r="N141" s="425">
        <f t="shared" si="5"/>
        <v>66</v>
      </c>
      <c r="O141" s="1">
        <f t="shared" si="5"/>
        <v>70</v>
      </c>
      <c r="P141" s="1">
        <f t="shared" si="5"/>
        <v>57</v>
      </c>
      <c r="Q141" s="1">
        <f t="shared" si="5"/>
        <v>76</v>
      </c>
      <c r="R141" s="1">
        <f t="shared" si="5"/>
        <v>60</v>
      </c>
    </row>
    <row r="142" spans="1:18">
      <c r="A142" s="10">
        <v>129</v>
      </c>
      <c r="B142" s="31">
        <v>1911411</v>
      </c>
      <c r="C142" s="31" t="s">
        <v>368</v>
      </c>
      <c r="D142" s="349">
        <v>65</v>
      </c>
      <c r="E142" s="349">
        <v>70</v>
      </c>
      <c r="F142" s="349">
        <v>68</v>
      </c>
      <c r="G142" s="349">
        <v>50</v>
      </c>
      <c r="H142" s="349">
        <v>70</v>
      </c>
      <c r="I142" s="424">
        <v>13</v>
      </c>
      <c r="J142" s="424">
        <v>0</v>
      </c>
      <c r="K142" s="424">
        <v>13</v>
      </c>
      <c r="L142" s="424">
        <v>0</v>
      </c>
      <c r="M142" s="424">
        <v>0</v>
      </c>
      <c r="N142" s="425">
        <f t="shared" si="5"/>
        <v>39</v>
      </c>
      <c r="O142" s="1">
        <f t="shared" si="5"/>
        <v>35</v>
      </c>
      <c r="P142" s="1">
        <f t="shared" si="5"/>
        <v>41</v>
      </c>
      <c r="Q142" s="1">
        <f t="shared" si="5"/>
        <v>25</v>
      </c>
      <c r="R142" s="1">
        <f t="shared" si="5"/>
        <v>35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7" workbookViewId="0">
      <selection activeCell="O6" sqref="O6"/>
    </sheetView>
  </sheetViews>
  <sheetFormatPr defaultRowHeight="14.5"/>
  <cols>
    <col min="1" max="1" width="5.90625" customWidth="1"/>
    <col min="2" max="2" width="8.90625" bestFit="1" customWidth="1"/>
    <col min="3" max="3" width="45.54296875" bestFit="1" customWidth="1"/>
    <col min="4" max="4" width="10.90625" bestFit="1" customWidth="1"/>
    <col min="5" max="5" width="7.54296875" customWidth="1"/>
    <col min="6" max="7" width="7.089843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592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294</v>
      </c>
      <c r="B5" s="266"/>
      <c r="C5" s="266" t="s">
        <v>593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295</v>
      </c>
      <c r="B6" s="266"/>
      <c r="C6" s="266" t="s">
        <v>593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594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595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 ht="14.4" customHeight="1">
      <c r="A9" s="589" t="s">
        <v>596</v>
      </c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1"/>
    </row>
    <row r="10" spans="1:18">
      <c r="A10" s="504" t="s">
        <v>597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598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31">
        <v>1911033</v>
      </c>
      <c r="C14" s="31" t="s">
        <v>61</v>
      </c>
      <c r="D14" s="1">
        <v>79</v>
      </c>
      <c r="E14" s="31">
        <v>79</v>
      </c>
      <c r="F14" s="31">
        <v>55</v>
      </c>
      <c r="G14" s="1">
        <v>65</v>
      </c>
      <c r="H14" s="31">
        <v>73</v>
      </c>
      <c r="I14" s="1">
        <v>79</v>
      </c>
      <c r="J14" s="31">
        <v>79</v>
      </c>
      <c r="K14" s="31">
        <v>55</v>
      </c>
      <c r="L14" s="1">
        <v>65</v>
      </c>
      <c r="M14" s="31">
        <v>73</v>
      </c>
      <c r="N14" s="1">
        <f>ROUND(D14*$H$12+I14*$M$12,0)</f>
        <v>79</v>
      </c>
      <c r="O14" s="1">
        <f t="shared" ref="O14:R18" si="0">ROUND(E14*$H$12+J14*$M$12,0)</f>
        <v>79</v>
      </c>
      <c r="P14" s="1">
        <f t="shared" si="0"/>
        <v>55</v>
      </c>
      <c r="Q14" s="1">
        <f t="shared" si="0"/>
        <v>65</v>
      </c>
      <c r="R14" s="1">
        <f t="shared" si="0"/>
        <v>73</v>
      </c>
    </row>
    <row r="15" spans="1:18">
      <c r="A15" s="10">
        <v>2</v>
      </c>
      <c r="B15" s="31">
        <v>1911405</v>
      </c>
      <c r="C15" s="31" t="s">
        <v>599</v>
      </c>
      <c r="D15" s="1">
        <v>80</v>
      </c>
      <c r="E15" s="31">
        <v>81</v>
      </c>
      <c r="F15" s="31">
        <v>67</v>
      </c>
      <c r="G15" s="1">
        <v>64</v>
      </c>
      <c r="H15" s="31">
        <v>70</v>
      </c>
      <c r="I15" s="1">
        <v>80</v>
      </c>
      <c r="J15" s="31">
        <v>81</v>
      </c>
      <c r="K15" s="31">
        <v>67</v>
      </c>
      <c r="L15" s="1">
        <v>64</v>
      </c>
      <c r="M15" s="31">
        <v>70</v>
      </c>
      <c r="N15" s="1">
        <f t="shared" ref="N15:N18" si="1">ROUND(D15*$H$12+I15*$M$12,0)</f>
        <v>80</v>
      </c>
      <c r="O15" s="1">
        <f t="shared" si="0"/>
        <v>81</v>
      </c>
      <c r="P15" s="1">
        <f t="shared" si="0"/>
        <v>67</v>
      </c>
      <c r="Q15" s="1">
        <f t="shared" si="0"/>
        <v>64</v>
      </c>
      <c r="R15" s="1">
        <f t="shared" si="0"/>
        <v>70</v>
      </c>
    </row>
    <row r="16" spans="1:18">
      <c r="A16" s="10">
        <v>3</v>
      </c>
      <c r="B16" s="31">
        <v>1911407</v>
      </c>
      <c r="C16" s="31" t="s">
        <v>444</v>
      </c>
      <c r="D16" s="1">
        <v>85</v>
      </c>
      <c r="E16" s="31">
        <v>85</v>
      </c>
      <c r="F16" s="31">
        <v>75</v>
      </c>
      <c r="G16" s="1">
        <v>67</v>
      </c>
      <c r="H16" s="31">
        <v>73</v>
      </c>
      <c r="I16" s="1">
        <v>85</v>
      </c>
      <c r="J16" s="31">
        <v>85</v>
      </c>
      <c r="K16" s="31">
        <v>75</v>
      </c>
      <c r="L16" s="1">
        <v>67</v>
      </c>
      <c r="M16" s="31">
        <v>73</v>
      </c>
      <c r="N16" s="1">
        <f t="shared" si="1"/>
        <v>85</v>
      </c>
      <c r="O16" s="1">
        <f t="shared" si="0"/>
        <v>85</v>
      </c>
      <c r="P16" s="1">
        <f t="shared" si="0"/>
        <v>75</v>
      </c>
      <c r="Q16" s="1">
        <f t="shared" si="0"/>
        <v>67</v>
      </c>
      <c r="R16" s="1">
        <f t="shared" si="0"/>
        <v>73</v>
      </c>
    </row>
    <row r="17" spans="1:18">
      <c r="A17" s="10">
        <v>4</v>
      </c>
      <c r="B17" s="31">
        <v>1911076</v>
      </c>
      <c r="C17" s="31" t="s">
        <v>341</v>
      </c>
      <c r="D17" s="1">
        <v>77</v>
      </c>
      <c r="E17" s="31">
        <v>78</v>
      </c>
      <c r="F17" s="31">
        <v>87</v>
      </c>
      <c r="G17" s="1">
        <v>83</v>
      </c>
      <c r="H17" s="31">
        <v>88</v>
      </c>
      <c r="I17" s="1">
        <v>77</v>
      </c>
      <c r="J17" s="31">
        <v>78</v>
      </c>
      <c r="K17" s="31">
        <v>87</v>
      </c>
      <c r="L17" s="1">
        <v>83</v>
      </c>
      <c r="M17" s="31">
        <v>88</v>
      </c>
      <c r="N17" s="1">
        <f t="shared" si="1"/>
        <v>77</v>
      </c>
      <c r="O17" s="1">
        <f t="shared" si="0"/>
        <v>78</v>
      </c>
      <c r="P17" s="1">
        <f t="shared" si="0"/>
        <v>87</v>
      </c>
      <c r="Q17" s="1">
        <f t="shared" si="0"/>
        <v>83</v>
      </c>
      <c r="R17" s="1">
        <f t="shared" si="0"/>
        <v>88</v>
      </c>
    </row>
    <row r="18" spans="1:18">
      <c r="A18" s="10">
        <v>5</v>
      </c>
      <c r="B18" s="31">
        <v>1911001</v>
      </c>
      <c r="C18" s="31" t="s">
        <v>600</v>
      </c>
      <c r="D18" s="1">
        <v>71</v>
      </c>
      <c r="E18" s="31">
        <v>73</v>
      </c>
      <c r="F18" s="31">
        <v>50</v>
      </c>
      <c r="G18" s="1">
        <v>66</v>
      </c>
      <c r="H18" s="31">
        <v>73</v>
      </c>
      <c r="I18" s="1">
        <v>71</v>
      </c>
      <c r="J18" s="31">
        <v>73</v>
      </c>
      <c r="K18" s="31">
        <v>50</v>
      </c>
      <c r="L18" s="1">
        <v>66</v>
      </c>
      <c r="M18" s="31">
        <v>73</v>
      </c>
      <c r="N18" s="1">
        <f t="shared" si="1"/>
        <v>71</v>
      </c>
      <c r="O18" s="1">
        <f t="shared" si="0"/>
        <v>73</v>
      </c>
      <c r="P18" s="1">
        <f t="shared" si="0"/>
        <v>50</v>
      </c>
      <c r="Q18" s="1">
        <f t="shared" si="0"/>
        <v>66</v>
      </c>
      <c r="R18" s="1">
        <f t="shared" si="0"/>
        <v>73</v>
      </c>
    </row>
    <row r="21" spans="1:18">
      <c r="C21" s="261"/>
      <c r="D21" s="261" t="s">
        <v>5</v>
      </c>
      <c r="E21" s="261" t="s">
        <v>6</v>
      </c>
      <c r="F21" s="261" t="s">
        <v>7</v>
      </c>
      <c r="G21" s="261" t="s">
        <v>8</v>
      </c>
      <c r="H21" s="261" t="s">
        <v>9</v>
      </c>
    </row>
    <row r="22" spans="1:18">
      <c r="C22" s="261" t="s">
        <v>4</v>
      </c>
      <c r="D22" s="2">
        <v>65</v>
      </c>
      <c r="E22" s="2">
        <v>65</v>
      </c>
      <c r="F22" s="2">
        <v>65</v>
      </c>
      <c r="G22" s="2">
        <v>65</v>
      </c>
      <c r="H22" s="2">
        <v>65</v>
      </c>
    </row>
    <row r="23" spans="1:18">
      <c r="C23" s="261" t="s">
        <v>28</v>
      </c>
      <c r="D23" s="278">
        <v>0.8</v>
      </c>
      <c r="E23" s="278">
        <v>0.8</v>
      </c>
      <c r="F23" s="278">
        <v>0.8</v>
      </c>
      <c r="G23" s="278">
        <v>0.8</v>
      </c>
      <c r="H23" s="278">
        <v>0.8</v>
      </c>
      <c r="M23" s="279" t="s">
        <v>377</v>
      </c>
      <c r="N23" s="2">
        <v>5</v>
      </c>
    </row>
    <row r="24" spans="1:18">
      <c r="C24" s="261" t="s">
        <v>187</v>
      </c>
      <c r="D24" s="1">
        <f>COUNTIF(N14:N18,"&gt;="&amp;D22)</f>
        <v>5</v>
      </c>
      <c r="E24" s="1">
        <f>COUNTIF(O14:O18,"&gt;="&amp;E22)</f>
        <v>5</v>
      </c>
      <c r="F24" s="1">
        <f>COUNTIF(P14:P18,"&gt;="&amp;F22)</f>
        <v>3</v>
      </c>
      <c r="G24" s="1">
        <f>COUNTIF(Q14:Q18,"&gt;="&amp;G22)</f>
        <v>4</v>
      </c>
      <c r="H24" s="1">
        <f>COUNTIF(R14:R18,"&gt;="&amp;H22)</f>
        <v>5</v>
      </c>
    </row>
    <row r="25" spans="1:18">
      <c r="C25" s="261" t="s">
        <v>29</v>
      </c>
      <c r="D25" s="280">
        <f>D24/$N$23</f>
        <v>1</v>
      </c>
      <c r="E25" s="280">
        <f>E24/$N$23</f>
        <v>1</v>
      </c>
      <c r="F25" s="280">
        <f>F24/$N$23</f>
        <v>0.6</v>
      </c>
      <c r="G25" s="280">
        <f>G24/$N$23</f>
        <v>0.8</v>
      </c>
      <c r="H25" s="280">
        <f>H24/$N$23</f>
        <v>1</v>
      </c>
    </row>
    <row r="33" spans="3:19" ht="15" thickBot="1">
      <c r="C33" s="261" t="s">
        <v>26</v>
      </c>
      <c r="D33" s="261" t="s">
        <v>12</v>
      </c>
      <c r="E33" s="261" t="s">
        <v>13</v>
      </c>
      <c r="F33" s="261" t="s">
        <v>14</v>
      </c>
      <c r="G33" s="261" t="s">
        <v>15</v>
      </c>
      <c r="H33" s="261" t="s">
        <v>16</v>
      </c>
      <c r="I33" s="261" t="s">
        <v>17</v>
      </c>
      <c r="J33" s="261" t="s">
        <v>18</v>
      </c>
      <c r="K33" s="261" t="s">
        <v>19</v>
      </c>
      <c r="L33" s="261" t="s">
        <v>20</v>
      </c>
      <c r="M33" s="261" t="s">
        <v>21</v>
      </c>
      <c r="N33" s="261" t="s">
        <v>22</v>
      </c>
      <c r="O33" s="261" t="s">
        <v>23</v>
      </c>
      <c r="P33" s="261" t="s">
        <v>24</v>
      </c>
      <c r="Q33" s="261" t="s">
        <v>25</v>
      </c>
      <c r="R33" s="261" t="s">
        <v>38</v>
      </c>
      <c r="S33" s="261" t="s">
        <v>33</v>
      </c>
    </row>
    <row r="34" spans="3:19" ht="15" thickBot="1">
      <c r="C34" s="261" t="s">
        <v>5</v>
      </c>
      <c r="D34" s="11">
        <v>2</v>
      </c>
      <c r="E34" s="12">
        <v>2</v>
      </c>
      <c r="F34" s="12">
        <v>2</v>
      </c>
      <c r="G34" s="12"/>
      <c r="H34" s="12">
        <v>2</v>
      </c>
      <c r="I34" s="12"/>
      <c r="J34" s="12"/>
      <c r="K34" s="12"/>
      <c r="L34" s="12"/>
      <c r="M34" s="12"/>
      <c r="N34" s="12"/>
      <c r="O34" s="12"/>
      <c r="P34" s="12"/>
      <c r="Q34" s="316"/>
      <c r="R34" s="2"/>
      <c r="S34" s="9">
        <f>D25</f>
        <v>1</v>
      </c>
    </row>
    <row r="35" spans="3:19" ht="15" thickBot="1">
      <c r="C35" s="261" t="s">
        <v>6</v>
      </c>
      <c r="D35" s="13">
        <v>2</v>
      </c>
      <c r="E35" s="14">
        <v>2</v>
      </c>
      <c r="F35" s="14"/>
      <c r="G35" s="14">
        <v>2</v>
      </c>
      <c r="H35" s="14">
        <v>1</v>
      </c>
      <c r="I35" s="14"/>
      <c r="J35" s="14"/>
      <c r="K35" s="14"/>
      <c r="L35" s="14"/>
      <c r="M35" s="14"/>
      <c r="N35" s="14"/>
      <c r="O35" s="14"/>
      <c r="P35" s="14"/>
      <c r="Q35" s="14"/>
      <c r="R35" s="2"/>
      <c r="S35" s="9">
        <f>E25</f>
        <v>1</v>
      </c>
    </row>
    <row r="36" spans="3:19" ht="15" thickBot="1">
      <c r="C36" s="261" t="s">
        <v>7</v>
      </c>
      <c r="D36" s="13">
        <v>2</v>
      </c>
      <c r="E36" s="14">
        <v>2</v>
      </c>
      <c r="F36" s="14">
        <v>1</v>
      </c>
      <c r="G36" s="14"/>
      <c r="H36" s="14"/>
      <c r="I36" s="14">
        <v>2</v>
      </c>
      <c r="J36" s="14"/>
      <c r="K36" s="14"/>
      <c r="L36" s="14"/>
      <c r="M36" s="14"/>
      <c r="N36" s="14"/>
      <c r="O36" s="14">
        <v>2</v>
      </c>
      <c r="P36" s="14"/>
      <c r="Q36" s="14"/>
      <c r="R36" s="2"/>
      <c r="S36" s="9">
        <f>F25</f>
        <v>0.6</v>
      </c>
    </row>
    <row r="37" spans="3:19" ht="15" thickBot="1">
      <c r="C37" s="261" t="s">
        <v>8</v>
      </c>
      <c r="D37" s="13">
        <v>2</v>
      </c>
      <c r="E37" s="14">
        <v>2</v>
      </c>
      <c r="F37" s="14"/>
      <c r="G37" s="14"/>
      <c r="H37" s="14">
        <v>1</v>
      </c>
      <c r="I37" s="14"/>
      <c r="J37" s="14"/>
      <c r="K37" s="14"/>
      <c r="L37" s="14"/>
      <c r="M37" s="14"/>
      <c r="N37" s="14"/>
      <c r="O37" s="14"/>
      <c r="P37" s="14"/>
      <c r="Q37" s="14"/>
      <c r="R37" s="2"/>
      <c r="S37" s="9">
        <f>G25</f>
        <v>0.8</v>
      </c>
    </row>
    <row r="38" spans="3:19" ht="15" thickBot="1">
      <c r="C38" s="261" t="s">
        <v>9</v>
      </c>
      <c r="D38" s="13">
        <v>2</v>
      </c>
      <c r="E38" s="14">
        <v>2</v>
      </c>
      <c r="F38" s="14">
        <v>2</v>
      </c>
      <c r="G38" s="14"/>
      <c r="H38" s="14">
        <v>2</v>
      </c>
      <c r="I38" s="14"/>
      <c r="J38" s="14"/>
      <c r="K38" s="14"/>
      <c r="L38" s="14"/>
      <c r="M38" s="14"/>
      <c r="N38" s="14"/>
      <c r="O38" s="14">
        <v>2</v>
      </c>
      <c r="P38" s="14"/>
      <c r="Q38" s="14"/>
      <c r="R38" s="2"/>
      <c r="S38" s="9">
        <f>H25</f>
        <v>1</v>
      </c>
    </row>
    <row r="39" spans="3:19">
      <c r="C39" s="261" t="s">
        <v>30</v>
      </c>
      <c r="D39" s="1">
        <f t="shared" ref="D39:R39" si="2">COUNTIF(D34:D38,"=3")</f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 t="shared" si="2"/>
        <v>0</v>
      </c>
      <c r="M39" s="1">
        <f t="shared" si="2"/>
        <v>0</v>
      </c>
      <c r="N39" s="1">
        <f t="shared" si="2"/>
        <v>0</v>
      </c>
      <c r="O39" s="1">
        <f t="shared" si="2"/>
        <v>0</v>
      </c>
      <c r="P39" s="1">
        <f t="shared" si="2"/>
        <v>0</v>
      </c>
      <c r="Q39" s="1">
        <f t="shared" si="2"/>
        <v>0</v>
      </c>
      <c r="R39" s="1">
        <f t="shared" si="2"/>
        <v>0</v>
      </c>
    </row>
    <row r="40" spans="3:19">
      <c r="C40" s="261" t="s">
        <v>31</v>
      </c>
      <c r="D40" s="1">
        <f t="shared" ref="D40:R40" si="3">COUNTIF(D34:D38,"=2")</f>
        <v>5</v>
      </c>
      <c r="E40" s="1">
        <f t="shared" si="3"/>
        <v>5</v>
      </c>
      <c r="F40" s="1">
        <f t="shared" si="3"/>
        <v>2</v>
      </c>
      <c r="G40" s="1">
        <f t="shared" si="3"/>
        <v>1</v>
      </c>
      <c r="H40" s="1">
        <f t="shared" si="3"/>
        <v>2</v>
      </c>
      <c r="I40" s="1">
        <f t="shared" si="3"/>
        <v>1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1">
        <f t="shared" si="3"/>
        <v>0</v>
      </c>
      <c r="O40" s="1">
        <f t="shared" si="3"/>
        <v>2</v>
      </c>
      <c r="P40" s="1">
        <f t="shared" si="3"/>
        <v>0</v>
      </c>
      <c r="Q40" s="1">
        <f t="shared" si="3"/>
        <v>0</v>
      </c>
      <c r="R40" s="1">
        <f t="shared" si="3"/>
        <v>0</v>
      </c>
    </row>
    <row r="41" spans="3:19">
      <c r="C41" s="261" t="s">
        <v>32</v>
      </c>
      <c r="D41" s="1">
        <f t="shared" ref="D41:R41" si="4">COUNTIF(D34:D38,"=1")</f>
        <v>0</v>
      </c>
      <c r="E41" s="1">
        <f t="shared" si="4"/>
        <v>0</v>
      </c>
      <c r="F41" s="1">
        <f t="shared" si="4"/>
        <v>1</v>
      </c>
      <c r="G41" s="1">
        <f t="shared" si="4"/>
        <v>0</v>
      </c>
      <c r="H41" s="1">
        <f t="shared" si="4"/>
        <v>2</v>
      </c>
      <c r="I41" s="1">
        <f t="shared" si="4"/>
        <v>0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4"/>
        <v>0</v>
      </c>
      <c r="N41" s="1">
        <f t="shared" si="4"/>
        <v>0</v>
      </c>
      <c r="O41" s="1">
        <f t="shared" si="4"/>
        <v>0</v>
      </c>
      <c r="P41" s="1">
        <f t="shared" si="4"/>
        <v>0</v>
      </c>
      <c r="Q41" s="1">
        <f t="shared" si="4"/>
        <v>0</v>
      </c>
      <c r="R41" s="1">
        <f t="shared" si="4"/>
        <v>0</v>
      </c>
    </row>
    <row r="42" spans="3:19">
      <c r="C42" s="261" t="s">
        <v>34</v>
      </c>
      <c r="D42" s="6">
        <f t="shared" ref="D42:R42" si="5">3*IF(D39=0,0,(ROUND(SUMIF(D34:D38,"=3",$S$34:$S$38),2)))</f>
        <v>0</v>
      </c>
      <c r="E42" s="6">
        <f t="shared" si="5"/>
        <v>0</v>
      </c>
      <c r="F42" s="6">
        <f t="shared" si="5"/>
        <v>0</v>
      </c>
      <c r="G42" s="6">
        <f t="shared" si="5"/>
        <v>0</v>
      </c>
      <c r="H42" s="6">
        <f t="shared" si="5"/>
        <v>0</v>
      </c>
      <c r="I42" s="6">
        <f t="shared" si="5"/>
        <v>0</v>
      </c>
      <c r="J42" s="6">
        <f t="shared" si="5"/>
        <v>0</v>
      </c>
      <c r="K42" s="6">
        <f t="shared" si="5"/>
        <v>0</v>
      </c>
      <c r="L42" s="6">
        <f t="shared" si="5"/>
        <v>0</v>
      </c>
      <c r="M42" s="6">
        <f t="shared" si="5"/>
        <v>0</v>
      </c>
      <c r="N42" s="6">
        <f t="shared" si="5"/>
        <v>0</v>
      </c>
      <c r="O42" s="6">
        <f t="shared" si="5"/>
        <v>0</v>
      </c>
      <c r="P42" s="6">
        <f t="shared" si="5"/>
        <v>0</v>
      </c>
      <c r="Q42" s="6">
        <f t="shared" si="5"/>
        <v>0</v>
      </c>
      <c r="R42" s="6">
        <f t="shared" si="5"/>
        <v>0</v>
      </c>
    </row>
    <row r="43" spans="3:19">
      <c r="C43" s="261" t="s">
        <v>35</v>
      </c>
      <c r="D43" s="6">
        <f t="shared" ref="D43:R43" si="6">2*IF(D40=0,0,(ROUND(SUMIF(D34:D38,"=2",$S$34:$S$38),2)))</f>
        <v>8.8000000000000007</v>
      </c>
      <c r="E43" s="6">
        <f t="shared" si="6"/>
        <v>8.8000000000000007</v>
      </c>
      <c r="F43" s="6">
        <f t="shared" si="6"/>
        <v>4</v>
      </c>
      <c r="G43" s="6">
        <f t="shared" si="6"/>
        <v>2</v>
      </c>
      <c r="H43" s="6">
        <f t="shared" si="6"/>
        <v>4</v>
      </c>
      <c r="I43" s="6">
        <f t="shared" si="6"/>
        <v>1.2</v>
      </c>
      <c r="J43" s="6">
        <f t="shared" si="6"/>
        <v>0</v>
      </c>
      <c r="K43" s="6">
        <f t="shared" si="6"/>
        <v>0</v>
      </c>
      <c r="L43" s="6">
        <f t="shared" si="6"/>
        <v>0</v>
      </c>
      <c r="M43" s="6">
        <f t="shared" si="6"/>
        <v>0</v>
      </c>
      <c r="N43" s="6">
        <f t="shared" si="6"/>
        <v>0</v>
      </c>
      <c r="O43" s="6">
        <f t="shared" si="6"/>
        <v>3.2</v>
      </c>
      <c r="P43" s="6">
        <f t="shared" si="6"/>
        <v>0</v>
      </c>
      <c r="Q43" s="6">
        <f t="shared" si="6"/>
        <v>0</v>
      </c>
      <c r="R43" s="6">
        <f t="shared" si="6"/>
        <v>0</v>
      </c>
    </row>
    <row r="44" spans="3:19">
      <c r="C44" s="261" t="s">
        <v>36</v>
      </c>
      <c r="D44" s="6">
        <f t="shared" ref="D44:R44" si="7">1*IF(D41=0,0,(ROUND(SUMIF(D34:D38,"=1",$S$34:$S$38),2)))</f>
        <v>0</v>
      </c>
      <c r="E44" s="6">
        <f t="shared" si="7"/>
        <v>0</v>
      </c>
      <c r="F44" s="6">
        <f t="shared" si="7"/>
        <v>0.6</v>
      </c>
      <c r="G44" s="6">
        <f t="shared" si="7"/>
        <v>0</v>
      </c>
      <c r="H44" s="6">
        <f t="shared" si="7"/>
        <v>1.8</v>
      </c>
      <c r="I44" s="6">
        <f t="shared" si="7"/>
        <v>0</v>
      </c>
      <c r="J44" s="6">
        <f t="shared" si="7"/>
        <v>0</v>
      </c>
      <c r="K44" s="6">
        <f t="shared" si="7"/>
        <v>0</v>
      </c>
      <c r="L44" s="6">
        <f t="shared" si="7"/>
        <v>0</v>
      </c>
      <c r="M44" s="6">
        <f t="shared" si="7"/>
        <v>0</v>
      </c>
      <c r="N44" s="6">
        <f t="shared" si="7"/>
        <v>0</v>
      </c>
      <c r="O44" s="6">
        <f t="shared" si="7"/>
        <v>0</v>
      </c>
      <c r="P44" s="6">
        <f t="shared" si="7"/>
        <v>0</v>
      </c>
      <c r="Q44" s="6">
        <f t="shared" si="7"/>
        <v>0</v>
      </c>
      <c r="R44" s="6">
        <f t="shared" si="7"/>
        <v>0</v>
      </c>
    </row>
    <row r="47" spans="3:19" ht="17.5">
      <c r="C47" s="7" t="s">
        <v>37</v>
      </c>
      <c r="D47" s="8">
        <f t="shared" ref="D47:R47" si="8">3*IF(SUM(D39:D41)=0,"0",(SUM(D42:D44))/(SUM(D34:D38)))</f>
        <v>2.6400000000000006</v>
      </c>
      <c r="E47" s="8">
        <f t="shared" si="8"/>
        <v>2.6400000000000006</v>
      </c>
      <c r="F47" s="8">
        <f t="shared" si="8"/>
        <v>2.76</v>
      </c>
      <c r="G47" s="8">
        <f t="shared" si="8"/>
        <v>3</v>
      </c>
      <c r="H47" s="8">
        <f t="shared" si="8"/>
        <v>2.9</v>
      </c>
      <c r="I47" s="8">
        <f t="shared" si="8"/>
        <v>1.7999999999999998</v>
      </c>
      <c r="J47" s="8">
        <f t="shared" si="8"/>
        <v>0</v>
      </c>
      <c r="K47" s="8">
        <f t="shared" si="8"/>
        <v>0</v>
      </c>
      <c r="L47" s="8">
        <f t="shared" si="8"/>
        <v>0</v>
      </c>
      <c r="M47" s="8">
        <f t="shared" si="8"/>
        <v>0</v>
      </c>
      <c r="N47" s="8">
        <f t="shared" si="8"/>
        <v>0</v>
      </c>
      <c r="O47" s="8">
        <f t="shared" si="8"/>
        <v>2.4000000000000004</v>
      </c>
      <c r="P47" s="8">
        <f t="shared" si="8"/>
        <v>0</v>
      </c>
      <c r="Q47" s="8">
        <f t="shared" si="8"/>
        <v>0</v>
      </c>
      <c r="R47" s="8">
        <f t="shared" si="8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A7" sqref="A7:M7"/>
    </sheetView>
  </sheetViews>
  <sheetFormatPr defaultRowHeight="14.5"/>
  <sheetData>
    <row r="1" spans="1:18">
      <c r="A1" s="571" t="s">
        <v>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366"/>
      <c r="O1" s="366"/>
      <c r="P1" s="366"/>
      <c r="Q1" s="366"/>
      <c r="R1" s="366"/>
    </row>
    <row r="2" spans="1:18">
      <c r="A2" s="571" t="s">
        <v>77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366"/>
      <c r="O2" s="366"/>
      <c r="P2" s="366"/>
      <c r="Q2" s="366"/>
      <c r="R2" s="366"/>
    </row>
    <row r="3" spans="1:18">
      <c r="A3" s="594" t="s">
        <v>165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366"/>
      <c r="O3" s="366"/>
      <c r="P3" s="366"/>
      <c r="Q3" s="366"/>
      <c r="R3" s="366"/>
    </row>
    <row r="4" spans="1:18">
      <c r="A4" s="575" t="s">
        <v>601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366"/>
      <c r="O4" s="366"/>
      <c r="P4" s="366"/>
      <c r="Q4" s="366"/>
      <c r="R4" s="366"/>
    </row>
    <row r="5" spans="1:18">
      <c r="A5" s="575" t="s">
        <v>602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366"/>
      <c r="O5" s="366"/>
      <c r="P5" s="366"/>
      <c r="Q5" s="366"/>
      <c r="R5" s="366"/>
    </row>
    <row r="6" spans="1:18">
      <c r="A6" s="575" t="s">
        <v>603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366"/>
      <c r="O6" s="366"/>
      <c r="P6" s="366"/>
      <c r="Q6" s="366"/>
      <c r="R6" s="366"/>
    </row>
    <row r="7" spans="1:18">
      <c r="A7" s="592" t="s">
        <v>604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5"/>
      <c r="N7" s="366"/>
      <c r="O7" s="366"/>
      <c r="P7" s="366"/>
      <c r="Q7" s="366"/>
      <c r="R7" s="366"/>
    </row>
    <row r="8" spans="1:18">
      <c r="A8" s="563" t="s">
        <v>605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5"/>
      <c r="N8" s="366"/>
      <c r="O8" s="366"/>
      <c r="P8" s="366"/>
      <c r="Q8" s="366"/>
      <c r="R8" s="366"/>
    </row>
    <row r="9" spans="1:18">
      <c r="A9" s="563" t="s">
        <v>606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  <c r="N9" s="366"/>
      <c r="O9" s="366"/>
      <c r="P9" s="366"/>
      <c r="Q9" s="366"/>
      <c r="R9" s="366"/>
    </row>
    <row r="10" spans="1:18">
      <c r="A10" s="563" t="s">
        <v>607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5"/>
      <c r="N10" s="366"/>
      <c r="O10" s="366"/>
      <c r="P10" s="366"/>
      <c r="Q10" s="366"/>
      <c r="R10" s="366"/>
    </row>
    <row r="11" spans="1:18">
      <c r="A11" s="566" t="s">
        <v>608</v>
      </c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366"/>
      <c r="O11" s="366"/>
      <c r="P11" s="366"/>
      <c r="Q11" s="366"/>
      <c r="R11" s="366"/>
    </row>
    <row r="12" spans="1:18">
      <c r="A12" s="567" t="s">
        <v>1</v>
      </c>
      <c r="B12" s="567" t="s">
        <v>2</v>
      </c>
      <c r="C12" s="567" t="s">
        <v>3</v>
      </c>
      <c r="D12" s="569" t="s">
        <v>11</v>
      </c>
      <c r="E12" s="569"/>
      <c r="F12" s="569"/>
      <c r="G12" s="569"/>
      <c r="H12" s="369">
        <v>0.5</v>
      </c>
      <c r="I12" s="570" t="s">
        <v>10</v>
      </c>
      <c r="J12" s="570"/>
      <c r="K12" s="570"/>
      <c r="L12" s="570"/>
      <c r="M12" s="369">
        <v>0.5</v>
      </c>
      <c r="N12" s="560" t="s">
        <v>27</v>
      </c>
      <c r="O12" s="561"/>
      <c r="P12" s="561"/>
      <c r="Q12" s="561"/>
      <c r="R12" s="562"/>
    </row>
    <row r="13" spans="1:18">
      <c r="A13" s="568"/>
      <c r="B13" s="568"/>
      <c r="C13" s="568"/>
      <c r="D13" s="370" t="s">
        <v>5</v>
      </c>
      <c r="E13" s="370" t="s">
        <v>6</v>
      </c>
      <c r="F13" s="370" t="s">
        <v>7</v>
      </c>
      <c r="G13" s="370" t="s">
        <v>8</v>
      </c>
      <c r="H13" s="370" t="s">
        <v>9</v>
      </c>
      <c r="I13" s="370" t="s">
        <v>5</v>
      </c>
      <c r="J13" s="370" t="s">
        <v>6</v>
      </c>
      <c r="K13" s="370" t="s">
        <v>7</v>
      </c>
      <c r="L13" s="370" t="s">
        <v>8</v>
      </c>
      <c r="M13" s="370" t="s">
        <v>9</v>
      </c>
      <c r="N13" s="370" t="s">
        <v>5</v>
      </c>
      <c r="O13" s="370" t="s">
        <v>6</v>
      </c>
      <c r="P13" s="370" t="s">
        <v>7</v>
      </c>
      <c r="Q13" s="370" t="s">
        <v>8</v>
      </c>
      <c r="R13" s="370" t="s">
        <v>9</v>
      </c>
    </row>
    <row r="14" spans="1:18">
      <c r="A14" s="10">
        <v>1</v>
      </c>
      <c r="B14" s="426" t="s">
        <v>609</v>
      </c>
      <c r="C14" s="375" t="s">
        <v>302</v>
      </c>
      <c r="D14" s="427">
        <v>82</v>
      </c>
      <c r="E14" s="427">
        <v>64</v>
      </c>
      <c r="F14" s="427">
        <v>77</v>
      </c>
      <c r="G14" s="427">
        <v>69</v>
      </c>
      <c r="H14" s="427">
        <v>70.947999999999993</v>
      </c>
      <c r="I14" s="428">
        <v>75</v>
      </c>
      <c r="J14" s="428">
        <v>80</v>
      </c>
      <c r="K14" s="428">
        <v>80</v>
      </c>
      <c r="L14" s="428">
        <v>70</v>
      </c>
      <c r="M14" s="428">
        <v>95</v>
      </c>
      <c r="N14" s="373">
        <f>ROUND(D14*$H$12+I14*$M$12,0)</f>
        <v>79</v>
      </c>
      <c r="O14" s="373">
        <f t="shared" ref="O14:R74" si="0">ROUND(E14*$H$12+J14*$M$12,0)</f>
        <v>72</v>
      </c>
      <c r="P14" s="373">
        <f t="shared" si="0"/>
        <v>79</v>
      </c>
      <c r="Q14" s="373">
        <f t="shared" si="0"/>
        <v>70</v>
      </c>
      <c r="R14" s="373">
        <f t="shared" si="0"/>
        <v>83</v>
      </c>
    </row>
    <row r="15" spans="1:18">
      <c r="A15" s="10">
        <v>2</v>
      </c>
      <c r="B15" s="429" t="s">
        <v>610</v>
      </c>
      <c r="C15" s="430" t="s">
        <v>83</v>
      </c>
      <c r="D15" s="427">
        <v>84</v>
      </c>
      <c r="E15" s="427">
        <v>79</v>
      </c>
      <c r="F15" s="427">
        <v>78</v>
      </c>
      <c r="G15" s="427">
        <v>80</v>
      </c>
      <c r="H15" s="427">
        <v>66.947999999999993</v>
      </c>
      <c r="I15" s="428">
        <v>90</v>
      </c>
      <c r="J15" s="428">
        <v>75</v>
      </c>
      <c r="K15" s="428">
        <v>85</v>
      </c>
      <c r="L15" s="428">
        <v>85</v>
      </c>
      <c r="M15" s="428">
        <v>80</v>
      </c>
      <c r="N15" s="373">
        <f t="shared" ref="N15:N74" si="1">ROUND(D15*$H$12+I15*$M$12,0)</f>
        <v>87</v>
      </c>
      <c r="O15" s="373">
        <f t="shared" si="0"/>
        <v>77</v>
      </c>
      <c r="P15" s="373">
        <f t="shared" si="0"/>
        <v>82</v>
      </c>
      <c r="Q15" s="373">
        <f t="shared" si="0"/>
        <v>83</v>
      </c>
      <c r="R15" s="373">
        <f t="shared" si="0"/>
        <v>73</v>
      </c>
    </row>
    <row r="16" spans="1:18">
      <c r="A16" s="10">
        <v>3</v>
      </c>
      <c r="B16" s="429" t="s">
        <v>611</v>
      </c>
      <c r="C16" s="430" t="s">
        <v>85</v>
      </c>
      <c r="D16" s="427">
        <v>51</v>
      </c>
      <c r="E16" s="427">
        <v>51</v>
      </c>
      <c r="F16" s="427">
        <v>49.8</v>
      </c>
      <c r="G16" s="427">
        <v>69.536842105263162</v>
      </c>
      <c r="H16" s="427">
        <v>61.4</v>
      </c>
      <c r="I16" s="428">
        <v>70</v>
      </c>
      <c r="J16" s="428">
        <v>40</v>
      </c>
      <c r="K16" s="428">
        <v>95</v>
      </c>
      <c r="L16" s="428">
        <v>75</v>
      </c>
      <c r="M16" s="428">
        <v>80</v>
      </c>
      <c r="N16" s="373">
        <f t="shared" si="1"/>
        <v>61</v>
      </c>
      <c r="O16" s="373">
        <f t="shared" si="0"/>
        <v>46</v>
      </c>
      <c r="P16" s="373">
        <f t="shared" si="0"/>
        <v>72</v>
      </c>
      <c r="Q16" s="373">
        <f t="shared" si="0"/>
        <v>72</v>
      </c>
      <c r="R16" s="373">
        <f t="shared" si="0"/>
        <v>71</v>
      </c>
    </row>
    <row r="17" spans="1:18">
      <c r="A17" s="10">
        <v>4</v>
      </c>
      <c r="B17" s="426" t="s">
        <v>612</v>
      </c>
      <c r="C17" s="375" t="s">
        <v>87</v>
      </c>
      <c r="D17" s="427">
        <v>52</v>
      </c>
      <c r="E17" s="427">
        <v>58.501000000000005</v>
      </c>
      <c r="F17" s="427">
        <v>79.710526315789465</v>
      </c>
      <c r="G17" s="427">
        <v>73.252631578947359</v>
      </c>
      <c r="H17" s="427">
        <v>63.9</v>
      </c>
      <c r="I17" s="428">
        <v>85</v>
      </c>
      <c r="J17" s="428">
        <v>25</v>
      </c>
      <c r="K17" s="428">
        <v>80</v>
      </c>
      <c r="L17" s="428">
        <v>65</v>
      </c>
      <c r="M17" s="428">
        <v>45</v>
      </c>
      <c r="N17" s="373">
        <f t="shared" si="1"/>
        <v>69</v>
      </c>
      <c r="O17" s="373">
        <f t="shared" si="0"/>
        <v>42</v>
      </c>
      <c r="P17" s="373">
        <f t="shared" si="0"/>
        <v>80</v>
      </c>
      <c r="Q17" s="373">
        <f t="shared" si="0"/>
        <v>69</v>
      </c>
      <c r="R17" s="373">
        <f t="shared" si="0"/>
        <v>54</v>
      </c>
    </row>
    <row r="18" spans="1:18">
      <c r="A18" s="10">
        <v>5</v>
      </c>
      <c r="B18" s="426" t="s">
        <v>613</v>
      </c>
      <c r="C18" s="375" t="s">
        <v>306</v>
      </c>
      <c r="D18" s="427">
        <v>76</v>
      </c>
      <c r="E18" s="427">
        <v>74</v>
      </c>
      <c r="F18" s="427">
        <v>66</v>
      </c>
      <c r="G18" s="427">
        <v>64</v>
      </c>
      <c r="H18" s="427">
        <v>66.947999999999993</v>
      </c>
      <c r="I18" s="428">
        <v>90</v>
      </c>
      <c r="J18" s="428">
        <v>65</v>
      </c>
      <c r="K18" s="428">
        <v>80</v>
      </c>
      <c r="L18" s="428">
        <v>80</v>
      </c>
      <c r="M18" s="428">
        <v>75</v>
      </c>
      <c r="N18" s="373">
        <f t="shared" si="1"/>
        <v>83</v>
      </c>
      <c r="O18" s="373">
        <f t="shared" si="0"/>
        <v>70</v>
      </c>
      <c r="P18" s="373">
        <f t="shared" si="0"/>
        <v>73</v>
      </c>
      <c r="Q18" s="373">
        <f t="shared" si="0"/>
        <v>72</v>
      </c>
      <c r="R18" s="373">
        <f t="shared" si="0"/>
        <v>71</v>
      </c>
    </row>
    <row r="19" spans="1:18">
      <c r="A19" s="10">
        <v>6</v>
      </c>
      <c r="B19" s="426" t="s">
        <v>614</v>
      </c>
      <c r="C19" s="375" t="s">
        <v>615</v>
      </c>
      <c r="D19" s="427">
        <v>81.5</v>
      </c>
      <c r="E19" s="427">
        <v>75.5</v>
      </c>
      <c r="F19" s="427">
        <v>80.710526315789465</v>
      </c>
      <c r="G19" s="427">
        <v>82.668421052631572</v>
      </c>
      <c r="H19" s="427">
        <v>73.5</v>
      </c>
      <c r="I19" s="428">
        <v>90</v>
      </c>
      <c r="J19" s="428">
        <v>80</v>
      </c>
      <c r="K19" s="428">
        <v>90</v>
      </c>
      <c r="L19" s="428">
        <v>90</v>
      </c>
      <c r="M19" s="428">
        <v>80</v>
      </c>
      <c r="N19" s="373">
        <f t="shared" si="1"/>
        <v>86</v>
      </c>
      <c r="O19" s="373">
        <f t="shared" si="0"/>
        <v>78</v>
      </c>
      <c r="P19" s="373">
        <f t="shared" si="0"/>
        <v>85</v>
      </c>
      <c r="Q19" s="373">
        <f t="shared" si="0"/>
        <v>86</v>
      </c>
      <c r="R19" s="373">
        <f t="shared" si="0"/>
        <v>77</v>
      </c>
    </row>
    <row r="20" spans="1:18">
      <c r="A20" s="10">
        <v>7</v>
      </c>
      <c r="B20" s="429" t="s">
        <v>616</v>
      </c>
      <c r="C20" s="430" t="s">
        <v>41</v>
      </c>
      <c r="D20" s="427">
        <v>68</v>
      </c>
      <c r="E20" s="427">
        <v>65</v>
      </c>
      <c r="F20" s="427">
        <v>65</v>
      </c>
      <c r="G20" s="427">
        <v>72</v>
      </c>
      <c r="H20" s="427">
        <v>62.947999999999993</v>
      </c>
      <c r="I20" s="428">
        <v>75</v>
      </c>
      <c r="J20" s="428">
        <v>74</v>
      </c>
      <c r="K20" s="428">
        <v>70</v>
      </c>
      <c r="L20" s="428">
        <v>75</v>
      </c>
      <c r="M20" s="428">
        <v>70</v>
      </c>
      <c r="N20" s="373">
        <f t="shared" si="1"/>
        <v>72</v>
      </c>
      <c r="O20" s="373">
        <f t="shared" si="0"/>
        <v>70</v>
      </c>
      <c r="P20" s="373">
        <f t="shared" si="0"/>
        <v>68</v>
      </c>
      <c r="Q20" s="373">
        <f t="shared" si="0"/>
        <v>74</v>
      </c>
      <c r="R20" s="373">
        <f t="shared" si="0"/>
        <v>66</v>
      </c>
    </row>
    <row r="21" spans="1:18">
      <c r="A21" s="10">
        <v>8</v>
      </c>
      <c r="B21" s="431" t="s">
        <v>617</v>
      </c>
      <c r="C21" s="432" t="s">
        <v>92</v>
      </c>
      <c r="D21" s="427">
        <v>56</v>
      </c>
      <c r="E21" s="427">
        <v>62.998999999999995</v>
      </c>
      <c r="F21" s="427">
        <v>67</v>
      </c>
      <c r="G21" s="427">
        <v>64</v>
      </c>
      <c r="H21" s="427">
        <v>62.947999999999993</v>
      </c>
      <c r="I21" s="428">
        <v>90</v>
      </c>
      <c r="J21" s="428">
        <v>77</v>
      </c>
      <c r="K21" s="428">
        <v>70</v>
      </c>
      <c r="L21" s="428">
        <v>65</v>
      </c>
      <c r="M21" s="428">
        <v>85</v>
      </c>
      <c r="N21" s="373">
        <f t="shared" si="1"/>
        <v>73</v>
      </c>
      <c r="O21" s="373">
        <f t="shared" si="0"/>
        <v>70</v>
      </c>
      <c r="P21" s="373">
        <f t="shared" si="0"/>
        <v>69</v>
      </c>
      <c r="Q21" s="373">
        <f t="shared" si="0"/>
        <v>65</v>
      </c>
      <c r="R21" s="373">
        <f t="shared" si="0"/>
        <v>74</v>
      </c>
    </row>
    <row r="22" spans="1:18">
      <c r="A22" s="10">
        <v>9</v>
      </c>
      <c r="B22" s="431" t="s">
        <v>618</v>
      </c>
      <c r="C22" s="432" t="s">
        <v>42</v>
      </c>
      <c r="D22" s="427">
        <v>53</v>
      </c>
      <c r="E22" s="427">
        <v>60.001000000000005</v>
      </c>
      <c r="F22" s="427">
        <v>64</v>
      </c>
      <c r="G22" s="427">
        <v>69</v>
      </c>
      <c r="H22" s="427">
        <v>70.103999999999999</v>
      </c>
      <c r="I22" s="428">
        <v>65</v>
      </c>
      <c r="J22" s="428">
        <v>80</v>
      </c>
      <c r="K22" s="428">
        <v>90</v>
      </c>
      <c r="L22" s="428">
        <v>75</v>
      </c>
      <c r="M22" s="428">
        <v>85</v>
      </c>
      <c r="N22" s="373">
        <f t="shared" si="1"/>
        <v>59</v>
      </c>
      <c r="O22" s="373">
        <f t="shared" si="0"/>
        <v>70</v>
      </c>
      <c r="P22" s="373">
        <f t="shared" si="0"/>
        <v>77</v>
      </c>
      <c r="Q22" s="373">
        <f t="shared" si="0"/>
        <v>72</v>
      </c>
      <c r="R22" s="373">
        <f t="shared" si="0"/>
        <v>78</v>
      </c>
    </row>
    <row r="23" spans="1:18">
      <c r="A23" s="10">
        <v>10</v>
      </c>
      <c r="B23" s="431" t="s">
        <v>619</v>
      </c>
      <c r="C23" s="432" t="s">
        <v>309</v>
      </c>
      <c r="D23" s="427">
        <v>81</v>
      </c>
      <c r="E23" s="427">
        <v>70.5</v>
      </c>
      <c r="F23" s="427">
        <v>70</v>
      </c>
      <c r="G23" s="427">
        <v>69</v>
      </c>
      <c r="H23" s="427">
        <v>62.947999999999993</v>
      </c>
      <c r="I23" s="428">
        <v>65</v>
      </c>
      <c r="J23" s="428">
        <v>70</v>
      </c>
      <c r="K23" s="428">
        <v>80</v>
      </c>
      <c r="L23" s="428">
        <v>85</v>
      </c>
      <c r="M23" s="428">
        <v>45</v>
      </c>
      <c r="N23" s="373">
        <f t="shared" si="1"/>
        <v>73</v>
      </c>
      <c r="O23" s="373">
        <f t="shared" si="0"/>
        <v>70</v>
      </c>
      <c r="P23" s="373">
        <f t="shared" si="0"/>
        <v>75</v>
      </c>
      <c r="Q23" s="373">
        <f t="shared" si="0"/>
        <v>77</v>
      </c>
      <c r="R23" s="373">
        <f t="shared" si="0"/>
        <v>54</v>
      </c>
    </row>
    <row r="24" spans="1:18">
      <c r="A24" s="10">
        <v>11</v>
      </c>
      <c r="B24" s="431" t="s">
        <v>620</v>
      </c>
      <c r="C24" s="432" t="s">
        <v>310</v>
      </c>
      <c r="D24" s="427">
        <v>70.5</v>
      </c>
      <c r="E24" s="427">
        <v>51.998999999999995</v>
      </c>
      <c r="F24" s="427">
        <v>79.010526315789463</v>
      </c>
      <c r="G24" s="427">
        <v>69.536842105263162</v>
      </c>
      <c r="H24" s="427">
        <v>62.9</v>
      </c>
      <c r="I24" s="428">
        <v>85</v>
      </c>
      <c r="J24" s="428">
        <v>65</v>
      </c>
      <c r="K24" s="428">
        <v>90</v>
      </c>
      <c r="L24" s="428">
        <v>85</v>
      </c>
      <c r="M24" s="428">
        <v>75</v>
      </c>
      <c r="N24" s="373">
        <f t="shared" si="1"/>
        <v>78</v>
      </c>
      <c r="O24" s="373">
        <f t="shared" si="0"/>
        <v>58</v>
      </c>
      <c r="P24" s="373">
        <f t="shared" si="0"/>
        <v>85</v>
      </c>
      <c r="Q24" s="373">
        <f t="shared" si="0"/>
        <v>77</v>
      </c>
      <c r="R24" s="373">
        <f t="shared" si="0"/>
        <v>69</v>
      </c>
    </row>
    <row r="25" spans="1:18">
      <c r="A25" s="10">
        <v>12</v>
      </c>
      <c r="B25" s="426" t="s">
        <v>621</v>
      </c>
      <c r="C25" s="375" t="s">
        <v>95</v>
      </c>
      <c r="D25" s="427">
        <v>70.5</v>
      </c>
      <c r="E25" s="427">
        <v>70.5</v>
      </c>
      <c r="F25" s="427">
        <v>70.73684210526315</v>
      </c>
      <c r="G25" s="427">
        <v>69.536842105263162</v>
      </c>
      <c r="H25" s="427">
        <v>57.9</v>
      </c>
      <c r="I25" s="428">
        <v>85</v>
      </c>
      <c r="J25" s="428">
        <v>75</v>
      </c>
      <c r="K25" s="428">
        <v>85</v>
      </c>
      <c r="L25" s="428">
        <v>75</v>
      </c>
      <c r="M25" s="428">
        <v>90</v>
      </c>
      <c r="N25" s="373">
        <f t="shared" si="1"/>
        <v>78</v>
      </c>
      <c r="O25" s="373">
        <f t="shared" si="0"/>
        <v>73</v>
      </c>
      <c r="P25" s="373">
        <f t="shared" si="0"/>
        <v>78</v>
      </c>
      <c r="Q25" s="373">
        <f t="shared" si="0"/>
        <v>72</v>
      </c>
      <c r="R25" s="373">
        <f t="shared" si="0"/>
        <v>74</v>
      </c>
    </row>
    <row r="26" spans="1:18">
      <c r="A26" s="10">
        <v>13</v>
      </c>
      <c r="B26" s="426" t="s">
        <v>622</v>
      </c>
      <c r="C26" s="375" t="s">
        <v>45</v>
      </c>
      <c r="D26" s="427">
        <v>67</v>
      </c>
      <c r="E26" s="427">
        <v>61.599999999999994</v>
      </c>
      <c r="F26" s="427">
        <v>70</v>
      </c>
      <c r="G26" s="427">
        <v>73</v>
      </c>
      <c r="H26" s="427">
        <v>73.263000000000005</v>
      </c>
      <c r="I26" s="428">
        <v>45</v>
      </c>
      <c r="J26" s="428">
        <v>60</v>
      </c>
      <c r="K26" s="428">
        <v>85</v>
      </c>
      <c r="L26" s="428">
        <v>85</v>
      </c>
      <c r="M26" s="428">
        <v>90</v>
      </c>
      <c r="N26" s="373">
        <f t="shared" si="1"/>
        <v>56</v>
      </c>
      <c r="O26" s="373">
        <f t="shared" si="0"/>
        <v>61</v>
      </c>
      <c r="P26" s="373">
        <f t="shared" si="0"/>
        <v>78</v>
      </c>
      <c r="Q26" s="373">
        <f t="shared" si="0"/>
        <v>79</v>
      </c>
      <c r="R26" s="373">
        <f t="shared" si="0"/>
        <v>82</v>
      </c>
    </row>
    <row r="27" spans="1:18">
      <c r="A27" s="10">
        <v>14</v>
      </c>
      <c r="B27" s="431" t="s">
        <v>623</v>
      </c>
      <c r="C27" s="432" t="s">
        <v>100</v>
      </c>
      <c r="D27" s="427">
        <v>57</v>
      </c>
      <c r="E27" s="427">
        <v>53</v>
      </c>
      <c r="F27" s="427">
        <v>53</v>
      </c>
      <c r="G27" s="427">
        <v>66</v>
      </c>
      <c r="H27" s="427">
        <v>70.947999999999993</v>
      </c>
      <c r="I27" s="428">
        <v>25</v>
      </c>
      <c r="J27" s="428">
        <v>60</v>
      </c>
      <c r="K27" s="428">
        <v>80</v>
      </c>
      <c r="L27" s="428">
        <v>75</v>
      </c>
      <c r="M27" s="428">
        <v>60</v>
      </c>
      <c r="N27" s="373">
        <f t="shared" si="1"/>
        <v>41</v>
      </c>
      <c r="O27" s="373">
        <f t="shared" si="0"/>
        <v>57</v>
      </c>
      <c r="P27" s="373">
        <f t="shared" si="0"/>
        <v>67</v>
      </c>
      <c r="Q27" s="373">
        <f t="shared" si="0"/>
        <v>71</v>
      </c>
      <c r="R27" s="373">
        <f t="shared" si="0"/>
        <v>65</v>
      </c>
    </row>
    <row r="28" spans="1:18">
      <c r="A28" s="10">
        <v>15</v>
      </c>
      <c r="B28" s="431" t="s">
        <v>624</v>
      </c>
      <c r="C28" s="432" t="s">
        <v>317</v>
      </c>
      <c r="D28" s="427">
        <v>81</v>
      </c>
      <c r="E28" s="427">
        <v>72</v>
      </c>
      <c r="F28" s="427">
        <v>67</v>
      </c>
      <c r="G28" s="427">
        <v>69</v>
      </c>
      <c r="H28" s="427">
        <v>73.947999999999993</v>
      </c>
      <c r="I28" s="428">
        <v>55</v>
      </c>
      <c r="J28" s="428">
        <v>65</v>
      </c>
      <c r="K28" s="428">
        <v>90</v>
      </c>
      <c r="L28" s="428">
        <v>85</v>
      </c>
      <c r="M28" s="428">
        <v>60</v>
      </c>
      <c r="N28" s="373">
        <f t="shared" si="1"/>
        <v>68</v>
      </c>
      <c r="O28" s="373">
        <f t="shared" si="0"/>
        <v>69</v>
      </c>
      <c r="P28" s="373">
        <f t="shared" si="0"/>
        <v>79</v>
      </c>
      <c r="Q28" s="373">
        <f t="shared" si="0"/>
        <v>77</v>
      </c>
      <c r="R28" s="373">
        <f t="shared" si="0"/>
        <v>67</v>
      </c>
    </row>
    <row r="29" spans="1:18">
      <c r="A29" s="10">
        <v>16</v>
      </c>
      <c r="B29" s="429" t="s">
        <v>625</v>
      </c>
      <c r="C29" s="430" t="s">
        <v>47</v>
      </c>
      <c r="D29" s="427">
        <v>63</v>
      </c>
      <c r="E29" s="427">
        <v>42.998999999999995</v>
      </c>
      <c r="F29" s="427">
        <v>72</v>
      </c>
      <c r="G29" s="427">
        <v>72</v>
      </c>
      <c r="H29" s="427">
        <v>73.947999999999993</v>
      </c>
      <c r="I29" s="428">
        <v>25</v>
      </c>
      <c r="J29" s="428">
        <v>60</v>
      </c>
      <c r="K29" s="428">
        <v>80</v>
      </c>
      <c r="L29" s="428">
        <v>70</v>
      </c>
      <c r="M29" s="428">
        <v>70</v>
      </c>
      <c r="N29" s="373">
        <f t="shared" si="1"/>
        <v>44</v>
      </c>
      <c r="O29" s="373">
        <f t="shared" si="0"/>
        <v>51</v>
      </c>
      <c r="P29" s="373">
        <f t="shared" si="0"/>
        <v>76</v>
      </c>
      <c r="Q29" s="373">
        <f t="shared" si="0"/>
        <v>71</v>
      </c>
      <c r="R29" s="373">
        <f t="shared" si="0"/>
        <v>72</v>
      </c>
    </row>
    <row r="30" spans="1:18">
      <c r="A30" s="10">
        <v>17</v>
      </c>
      <c r="B30" s="426" t="s">
        <v>626</v>
      </c>
      <c r="C30" s="375" t="s">
        <v>321</v>
      </c>
      <c r="D30" s="427">
        <v>76</v>
      </c>
      <c r="E30" s="427">
        <v>77</v>
      </c>
      <c r="F30" s="427">
        <v>61</v>
      </c>
      <c r="G30" s="427">
        <v>75</v>
      </c>
      <c r="H30" s="427">
        <v>70.947999999999993</v>
      </c>
      <c r="I30" s="428">
        <v>95</v>
      </c>
      <c r="J30" s="428">
        <v>65</v>
      </c>
      <c r="K30" s="428">
        <v>80</v>
      </c>
      <c r="L30" s="428">
        <v>80</v>
      </c>
      <c r="M30" s="428">
        <v>30</v>
      </c>
      <c r="N30" s="373">
        <f t="shared" si="1"/>
        <v>86</v>
      </c>
      <c r="O30" s="373">
        <f t="shared" si="0"/>
        <v>71</v>
      </c>
      <c r="P30" s="373">
        <f t="shared" si="0"/>
        <v>71</v>
      </c>
      <c r="Q30" s="373">
        <f t="shared" si="0"/>
        <v>78</v>
      </c>
      <c r="R30" s="373">
        <f t="shared" si="0"/>
        <v>50</v>
      </c>
    </row>
    <row r="31" spans="1:18">
      <c r="A31" s="10">
        <v>18</v>
      </c>
      <c r="B31" s="426" t="s">
        <v>627</v>
      </c>
      <c r="C31" s="375" t="s">
        <v>63</v>
      </c>
      <c r="D31" s="427">
        <v>72</v>
      </c>
      <c r="E31" s="427">
        <v>51.801000000000002</v>
      </c>
      <c r="F31" s="427">
        <v>74.81052631578946</v>
      </c>
      <c r="G31" s="427">
        <v>51.3</v>
      </c>
      <c r="H31" s="427">
        <v>64.2</v>
      </c>
      <c r="I31" s="428">
        <v>85</v>
      </c>
      <c r="J31" s="428">
        <v>70</v>
      </c>
      <c r="K31" s="428">
        <v>90</v>
      </c>
      <c r="L31" s="428">
        <v>70</v>
      </c>
      <c r="M31" s="428">
        <v>75</v>
      </c>
      <c r="N31" s="373">
        <f t="shared" si="1"/>
        <v>79</v>
      </c>
      <c r="O31" s="373">
        <f t="shared" si="0"/>
        <v>61</v>
      </c>
      <c r="P31" s="373">
        <f t="shared" si="0"/>
        <v>82</v>
      </c>
      <c r="Q31" s="373">
        <f t="shared" si="0"/>
        <v>61</v>
      </c>
      <c r="R31" s="373">
        <f t="shared" si="0"/>
        <v>70</v>
      </c>
    </row>
    <row r="32" spans="1:18">
      <c r="A32" s="10">
        <v>19</v>
      </c>
      <c r="B32" s="426" t="s">
        <v>628</v>
      </c>
      <c r="C32" s="375" t="s">
        <v>322</v>
      </c>
      <c r="D32" s="427">
        <v>62</v>
      </c>
      <c r="E32" s="427">
        <v>50.998999999999995</v>
      </c>
      <c r="F32" s="427">
        <v>76.05263157894737</v>
      </c>
      <c r="G32" s="427">
        <v>65.094736842105263</v>
      </c>
      <c r="H32" s="427">
        <v>72</v>
      </c>
      <c r="I32" s="428">
        <v>95</v>
      </c>
      <c r="J32" s="428">
        <v>60</v>
      </c>
      <c r="K32" s="428">
        <v>80</v>
      </c>
      <c r="L32" s="428">
        <v>70</v>
      </c>
      <c r="M32" s="428">
        <v>90</v>
      </c>
      <c r="N32" s="373">
        <f t="shared" si="1"/>
        <v>79</v>
      </c>
      <c r="O32" s="373">
        <f t="shared" si="0"/>
        <v>55</v>
      </c>
      <c r="P32" s="373">
        <f t="shared" si="0"/>
        <v>78</v>
      </c>
      <c r="Q32" s="373">
        <f t="shared" si="0"/>
        <v>68</v>
      </c>
      <c r="R32" s="373">
        <f t="shared" si="0"/>
        <v>81</v>
      </c>
    </row>
    <row r="33" spans="1:18">
      <c r="A33" s="10">
        <v>20</v>
      </c>
      <c r="B33" s="431" t="s">
        <v>629</v>
      </c>
      <c r="C33" s="432" t="s">
        <v>324</v>
      </c>
      <c r="D33" s="427">
        <v>57</v>
      </c>
      <c r="E33" s="427">
        <v>59</v>
      </c>
      <c r="F33" s="427">
        <v>66</v>
      </c>
      <c r="G33" s="427">
        <v>68</v>
      </c>
      <c r="H33" s="427">
        <v>70.947999999999993</v>
      </c>
      <c r="I33" s="428">
        <v>30</v>
      </c>
      <c r="J33" s="428">
        <v>80</v>
      </c>
      <c r="K33" s="428">
        <v>50</v>
      </c>
      <c r="L33" s="428">
        <v>85</v>
      </c>
      <c r="M33" s="428">
        <v>70</v>
      </c>
      <c r="N33" s="373">
        <f t="shared" si="1"/>
        <v>44</v>
      </c>
      <c r="O33" s="373">
        <f t="shared" si="0"/>
        <v>70</v>
      </c>
      <c r="P33" s="373">
        <f t="shared" si="0"/>
        <v>58</v>
      </c>
      <c r="Q33" s="373">
        <f t="shared" si="0"/>
        <v>77</v>
      </c>
      <c r="R33" s="373">
        <f t="shared" si="0"/>
        <v>70</v>
      </c>
    </row>
    <row r="34" spans="1:18">
      <c r="A34" s="10">
        <v>21</v>
      </c>
      <c r="B34" s="426" t="s">
        <v>630</v>
      </c>
      <c r="C34" s="375" t="s">
        <v>109</v>
      </c>
      <c r="D34" s="427">
        <v>53.3</v>
      </c>
      <c r="E34" s="427">
        <v>71</v>
      </c>
      <c r="F34" s="427">
        <v>59.06315789473684</v>
      </c>
      <c r="G34" s="427">
        <v>74.852631578947367</v>
      </c>
      <c r="H34" s="427">
        <v>61.9</v>
      </c>
      <c r="I34" s="428">
        <v>55</v>
      </c>
      <c r="J34" s="428">
        <v>70</v>
      </c>
      <c r="K34" s="428">
        <v>65</v>
      </c>
      <c r="L34" s="428">
        <v>80</v>
      </c>
      <c r="M34" s="428">
        <v>85</v>
      </c>
      <c r="N34" s="373">
        <f t="shared" si="1"/>
        <v>54</v>
      </c>
      <c r="O34" s="373">
        <f t="shared" si="0"/>
        <v>71</v>
      </c>
      <c r="P34" s="373">
        <f t="shared" si="0"/>
        <v>62</v>
      </c>
      <c r="Q34" s="373">
        <f t="shared" si="0"/>
        <v>77</v>
      </c>
      <c r="R34" s="373">
        <f t="shared" si="0"/>
        <v>73</v>
      </c>
    </row>
    <row r="35" spans="1:18">
      <c r="A35" s="10">
        <v>22</v>
      </c>
      <c r="B35" s="431" t="s">
        <v>631</v>
      </c>
      <c r="C35" s="432" t="s">
        <v>325</v>
      </c>
      <c r="D35" s="427">
        <v>86.5</v>
      </c>
      <c r="E35" s="427">
        <v>82</v>
      </c>
      <c r="F35" s="427">
        <v>78.510526315789463</v>
      </c>
      <c r="G35" s="427">
        <v>70.536842105263162</v>
      </c>
      <c r="H35" s="427">
        <v>73.900000000000006</v>
      </c>
      <c r="I35" s="428">
        <v>85</v>
      </c>
      <c r="J35" s="428">
        <v>85</v>
      </c>
      <c r="K35" s="428">
        <v>90</v>
      </c>
      <c r="L35" s="428">
        <v>90</v>
      </c>
      <c r="M35" s="428">
        <v>95</v>
      </c>
      <c r="N35" s="373">
        <f t="shared" si="1"/>
        <v>86</v>
      </c>
      <c r="O35" s="373">
        <f t="shared" si="0"/>
        <v>84</v>
      </c>
      <c r="P35" s="373">
        <f t="shared" si="0"/>
        <v>84</v>
      </c>
      <c r="Q35" s="373">
        <f t="shared" si="0"/>
        <v>80</v>
      </c>
      <c r="R35" s="373">
        <f t="shared" si="0"/>
        <v>84</v>
      </c>
    </row>
    <row r="36" spans="1:18">
      <c r="A36" s="10">
        <v>23</v>
      </c>
      <c r="B36" s="426" t="s">
        <v>632</v>
      </c>
      <c r="C36" s="375" t="s">
        <v>111</v>
      </c>
      <c r="D36" s="427">
        <v>79</v>
      </c>
      <c r="E36" s="427">
        <v>74</v>
      </c>
      <c r="F36" s="427">
        <v>69</v>
      </c>
      <c r="G36" s="427">
        <v>69</v>
      </c>
      <c r="H36" s="427">
        <v>70.947999999999993</v>
      </c>
      <c r="I36" s="428">
        <v>90</v>
      </c>
      <c r="J36" s="428">
        <v>85</v>
      </c>
      <c r="K36" s="428">
        <v>90</v>
      </c>
      <c r="L36" s="428">
        <v>80</v>
      </c>
      <c r="M36" s="428">
        <v>70</v>
      </c>
      <c r="N36" s="373">
        <f t="shared" si="1"/>
        <v>85</v>
      </c>
      <c r="O36" s="373">
        <f t="shared" si="0"/>
        <v>80</v>
      </c>
      <c r="P36" s="373">
        <f t="shared" si="0"/>
        <v>80</v>
      </c>
      <c r="Q36" s="373">
        <f t="shared" si="0"/>
        <v>75</v>
      </c>
      <c r="R36" s="373">
        <f t="shared" si="0"/>
        <v>70</v>
      </c>
    </row>
    <row r="37" spans="1:18">
      <c r="A37" s="10">
        <v>24</v>
      </c>
      <c r="B37" s="426" t="s">
        <v>633</v>
      </c>
      <c r="C37" s="375" t="s">
        <v>64</v>
      </c>
      <c r="D37" s="427">
        <v>51</v>
      </c>
      <c r="E37" s="427">
        <v>72.998999999999995</v>
      </c>
      <c r="F37" s="427">
        <v>56.905263157894737</v>
      </c>
      <c r="G37" s="427">
        <v>66.378947368421052</v>
      </c>
      <c r="H37" s="427">
        <v>73</v>
      </c>
      <c r="I37" s="428">
        <v>40</v>
      </c>
      <c r="J37" s="428">
        <v>70</v>
      </c>
      <c r="K37" s="428">
        <v>50</v>
      </c>
      <c r="L37" s="428">
        <v>75</v>
      </c>
      <c r="M37" s="428">
        <v>65</v>
      </c>
      <c r="N37" s="373">
        <f t="shared" si="1"/>
        <v>46</v>
      </c>
      <c r="O37" s="373">
        <f t="shared" si="0"/>
        <v>71</v>
      </c>
      <c r="P37" s="373">
        <f t="shared" si="0"/>
        <v>53</v>
      </c>
      <c r="Q37" s="373">
        <f t="shared" si="0"/>
        <v>71</v>
      </c>
      <c r="R37" s="373">
        <f t="shared" si="0"/>
        <v>69</v>
      </c>
    </row>
    <row r="38" spans="1:18">
      <c r="A38" s="10">
        <v>25</v>
      </c>
      <c r="B38" s="431" t="s">
        <v>634</v>
      </c>
      <c r="C38" s="432" t="s">
        <v>326</v>
      </c>
      <c r="D38" s="427">
        <v>75</v>
      </c>
      <c r="E38" s="427">
        <v>75</v>
      </c>
      <c r="F38" s="427">
        <v>67.578947368421041</v>
      </c>
      <c r="G38" s="427">
        <v>72.694736842105257</v>
      </c>
      <c r="H38" s="427">
        <v>62.9</v>
      </c>
      <c r="I38" s="428">
        <v>80</v>
      </c>
      <c r="J38" s="428">
        <v>75</v>
      </c>
      <c r="K38" s="428">
        <v>70</v>
      </c>
      <c r="L38" s="428">
        <v>65</v>
      </c>
      <c r="M38" s="428">
        <v>35</v>
      </c>
      <c r="N38" s="373">
        <f t="shared" si="1"/>
        <v>78</v>
      </c>
      <c r="O38" s="373">
        <f t="shared" si="0"/>
        <v>75</v>
      </c>
      <c r="P38" s="373">
        <f t="shared" si="0"/>
        <v>69</v>
      </c>
      <c r="Q38" s="373">
        <f t="shared" si="0"/>
        <v>69</v>
      </c>
      <c r="R38" s="373">
        <f t="shared" si="0"/>
        <v>49</v>
      </c>
    </row>
    <row r="39" spans="1:18">
      <c r="A39" s="10">
        <v>26</v>
      </c>
      <c r="B39" s="431" t="s">
        <v>635</v>
      </c>
      <c r="C39" s="432" t="s">
        <v>636</v>
      </c>
      <c r="D39" s="427">
        <v>76</v>
      </c>
      <c r="E39" s="427">
        <v>69.699999999999989</v>
      </c>
      <c r="F39" s="427">
        <v>78.510526315789463</v>
      </c>
      <c r="G39" s="427">
        <v>72.194736842105257</v>
      </c>
      <c r="H39" s="427">
        <v>72.400000000000006</v>
      </c>
      <c r="I39" s="428">
        <v>85</v>
      </c>
      <c r="J39" s="428">
        <v>85</v>
      </c>
      <c r="K39" s="428">
        <v>85</v>
      </c>
      <c r="L39" s="428">
        <v>80</v>
      </c>
      <c r="M39" s="428">
        <v>75</v>
      </c>
      <c r="N39" s="373">
        <f t="shared" si="1"/>
        <v>81</v>
      </c>
      <c r="O39" s="373">
        <f t="shared" si="0"/>
        <v>77</v>
      </c>
      <c r="P39" s="373">
        <f t="shared" si="0"/>
        <v>82</v>
      </c>
      <c r="Q39" s="373">
        <f t="shared" si="0"/>
        <v>76</v>
      </c>
      <c r="R39" s="373">
        <f t="shared" si="0"/>
        <v>74</v>
      </c>
    </row>
    <row r="40" spans="1:18">
      <c r="A40" s="10">
        <v>27</v>
      </c>
      <c r="B40" s="431" t="s">
        <v>637</v>
      </c>
      <c r="C40" s="432" t="s">
        <v>50</v>
      </c>
      <c r="D40" s="427">
        <v>75</v>
      </c>
      <c r="E40" s="427">
        <v>70.5</v>
      </c>
      <c r="F40" s="427">
        <v>69</v>
      </c>
      <c r="G40" s="427">
        <v>69</v>
      </c>
      <c r="H40" s="427">
        <v>70.947999999999993</v>
      </c>
      <c r="I40" s="428">
        <v>85</v>
      </c>
      <c r="J40" s="428">
        <v>70</v>
      </c>
      <c r="K40" s="428">
        <v>90</v>
      </c>
      <c r="L40" s="428">
        <v>70</v>
      </c>
      <c r="M40" s="428">
        <v>75</v>
      </c>
      <c r="N40" s="373">
        <f t="shared" si="1"/>
        <v>80</v>
      </c>
      <c r="O40" s="373">
        <f t="shared" si="0"/>
        <v>70</v>
      </c>
      <c r="P40" s="373">
        <f t="shared" si="0"/>
        <v>80</v>
      </c>
      <c r="Q40" s="373">
        <f t="shared" si="0"/>
        <v>70</v>
      </c>
      <c r="R40" s="373">
        <f t="shared" si="0"/>
        <v>73</v>
      </c>
    </row>
    <row r="41" spans="1:18">
      <c r="A41" s="10">
        <v>28</v>
      </c>
      <c r="B41" s="429" t="s">
        <v>638</v>
      </c>
      <c r="C41" s="430" t="s">
        <v>330</v>
      </c>
      <c r="D41" s="427">
        <v>83</v>
      </c>
      <c r="E41" s="427">
        <v>85.498999999999995</v>
      </c>
      <c r="F41" s="427">
        <v>79.96842105263157</v>
      </c>
      <c r="G41" s="427">
        <v>77.410526315789468</v>
      </c>
      <c r="H41" s="427">
        <v>63.4</v>
      </c>
      <c r="I41" s="428">
        <v>85</v>
      </c>
      <c r="J41" s="428">
        <v>95</v>
      </c>
      <c r="K41" s="428">
        <v>90</v>
      </c>
      <c r="L41" s="428">
        <v>85</v>
      </c>
      <c r="M41" s="428">
        <v>95</v>
      </c>
      <c r="N41" s="373">
        <f t="shared" si="1"/>
        <v>84</v>
      </c>
      <c r="O41" s="373">
        <f t="shared" si="0"/>
        <v>90</v>
      </c>
      <c r="P41" s="373">
        <f t="shared" si="0"/>
        <v>85</v>
      </c>
      <c r="Q41" s="373">
        <f t="shared" si="0"/>
        <v>81</v>
      </c>
      <c r="R41" s="373">
        <f t="shared" si="0"/>
        <v>79</v>
      </c>
    </row>
    <row r="42" spans="1:18">
      <c r="A42" s="10">
        <v>29</v>
      </c>
      <c r="B42" s="431" t="s">
        <v>639</v>
      </c>
      <c r="C42" s="432" t="s">
        <v>65</v>
      </c>
      <c r="D42" s="427">
        <v>57</v>
      </c>
      <c r="E42" s="427">
        <v>70.5</v>
      </c>
      <c r="F42" s="427">
        <v>75.852631578947367</v>
      </c>
      <c r="G42" s="427">
        <v>75.852631578947367</v>
      </c>
      <c r="H42" s="427">
        <v>57.9</v>
      </c>
      <c r="I42" s="428">
        <v>65</v>
      </c>
      <c r="J42" s="428">
        <v>70</v>
      </c>
      <c r="K42" s="428">
        <v>90</v>
      </c>
      <c r="L42" s="428">
        <v>75</v>
      </c>
      <c r="M42" s="428">
        <v>80</v>
      </c>
      <c r="N42" s="373">
        <f t="shared" si="1"/>
        <v>61</v>
      </c>
      <c r="O42" s="373">
        <f t="shared" si="0"/>
        <v>70</v>
      </c>
      <c r="P42" s="373">
        <f t="shared" si="0"/>
        <v>83</v>
      </c>
      <c r="Q42" s="373">
        <f t="shared" si="0"/>
        <v>75</v>
      </c>
      <c r="R42" s="373">
        <f t="shared" si="0"/>
        <v>69</v>
      </c>
    </row>
    <row r="43" spans="1:18">
      <c r="A43" s="10">
        <v>30</v>
      </c>
      <c r="B43" s="429" t="s">
        <v>640</v>
      </c>
      <c r="C43" s="430" t="s">
        <v>124</v>
      </c>
      <c r="D43" s="427">
        <v>51</v>
      </c>
      <c r="E43" s="427">
        <v>87</v>
      </c>
      <c r="F43" s="427">
        <v>80.210526315789465</v>
      </c>
      <c r="G43" s="427">
        <v>66.378947368421052</v>
      </c>
      <c r="H43" s="427">
        <v>71.5</v>
      </c>
      <c r="I43" s="428">
        <v>95</v>
      </c>
      <c r="J43" s="428">
        <v>65</v>
      </c>
      <c r="K43" s="428">
        <v>85</v>
      </c>
      <c r="L43" s="428">
        <v>90</v>
      </c>
      <c r="M43" s="428">
        <v>95</v>
      </c>
      <c r="N43" s="373">
        <f t="shared" si="1"/>
        <v>73</v>
      </c>
      <c r="O43" s="373">
        <f t="shared" si="0"/>
        <v>76</v>
      </c>
      <c r="P43" s="373">
        <f t="shared" si="0"/>
        <v>83</v>
      </c>
      <c r="Q43" s="373">
        <f t="shared" si="0"/>
        <v>78</v>
      </c>
      <c r="R43" s="373">
        <f t="shared" si="0"/>
        <v>83</v>
      </c>
    </row>
    <row r="44" spans="1:18">
      <c r="A44" s="10">
        <v>31</v>
      </c>
      <c r="B44" s="426" t="s">
        <v>641</v>
      </c>
      <c r="C44" s="375" t="s">
        <v>337</v>
      </c>
      <c r="D44" s="427">
        <v>52.5</v>
      </c>
      <c r="E44" s="427">
        <v>51</v>
      </c>
      <c r="F44" s="427">
        <v>64.421052631578945</v>
      </c>
      <c r="G44" s="427">
        <v>63.221052631578942</v>
      </c>
      <c r="H44" s="427">
        <v>62.9</v>
      </c>
      <c r="I44" s="428">
        <v>100</v>
      </c>
      <c r="J44" s="428">
        <v>55</v>
      </c>
      <c r="K44" s="428">
        <v>55</v>
      </c>
      <c r="L44" s="428">
        <v>55</v>
      </c>
      <c r="M44" s="428">
        <v>30</v>
      </c>
      <c r="N44" s="373">
        <f t="shared" si="1"/>
        <v>76</v>
      </c>
      <c r="O44" s="373">
        <f t="shared" si="0"/>
        <v>53</v>
      </c>
      <c r="P44" s="373">
        <f t="shared" si="0"/>
        <v>60</v>
      </c>
      <c r="Q44" s="373">
        <f t="shared" si="0"/>
        <v>59</v>
      </c>
      <c r="R44" s="373">
        <f t="shared" si="0"/>
        <v>46</v>
      </c>
    </row>
    <row r="45" spans="1:18">
      <c r="A45" s="10">
        <v>32</v>
      </c>
      <c r="B45" s="431" t="s">
        <v>642</v>
      </c>
      <c r="C45" s="432" t="s">
        <v>128</v>
      </c>
      <c r="D45" s="427">
        <v>71</v>
      </c>
      <c r="E45" s="427">
        <v>98</v>
      </c>
      <c r="F45" s="427">
        <v>70.194736842105257</v>
      </c>
      <c r="G45" s="427">
        <v>54.847368421052629</v>
      </c>
      <c r="H45" s="427">
        <v>74.699999999999989</v>
      </c>
      <c r="I45" s="428">
        <v>90</v>
      </c>
      <c r="J45" s="428">
        <v>80</v>
      </c>
      <c r="K45" s="428">
        <v>85</v>
      </c>
      <c r="L45" s="428">
        <v>70</v>
      </c>
      <c r="M45" s="428">
        <v>70</v>
      </c>
      <c r="N45" s="373">
        <f t="shared" si="1"/>
        <v>81</v>
      </c>
      <c r="O45" s="373">
        <f t="shared" si="0"/>
        <v>89</v>
      </c>
      <c r="P45" s="373">
        <f t="shared" si="0"/>
        <v>78</v>
      </c>
      <c r="Q45" s="373">
        <f t="shared" si="0"/>
        <v>62</v>
      </c>
      <c r="R45" s="373">
        <f t="shared" si="0"/>
        <v>72</v>
      </c>
    </row>
    <row r="46" spans="1:18">
      <c r="A46" s="10">
        <v>33</v>
      </c>
      <c r="B46" s="431" t="s">
        <v>643</v>
      </c>
      <c r="C46" s="432" t="s">
        <v>338</v>
      </c>
      <c r="D46" s="427">
        <v>68</v>
      </c>
      <c r="E46" s="427">
        <v>53</v>
      </c>
      <c r="F46" s="427">
        <v>75</v>
      </c>
      <c r="G46" s="427">
        <v>68</v>
      </c>
      <c r="H46" s="427">
        <v>75.685000000000002</v>
      </c>
      <c r="I46" s="428">
        <v>60</v>
      </c>
      <c r="J46" s="428">
        <v>55</v>
      </c>
      <c r="K46" s="428">
        <v>50</v>
      </c>
      <c r="L46" s="428">
        <v>80</v>
      </c>
      <c r="M46" s="428">
        <v>40</v>
      </c>
      <c r="N46" s="373">
        <f t="shared" si="1"/>
        <v>64</v>
      </c>
      <c r="O46" s="373">
        <f t="shared" si="0"/>
        <v>54</v>
      </c>
      <c r="P46" s="373">
        <f t="shared" si="0"/>
        <v>63</v>
      </c>
      <c r="Q46" s="373">
        <f t="shared" si="0"/>
        <v>74</v>
      </c>
      <c r="R46" s="373">
        <f t="shared" si="0"/>
        <v>58</v>
      </c>
    </row>
    <row r="47" spans="1:18">
      <c r="A47" s="10">
        <v>34</v>
      </c>
      <c r="B47" s="429" t="s">
        <v>644</v>
      </c>
      <c r="C47" s="430" t="s">
        <v>339</v>
      </c>
      <c r="D47" s="427">
        <v>84</v>
      </c>
      <c r="E47" s="427">
        <v>85</v>
      </c>
      <c r="F47" s="427">
        <v>81</v>
      </c>
      <c r="G47" s="427">
        <v>77</v>
      </c>
      <c r="H47" s="427">
        <v>80.421999999999997</v>
      </c>
      <c r="I47" s="428">
        <v>95</v>
      </c>
      <c r="J47" s="428">
        <v>65</v>
      </c>
      <c r="K47" s="428">
        <v>80</v>
      </c>
      <c r="L47" s="428">
        <v>85</v>
      </c>
      <c r="M47" s="428">
        <v>80</v>
      </c>
      <c r="N47" s="373">
        <f t="shared" si="1"/>
        <v>90</v>
      </c>
      <c r="O47" s="373">
        <f t="shared" si="0"/>
        <v>75</v>
      </c>
      <c r="P47" s="373">
        <f t="shared" si="0"/>
        <v>81</v>
      </c>
      <c r="Q47" s="373">
        <f t="shared" si="0"/>
        <v>81</v>
      </c>
      <c r="R47" s="373">
        <f t="shared" si="0"/>
        <v>80</v>
      </c>
    </row>
    <row r="48" spans="1:18">
      <c r="A48" s="10">
        <v>35</v>
      </c>
      <c r="B48" s="426" t="s">
        <v>645</v>
      </c>
      <c r="C48" s="375" t="s">
        <v>68</v>
      </c>
      <c r="D48" s="427">
        <v>77</v>
      </c>
      <c r="E48" s="427">
        <v>83.998999999999995</v>
      </c>
      <c r="F48" s="427">
        <v>73.81052631578946</v>
      </c>
      <c r="G48" s="427">
        <v>71.694736842105257</v>
      </c>
      <c r="H48" s="427">
        <v>63.2</v>
      </c>
      <c r="I48" s="428">
        <v>100</v>
      </c>
      <c r="J48" s="428">
        <v>90</v>
      </c>
      <c r="K48" s="428">
        <v>95</v>
      </c>
      <c r="L48" s="428">
        <v>90</v>
      </c>
      <c r="M48" s="428">
        <v>95</v>
      </c>
      <c r="N48" s="373">
        <f t="shared" si="1"/>
        <v>89</v>
      </c>
      <c r="O48" s="373">
        <f t="shared" si="0"/>
        <v>87</v>
      </c>
      <c r="P48" s="373">
        <f t="shared" si="0"/>
        <v>84</v>
      </c>
      <c r="Q48" s="373">
        <f t="shared" si="0"/>
        <v>81</v>
      </c>
      <c r="R48" s="373">
        <f t="shared" si="0"/>
        <v>79</v>
      </c>
    </row>
    <row r="49" spans="1:18">
      <c r="A49" s="10">
        <v>36</v>
      </c>
      <c r="B49" s="431" t="s">
        <v>646</v>
      </c>
      <c r="C49" s="432" t="s">
        <v>56</v>
      </c>
      <c r="D49" s="427">
        <v>76</v>
      </c>
      <c r="E49" s="427">
        <v>78.5</v>
      </c>
      <c r="F49" s="427">
        <v>76</v>
      </c>
      <c r="G49" s="427">
        <v>75</v>
      </c>
      <c r="H49" s="427">
        <v>66.947999999999993</v>
      </c>
      <c r="I49" s="428">
        <v>80</v>
      </c>
      <c r="J49" s="428">
        <v>65</v>
      </c>
      <c r="K49" s="428">
        <v>74</v>
      </c>
      <c r="L49" s="428">
        <v>70</v>
      </c>
      <c r="M49" s="428">
        <v>65</v>
      </c>
      <c r="N49" s="373">
        <f t="shared" si="1"/>
        <v>78</v>
      </c>
      <c r="O49" s="373">
        <f t="shared" si="0"/>
        <v>72</v>
      </c>
      <c r="P49" s="373">
        <f t="shared" si="0"/>
        <v>75</v>
      </c>
      <c r="Q49" s="373">
        <f t="shared" si="0"/>
        <v>73</v>
      </c>
      <c r="R49" s="373">
        <f t="shared" si="0"/>
        <v>66</v>
      </c>
    </row>
    <row r="50" spans="1:18">
      <c r="A50" s="10">
        <v>37</v>
      </c>
      <c r="B50" s="429" t="s">
        <v>647</v>
      </c>
      <c r="C50" s="430" t="s">
        <v>70</v>
      </c>
      <c r="D50" s="427">
        <v>50.5</v>
      </c>
      <c r="E50" s="427">
        <v>58</v>
      </c>
      <c r="F50" s="427">
        <v>61.521052631578939</v>
      </c>
      <c r="G50" s="427">
        <v>51.589473684210525</v>
      </c>
      <c r="H50" s="427">
        <v>63.9</v>
      </c>
      <c r="I50" s="428">
        <v>60</v>
      </c>
      <c r="J50" s="428">
        <v>50</v>
      </c>
      <c r="K50" s="428">
        <v>80</v>
      </c>
      <c r="L50" s="428">
        <v>65</v>
      </c>
      <c r="M50" s="428">
        <v>55</v>
      </c>
      <c r="N50" s="373">
        <f t="shared" si="1"/>
        <v>55</v>
      </c>
      <c r="O50" s="373">
        <f t="shared" si="0"/>
        <v>54</v>
      </c>
      <c r="P50" s="373">
        <f t="shared" si="0"/>
        <v>71</v>
      </c>
      <c r="Q50" s="373">
        <f t="shared" si="0"/>
        <v>58</v>
      </c>
      <c r="R50" s="373">
        <f t="shared" si="0"/>
        <v>59</v>
      </c>
    </row>
    <row r="51" spans="1:18">
      <c r="A51" s="10">
        <v>38</v>
      </c>
      <c r="B51" s="429" t="s">
        <v>648</v>
      </c>
      <c r="C51" s="430" t="s">
        <v>343</v>
      </c>
      <c r="D51" s="427">
        <v>63</v>
      </c>
      <c r="E51" s="427">
        <v>70.5</v>
      </c>
      <c r="F51" s="427">
        <v>50</v>
      </c>
      <c r="G51" s="427">
        <v>58</v>
      </c>
      <c r="H51" s="427">
        <v>63</v>
      </c>
      <c r="I51" s="428">
        <v>75</v>
      </c>
      <c r="J51" s="428">
        <v>70</v>
      </c>
      <c r="K51" s="428">
        <v>75</v>
      </c>
      <c r="L51" s="428">
        <v>65</v>
      </c>
      <c r="M51" s="428">
        <v>90</v>
      </c>
      <c r="N51" s="373">
        <f t="shared" si="1"/>
        <v>69</v>
      </c>
      <c r="O51" s="373">
        <f t="shared" si="0"/>
        <v>70</v>
      </c>
      <c r="P51" s="373">
        <f t="shared" si="0"/>
        <v>63</v>
      </c>
      <c r="Q51" s="373">
        <f t="shared" si="0"/>
        <v>62</v>
      </c>
      <c r="R51" s="373">
        <f t="shared" si="0"/>
        <v>77</v>
      </c>
    </row>
    <row r="52" spans="1:18">
      <c r="A52" s="10">
        <v>39</v>
      </c>
      <c r="B52" s="426" t="s">
        <v>649</v>
      </c>
      <c r="C52" s="375" t="s">
        <v>140</v>
      </c>
      <c r="D52" s="427">
        <v>70.5</v>
      </c>
      <c r="E52" s="427">
        <v>57</v>
      </c>
      <c r="F52" s="427">
        <v>60.552631578947363</v>
      </c>
      <c r="G52" s="427">
        <v>55.421052631578945</v>
      </c>
      <c r="H52" s="427">
        <v>54.5</v>
      </c>
      <c r="I52" s="428">
        <v>95</v>
      </c>
      <c r="J52" s="428">
        <v>45</v>
      </c>
      <c r="K52" s="428">
        <v>90</v>
      </c>
      <c r="L52" s="428">
        <v>90</v>
      </c>
      <c r="M52" s="428">
        <v>65</v>
      </c>
      <c r="N52" s="373">
        <f t="shared" si="1"/>
        <v>83</v>
      </c>
      <c r="O52" s="373">
        <f t="shared" si="0"/>
        <v>51</v>
      </c>
      <c r="P52" s="373">
        <f t="shared" si="0"/>
        <v>75</v>
      </c>
      <c r="Q52" s="373">
        <f t="shared" si="0"/>
        <v>73</v>
      </c>
      <c r="R52" s="373">
        <f t="shared" si="0"/>
        <v>60</v>
      </c>
    </row>
    <row r="53" spans="1:18">
      <c r="A53" s="10">
        <v>40</v>
      </c>
      <c r="B53" s="431" t="s">
        <v>650</v>
      </c>
      <c r="C53" s="432" t="s">
        <v>58</v>
      </c>
      <c r="D53" s="427">
        <v>82</v>
      </c>
      <c r="E53" s="427">
        <v>83.5</v>
      </c>
      <c r="F53" s="427">
        <v>74</v>
      </c>
      <c r="G53" s="427">
        <v>67</v>
      </c>
      <c r="H53" s="427">
        <v>78.685000000000002</v>
      </c>
      <c r="I53" s="428">
        <v>95</v>
      </c>
      <c r="J53" s="428">
        <v>90</v>
      </c>
      <c r="K53" s="428">
        <v>95</v>
      </c>
      <c r="L53" s="428">
        <v>95</v>
      </c>
      <c r="M53" s="428">
        <v>90</v>
      </c>
      <c r="N53" s="373">
        <f t="shared" si="1"/>
        <v>89</v>
      </c>
      <c r="O53" s="373">
        <f t="shared" si="0"/>
        <v>87</v>
      </c>
      <c r="P53" s="373">
        <f t="shared" si="0"/>
        <v>85</v>
      </c>
      <c r="Q53" s="373">
        <f t="shared" si="0"/>
        <v>81</v>
      </c>
      <c r="R53" s="373">
        <f t="shared" si="0"/>
        <v>84</v>
      </c>
    </row>
    <row r="54" spans="1:18">
      <c r="A54" s="10">
        <v>41</v>
      </c>
      <c r="B54" s="431" t="s">
        <v>651</v>
      </c>
      <c r="C54" s="432" t="s">
        <v>143</v>
      </c>
      <c r="D54" s="427">
        <v>82</v>
      </c>
      <c r="E54" s="427">
        <v>85.998999999999995</v>
      </c>
      <c r="F54" s="427">
        <v>81.210526315789465</v>
      </c>
      <c r="G54" s="427">
        <v>73.694736842105257</v>
      </c>
      <c r="H54" s="427">
        <v>85.2</v>
      </c>
      <c r="I54" s="428">
        <v>95</v>
      </c>
      <c r="J54" s="428">
        <v>75</v>
      </c>
      <c r="K54" s="428">
        <v>95</v>
      </c>
      <c r="L54" s="428">
        <v>90</v>
      </c>
      <c r="M54" s="428">
        <v>95</v>
      </c>
      <c r="N54" s="373">
        <f t="shared" si="1"/>
        <v>89</v>
      </c>
      <c r="O54" s="373">
        <f t="shared" si="0"/>
        <v>80</v>
      </c>
      <c r="P54" s="373">
        <f t="shared" si="0"/>
        <v>88</v>
      </c>
      <c r="Q54" s="373">
        <f t="shared" si="0"/>
        <v>82</v>
      </c>
      <c r="R54" s="373">
        <f t="shared" si="0"/>
        <v>90</v>
      </c>
    </row>
    <row r="55" spans="1:18">
      <c r="A55" s="10">
        <v>42</v>
      </c>
      <c r="B55" s="431" t="s">
        <v>652</v>
      </c>
      <c r="C55" s="432" t="s">
        <v>347</v>
      </c>
      <c r="D55" s="427">
        <v>50.5</v>
      </c>
      <c r="E55" s="427">
        <v>71.5</v>
      </c>
      <c r="F55" s="427">
        <v>65.878947368421052</v>
      </c>
      <c r="G55" s="427">
        <v>69.036842105263162</v>
      </c>
      <c r="H55" s="427">
        <v>62.4</v>
      </c>
      <c r="I55" s="428">
        <v>0</v>
      </c>
      <c r="J55" s="428">
        <v>70</v>
      </c>
      <c r="K55" s="428">
        <v>60</v>
      </c>
      <c r="L55" s="428">
        <v>60</v>
      </c>
      <c r="M55" s="428">
        <v>70</v>
      </c>
      <c r="N55" s="373">
        <f t="shared" si="1"/>
        <v>25</v>
      </c>
      <c r="O55" s="373">
        <f t="shared" si="0"/>
        <v>71</v>
      </c>
      <c r="P55" s="373">
        <f t="shared" si="0"/>
        <v>63</v>
      </c>
      <c r="Q55" s="373">
        <f t="shared" si="0"/>
        <v>65</v>
      </c>
      <c r="R55" s="373">
        <f t="shared" si="0"/>
        <v>66</v>
      </c>
    </row>
    <row r="56" spans="1:18">
      <c r="A56" s="10">
        <v>43</v>
      </c>
      <c r="B56" s="431" t="s">
        <v>653</v>
      </c>
      <c r="C56" s="432" t="s">
        <v>145</v>
      </c>
      <c r="D56" s="427">
        <v>72.5</v>
      </c>
      <c r="E56" s="427">
        <v>70.498999999999995</v>
      </c>
      <c r="F56" s="427">
        <v>77.55263157894737</v>
      </c>
      <c r="G56" s="427">
        <v>76.352631578947367</v>
      </c>
      <c r="H56" s="427">
        <v>64.900000000000006</v>
      </c>
      <c r="I56" s="428">
        <v>80</v>
      </c>
      <c r="J56" s="428">
        <v>75</v>
      </c>
      <c r="K56" s="428">
        <v>72</v>
      </c>
      <c r="L56" s="428">
        <v>90</v>
      </c>
      <c r="M56" s="428">
        <v>80</v>
      </c>
      <c r="N56" s="373">
        <f t="shared" si="1"/>
        <v>76</v>
      </c>
      <c r="O56" s="373">
        <f t="shared" si="0"/>
        <v>73</v>
      </c>
      <c r="P56" s="373">
        <f t="shared" si="0"/>
        <v>75</v>
      </c>
      <c r="Q56" s="373">
        <f t="shared" si="0"/>
        <v>83</v>
      </c>
      <c r="R56" s="373">
        <f t="shared" si="0"/>
        <v>72</v>
      </c>
    </row>
    <row r="57" spans="1:18">
      <c r="A57" s="10">
        <v>44</v>
      </c>
      <c r="B57" s="429" t="s">
        <v>654</v>
      </c>
      <c r="C57" s="430" t="s">
        <v>655</v>
      </c>
      <c r="D57" s="427">
        <v>76.5</v>
      </c>
      <c r="E57" s="427">
        <v>87</v>
      </c>
      <c r="F57" s="427">
        <v>83.368421052631575</v>
      </c>
      <c r="G57" s="427">
        <v>85.326315789473682</v>
      </c>
      <c r="H57" s="427">
        <v>72.900000000000006</v>
      </c>
      <c r="I57" s="428">
        <v>80</v>
      </c>
      <c r="J57" s="428">
        <v>85</v>
      </c>
      <c r="K57" s="428">
        <v>95</v>
      </c>
      <c r="L57" s="428">
        <v>95</v>
      </c>
      <c r="M57" s="428">
        <v>95</v>
      </c>
      <c r="N57" s="373">
        <f t="shared" si="1"/>
        <v>78</v>
      </c>
      <c r="O57" s="373">
        <f t="shared" si="0"/>
        <v>86</v>
      </c>
      <c r="P57" s="373">
        <f t="shared" si="0"/>
        <v>89</v>
      </c>
      <c r="Q57" s="373">
        <f t="shared" si="0"/>
        <v>90</v>
      </c>
      <c r="R57" s="373">
        <f t="shared" si="0"/>
        <v>84</v>
      </c>
    </row>
    <row r="58" spans="1:18">
      <c r="A58" s="10">
        <v>45</v>
      </c>
      <c r="B58" s="431" t="s">
        <v>656</v>
      </c>
      <c r="C58" s="432" t="s">
        <v>350</v>
      </c>
      <c r="D58" s="427">
        <v>85.5</v>
      </c>
      <c r="E58" s="427">
        <v>84.998999999999995</v>
      </c>
      <c r="F58" s="427">
        <v>80.210526315789465</v>
      </c>
      <c r="G58" s="427">
        <v>75.852631578947367</v>
      </c>
      <c r="H58" s="427">
        <v>71</v>
      </c>
      <c r="I58" s="428">
        <v>100</v>
      </c>
      <c r="J58" s="428">
        <v>70</v>
      </c>
      <c r="K58" s="428">
        <v>95</v>
      </c>
      <c r="L58" s="428">
        <v>90</v>
      </c>
      <c r="M58" s="428">
        <v>95</v>
      </c>
      <c r="N58" s="373">
        <f t="shared" si="1"/>
        <v>93</v>
      </c>
      <c r="O58" s="373">
        <f t="shared" si="0"/>
        <v>77</v>
      </c>
      <c r="P58" s="373">
        <f t="shared" si="0"/>
        <v>88</v>
      </c>
      <c r="Q58" s="373">
        <f t="shared" si="0"/>
        <v>83</v>
      </c>
      <c r="R58" s="373">
        <f t="shared" si="0"/>
        <v>83</v>
      </c>
    </row>
    <row r="59" spans="1:18">
      <c r="A59" s="10">
        <v>46</v>
      </c>
      <c r="B59" s="431" t="s">
        <v>657</v>
      </c>
      <c r="C59" s="432" t="s">
        <v>351</v>
      </c>
      <c r="D59" s="427">
        <v>90</v>
      </c>
      <c r="E59" s="427">
        <v>85</v>
      </c>
      <c r="F59" s="427">
        <v>73</v>
      </c>
      <c r="G59" s="427">
        <v>67</v>
      </c>
      <c r="H59" s="427">
        <v>70.103999999999999</v>
      </c>
      <c r="I59" s="428">
        <v>90</v>
      </c>
      <c r="J59" s="428">
        <v>70</v>
      </c>
      <c r="K59" s="428">
        <v>85</v>
      </c>
      <c r="L59" s="428">
        <v>85</v>
      </c>
      <c r="M59" s="428">
        <v>80</v>
      </c>
      <c r="N59" s="373">
        <f t="shared" si="1"/>
        <v>90</v>
      </c>
      <c r="O59" s="373">
        <f t="shared" si="0"/>
        <v>78</v>
      </c>
      <c r="P59" s="373">
        <f t="shared" si="0"/>
        <v>79</v>
      </c>
      <c r="Q59" s="373">
        <f t="shared" si="0"/>
        <v>76</v>
      </c>
      <c r="R59" s="373">
        <f t="shared" si="0"/>
        <v>75</v>
      </c>
    </row>
    <row r="60" spans="1:18">
      <c r="A60" s="10">
        <v>47</v>
      </c>
      <c r="B60" s="426" t="s">
        <v>658</v>
      </c>
      <c r="C60" s="375" t="s">
        <v>60</v>
      </c>
      <c r="D60" s="427">
        <v>81</v>
      </c>
      <c r="E60" s="427">
        <v>65</v>
      </c>
      <c r="F60" s="427">
        <v>70</v>
      </c>
      <c r="G60" s="427">
        <v>75</v>
      </c>
      <c r="H60" s="427">
        <v>71.685000000000002</v>
      </c>
      <c r="I60" s="428">
        <v>80</v>
      </c>
      <c r="J60" s="428">
        <v>75</v>
      </c>
      <c r="K60" s="428">
        <v>85</v>
      </c>
      <c r="L60" s="428">
        <v>80</v>
      </c>
      <c r="M60" s="428">
        <v>95</v>
      </c>
      <c r="N60" s="373">
        <f t="shared" si="1"/>
        <v>81</v>
      </c>
      <c r="O60" s="373">
        <f t="shared" si="0"/>
        <v>70</v>
      </c>
      <c r="P60" s="373">
        <f t="shared" si="0"/>
        <v>78</v>
      </c>
      <c r="Q60" s="373">
        <f t="shared" si="0"/>
        <v>78</v>
      </c>
      <c r="R60" s="373">
        <f t="shared" si="0"/>
        <v>83</v>
      </c>
    </row>
    <row r="61" spans="1:18">
      <c r="A61" s="10">
        <v>48</v>
      </c>
      <c r="B61" s="431" t="s">
        <v>659</v>
      </c>
      <c r="C61" s="432" t="s">
        <v>150</v>
      </c>
      <c r="D61" s="427">
        <v>83</v>
      </c>
      <c r="E61" s="427">
        <v>83.5</v>
      </c>
      <c r="F61" s="427">
        <v>78</v>
      </c>
      <c r="G61" s="427">
        <v>77</v>
      </c>
      <c r="H61" s="427">
        <v>73.947999999999993</v>
      </c>
      <c r="I61" s="428">
        <v>90</v>
      </c>
      <c r="J61" s="428">
        <v>80</v>
      </c>
      <c r="K61" s="428">
        <v>95</v>
      </c>
      <c r="L61" s="428">
        <v>90</v>
      </c>
      <c r="M61" s="428">
        <v>90</v>
      </c>
      <c r="N61" s="373">
        <f t="shared" si="1"/>
        <v>87</v>
      </c>
      <c r="O61" s="373">
        <f t="shared" si="0"/>
        <v>82</v>
      </c>
      <c r="P61" s="373">
        <f t="shared" si="0"/>
        <v>87</v>
      </c>
      <c r="Q61" s="373">
        <f t="shared" si="0"/>
        <v>84</v>
      </c>
      <c r="R61" s="373">
        <f t="shared" si="0"/>
        <v>82</v>
      </c>
    </row>
    <row r="62" spans="1:18">
      <c r="A62" s="10">
        <v>49</v>
      </c>
      <c r="B62" s="431" t="s">
        <v>660</v>
      </c>
      <c r="C62" s="432" t="s">
        <v>353</v>
      </c>
      <c r="D62" s="427">
        <v>70.5</v>
      </c>
      <c r="E62" s="427">
        <v>72.998999999999995</v>
      </c>
      <c r="F62" s="427">
        <v>73.152631578947364</v>
      </c>
      <c r="G62" s="427">
        <v>55.56315789473684</v>
      </c>
      <c r="H62" s="427">
        <v>82.2</v>
      </c>
      <c r="I62" s="428">
        <v>70</v>
      </c>
      <c r="J62" s="428">
        <v>80</v>
      </c>
      <c r="K62" s="428">
        <v>76</v>
      </c>
      <c r="L62" s="428">
        <v>80</v>
      </c>
      <c r="M62" s="428">
        <v>70</v>
      </c>
      <c r="N62" s="373">
        <f t="shared" si="1"/>
        <v>70</v>
      </c>
      <c r="O62" s="373">
        <f t="shared" si="0"/>
        <v>76</v>
      </c>
      <c r="P62" s="373">
        <f t="shared" si="0"/>
        <v>75</v>
      </c>
      <c r="Q62" s="373">
        <f t="shared" si="0"/>
        <v>68</v>
      </c>
      <c r="R62" s="373">
        <f t="shared" si="0"/>
        <v>76</v>
      </c>
    </row>
    <row r="63" spans="1:18">
      <c r="A63" s="10">
        <v>50</v>
      </c>
      <c r="B63" s="431" t="s">
        <v>661</v>
      </c>
      <c r="C63" s="432" t="s">
        <v>153</v>
      </c>
      <c r="D63" s="427">
        <v>77</v>
      </c>
      <c r="E63" s="427">
        <v>65</v>
      </c>
      <c r="F63" s="427">
        <v>76</v>
      </c>
      <c r="G63" s="427">
        <v>68</v>
      </c>
      <c r="H63" s="427">
        <v>80.263000000000005</v>
      </c>
      <c r="I63" s="428">
        <v>80</v>
      </c>
      <c r="J63" s="428">
        <v>80</v>
      </c>
      <c r="K63" s="428">
        <v>74</v>
      </c>
      <c r="L63" s="428">
        <v>65</v>
      </c>
      <c r="M63" s="428">
        <v>90</v>
      </c>
      <c r="N63" s="373">
        <f t="shared" si="1"/>
        <v>79</v>
      </c>
      <c r="O63" s="373">
        <f t="shared" si="0"/>
        <v>73</v>
      </c>
      <c r="P63" s="373">
        <f t="shared" si="0"/>
        <v>75</v>
      </c>
      <c r="Q63" s="373">
        <f t="shared" si="0"/>
        <v>67</v>
      </c>
      <c r="R63" s="373">
        <f t="shared" si="0"/>
        <v>85</v>
      </c>
    </row>
    <row r="64" spans="1:18">
      <c r="A64" s="10">
        <v>51</v>
      </c>
      <c r="B64" s="431" t="s">
        <v>662</v>
      </c>
      <c r="C64" s="432" t="s">
        <v>154</v>
      </c>
      <c r="D64" s="427">
        <v>80</v>
      </c>
      <c r="E64" s="427">
        <v>74</v>
      </c>
      <c r="F64" s="427">
        <v>78.010526315789463</v>
      </c>
      <c r="G64" s="427">
        <v>76.952631578947361</v>
      </c>
      <c r="H64" s="427">
        <v>80</v>
      </c>
      <c r="I64" s="428">
        <v>100</v>
      </c>
      <c r="J64" s="428">
        <v>80</v>
      </c>
      <c r="K64" s="428">
        <v>80</v>
      </c>
      <c r="L64" s="428">
        <v>70</v>
      </c>
      <c r="M64" s="428">
        <v>80</v>
      </c>
      <c r="N64" s="373">
        <f t="shared" si="1"/>
        <v>90</v>
      </c>
      <c r="O64" s="373">
        <f t="shared" si="0"/>
        <v>77</v>
      </c>
      <c r="P64" s="373">
        <f t="shared" si="0"/>
        <v>79</v>
      </c>
      <c r="Q64" s="373">
        <f t="shared" si="0"/>
        <v>73</v>
      </c>
      <c r="R64" s="373">
        <f t="shared" si="0"/>
        <v>80</v>
      </c>
    </row>
    <row r="65" spans="1:18">
      <c r="A65" s="10">
        <v>52</v>
      </c>
      <c r="B65" s="426" t="s">
        <v>663</v>
      </c>
      <c r="C65" s="375" t="s">
        <v>155</v>
      </c>
      <c r="D65" s="427">
        <v>81.5</v>
      </c>
      <c r="E65" s="427">
        <v>83.998999999999995</v>
      </c>
      <c r="F65" s="427">
        <v>66.578947368421041</v>
      </c>
      <c r="G65" s="427">
        <v>74.852631578947367</v>
      </c>
      <c r="H65" s="427">
        <v>61.9</v>
      </c>
      <c r="I65" s="428">
        <v>90</v>
      </c>
      <c r="J65" s="428">
        <v>60</v>
      </c>
      <c r="K65" s="428">
        <v>74</v>
      </c>
      <c r="L65" s="428">
        <v>75</v>
      </c>
      <c r="M65" s="428">
        <v>45</v>
      </c>
      <c r="N65" s="373">
        <f t="shared" si="1"/>
        <v>86</v>
      </c>
      <c r="O65" s="373">
        <f t="shared" si="0"/>
        <v>72</v>
      </c>
      <c r="P65" s="373">
        <f t="shared" si="0"/>
        <v>70</v>
      </c>
      <c r="Q65" s="373">
        <f t="shared" si="0"/>
        <v>75</v>
      </c>
      <c r="R65" s="373">
        <f t="shared" si="0"/>
        <v>53</v>
      </c>
    </row>
    <row r="66" spans="1:18">
      <c r="A66" s="10">
        <v>53</v>
      </c>
      <c r="B66" s="426" t="s">
        <v>664</v>
      </c>
      <c r="C66" s="375" t="s">
        <v>74</v>
      </c>
      <c r="D66" s="427">
        <v>71.5</v>
      </c>
      <c r="E66" s="427">
        <v>52</v>
      </c>
      <c r="F66" s="427">
        <v>69.210526315789465</v>
      </c>
      <c r="G66" s="427">
        <v>52.378947368421045</v>
      </c>
      <c r="H66" s="427">
        <v>63.9</v>
      </c>
      <c r="I66" s="428">
        <v>75</v>
      </c>
      <c r="J66" s="428">
        <v>65</v>
      </c>
      <c r="K66" s="428">
        <v>85</v>
      </c>
      <c r="L66" s="428">
        <v>75</v>
      </c>
      <c r="M66" s="428">
        <v>70</v>
      </c>
      <c r="N66" s="373">
        <f t="shared" si="1"/>
        <v>73</v>
      </c>
      <c r="O66" s="373">
        <f t="shared" si="0"/>
        <v>59</v>
      </c>
      <c r="P66" s="373">
        <f t="shared" si="0"/>
        <v>77</v>
      </c>
      <c r="Q66" s="373">
        <f t="shared" si="0"/>
        <v>64</v>
      </c>
      <c r="R66" s="373">
        <f t="shared" si="0"/>
        <v>67</v>
      </c>
    </row>
    <row r="67" spans="1:18">
      <c r="A67" s="10">
        <v>54</v>
      </c>
      <c r="B67" s="429" t="s">
        <v>665</v>
      </c>
      <c r="C67" s="430" t="s">
        <v>355</v>
      </c>
      <c r="D67" s="427">
        <v>64</v>
      </c>
      <c r="E67" s="427">
        <v>50.998999999999995</v>
      </c>
      <c r="F67" s="427">
        <v>58</v>
      </c>
      <c r="G67" s="427">
        <v>61</v>
      </c>
      <c r="H67" s="427">
        <v>66.947999999999993</v>
      </c>
      <c r="I67" s="428">
        <v>60</v>
      </c>
      <c r="J67" s="428">
        <v>55</v>
      </c>
      <c r="K67" s="428">
        <v>65</v>
      </c>
      <c r="L67" s="428">
        <v>60</v>
      </c>
      <c r="M67" s="428">
        <v>70</v>
      </c>
      <c r="N67" s="373">
        <f t="shared" si="1"/>
        <v>62</v>
      </c>
      <c r="O67" s="373">
        <f t="shared" si="0"/>
        <v>53</v>
      </c>
      <c r="P67" s="373">
        <f t="shared" si="0"/>
        <v>62</v>
      </c>
      <c r="Q67" s="373">
        <f t="shared" si="0"/>
        <v>61</v>
      </c>
      <c r="R67" s="373">
        <f t="shared" si="0"/>
        <v>68</v>
      </c>
    </row>
    <row r="68" spans="1:18">
      <c r="A68" s="10">
        <v>55</v>
      </c>
      <c r="B68" s="429" t="s">
        <v>666</v>
      </c>
      <c r="C68" s="430" t="s">
        <v>356</v>
      </c>
      <c r="D68" s="427">
        <v>58.5</v>
      </c>
      <c r="E68" s="427">
        <v>71.798999999999992</v>
      </c>
      <c r="F68" s="427">
        <v>67.578947368421041</v>
      </c>
      <c r="G68" s="427">
        <v>61.121052631578948</v>
      </c>
      <c r="H68" s="427">
        <v>64.400000000000006</v>
      </c>
      <c r="I68" s="428">
        <v>95</v>
      </c>
      <c r="J68" s="428">
        <v>50</v>
      </c>
      <c r="K68" s="428">
        <v>72</v>
      </c>
      <c r="L68" s="428">
        <v>75</v>
      </c>
      <c r="M68" s="428">
        <v>75</v>
      </c>
      <c r="N68" s="373">
        <f t="shared" si="1"/>
        <v>77</v>
      </c>
      <c r="O68" s="373">
        <f t="shared" si="0"/>
        <v>61</v>
      </c>
      <c r="P68" s="373">
        <f t="shared" si="0"/>
        <v>70</v>
      </c>
      <c r="Q68" s="373">
        <f t="shared" si="0"/>
        <v>68</v>
      </c>
      <c r="R68" s="373">
        <f t="shared" si="0"/>
        <v>70</v>
      </c>
    </row>
    <row r="69" spans="1:18">
      <c r="A69" s="10">
        <v>56</v>
      </c>
      <c r="B69" s="431" t="s">
        <v>667</v>
      </c>
      <c r="C69" s="432" t="s">
        <v>357</v>
      </c>
      <c r="D69" s="427">
        <v>79</v>
      </c>
      <c r="E69" s="427">
        <v>85</v>
      </c>
      <c r="F69" s="427">
        <v>76</v>
      </c>
      <c r="G69" s="427">
        <v>69</v>
      </c>
      <c r="H69" s="427">
        <v>73.947999999999993</v>
      </c>
      <c r="I69" s="428">
        <v>60</v>
      </c>
      <c r="J69" s="428">
        <v>65</v>
      </c>
      <c r="K69" s="428">
        <v>70</v>
      </c>
      <c r="L69" s="428">
        <v>70</v>
      </c>
      <c r="M69" s="428">
        <v>40</v>
      </c>
      <c r="N69" s="373">
        <f t="shared" si="1"/>
        <v>70</v>
      </c>
      <c r="O69" s="373">
        <f t="shared" si="0"/>
        <v>75</v>
      </c>
      <c r="P69" s="373">
        <f t="shared" si="0"/>
        <v>73</v>
      </c>
      <c r="Q69" s="373">
        <f t="shared" si="0"/>
        <v>70</v>
      </c>
      <c r="R69" s="373">
        <f t="shared" si="0"/>
        <v>57</v>
      </c>
    </row>
    <row r="70" spans="1:18">
      <c r="A70" s="10">
        <v>57</v>
      </c>
      <c r="B70" s="426" t="s">
        <v>668</v>
      </c>
      <c r="C70" s="375" t="s">
        <v>359</v>
      </c>
      <c r="D70" s="427">
        <v>70</v>
      </c>
      <c r="E70" s="427">
        <v>76</v>
      </c>
      <c r="F70" s="427">
        <v>68.578947368421041</v>
      </c>
      <c r="G70" s="427">
        <v>57.905263157894737</v>
      </c>
      <c r="H70" s="427">
        <v>74</v>
      </c>
      <c r="I70" s="428">
        <v>70</v>
      </c>
      <c r="J70" s="428">
        <v>65</v>
      </c>
      <c r="K70" s="428">
        <v>75</v>
      </c>
      <c r="L70" s="428">
        <v>75</v>
      </c>
      <c r="M70" s="428">
        <v>75</v>
      </c>
      <c r="N70" s="373">
        <f t="shared" si="1"/>
        <v>70</v>
      </c>
      <c r="O70" s="373">
        <f t="shared" si="0"/>
        <v>71</v>
      </c>
      <c r="P70" s="373">
        <f t="shared" si="0"/>
        <v>72</v>
      </c>
      <c r="Q70" s="373">
        <f t="shared" si="0"/>
        <v>66</v>
      </c>
      <c r="R70" s="373">
        <f t="shared" si="0"/>
        <v>75</v>
      </c>
    </row>
    <row r="71" spans="1:18">
      <c r="A71" s="10">
        <v>58</v>
      </c>
      <c r="B71" s="426" t="s">
        <v>669</v>
      </c>
      <c r="C71" s="375" t="s">
        <v>362</v>
      </c>
      <c r="D71" s="427">
        <v>51.8</v>
      </c>
      <c r="E71" s="427">
        <v>50.5</v>
      </c>
      <c r="F71" s="427">
        <v>51.263157894736835</v>
      </c>
      <c r="G71" s="427">
        <v>57.578947368421048</v>
      </c>
      <c r="H71" s="427">
        <v>63.4</v>
      </c>
      <c r="I71" s="428">
        <v>20</v>
      </c>
      <c r="J71" s="428">
        <v>25</v>
      </c>
      <c r="K71" s="428">
        <v>25</v>
      </c>
      <c r="L71" s="428">
        <v>40</v>
      </c>
      <c r="M71" s="428">
        <v>0</v>
      </c>
      <c r="N71" s="373">
        <f t="shared" si="1"/>
        <v>36</v>
      </c>
      <c r="O71" s="373">
        <f t="shared" si="0"/>
        <v>38</v>
      </c>
      <c r="P71" s="373">
        <f t="shared" si="0"/>
        <v>38</v>
      </c>
      <c r="Q71" s="373">
        <f t="shared" si="0"/>
        <v>49</v>
      </c>
      <c r="R71" s="373">
        <f t="shared" si="0"/>
        <v>32</v>
      </c>
    </row>
    <row r="72" spans="1:18">
      <c r="A72" s="10">
        <v>59</v>
      </c>
      <c r="B72" s="431" t="s">
        <v>670</v>
      </c>
      <c r="C72" s="432" t="s">
        <v>363</v>
      </c>
      <c r="D72" s="427">
        <v>79</v>
      </c>
      <c r="E72" s="427">
        <v>79.998999999999995</v>
      </c>
      <c r="F72" s="427">
        <v>84.368421052631575</v>
      </c>
      <c r="G72" s="427">
        <v>73.694736842105257</v>
      </c>
      <c r="H72" s="427">
        <v>80.2</v>
      </c>
      <c r="I72" s="428">
        <v>90</v>
      </c>
      <c r="J72" s="428">
        <v>75</v>
      </c>
      <c r="K72" s="428">
        <v>90</v>
      </c>
      <c r="L72" s="428">
        <v>90</v>
      </c>
      <c r="M72" s="428">
        <v>95</v>
      </c>
      <c r="N72" s="373">
        <f t="shared" si="1"/>
        <v>85</v>
      </c>
      <c r="O72" s="373">
        <f t="shared" si="0"/>
        <v>77</v>
      </c>
      <c r="P72" s="373">
        <f t="shared" si="0"/>
        <v>87</v>
      </c>
      <c r="Q72" s="373">
        <f t="shared" si="0"/>
        <v>82</v>
      </c>
      <c r="R72" s="373">
        <f t="shared" si="0"/>
        <v>88</v>
      </c>
    </row>
    <row r="73" spans="1:18">
      <c r="A73" s="10">
        <v>60</v>
      </c>
      <c r="B73" s="431" t="s">
        <v>671</v>
      </c>
      <c r="C73" s="432" t="s">
        <v>367</v>
      </c>
      <c r="D73" s="427">
        <v>56</v>
      </c>
      <c r="E73" s="427">
        <v>55.001000000000005</v>
      </c>
      <c r="F73" s="427">
        <v>53</v>
      </c>
      <c r="G73" s="427">
        <v>53</v>
      </c>
      <c r="H73" s="427">
        <v>63</v>
      </c>
      <c r="I73" s="428">
        <v>35</v>
      </c>
      <c r="J73" s="428">
        <v>40</v>
      </c>
      <c r="K73" s="428">
        <v>45</v>
      </c>
      <c r="L73" s="428">
        <v>50</v>
      </c>
      <c r="M73" s="428">
        <v>40</v>
      </c>
      <c r="N73" s="373">
        <f t="shared" si="1"/>
        <v>46</v>
      </c>
      <c r="O73" s="373">
        <f t="shared" si="0"/>
        <v>48</v>
      </c>
      <c r="P73" s="373">
        <f t="shared" si="0"/>
        <v>49</v>
      </c>
      <c r="Q73" s="373">
        <f t="shared" si="0"/>
        <v>52</v>
      </c>
      <c r="R73" s="373">
        <f t="shared" si="0"/>
        <v>52</v>
      </c>
    </row>
    <row r="74" spans="1:18">
      <c r="A74" s="10">
        <v>61</v>
      </c>
      <c r="B74" s="433" t="s">
        <v>672</v>
      </c>
      <c r="C74" s="430" t="s">
        <v>368</v>
      </c>
      <c r="D74" s="427">
        <v>53</v>
      </c>
      <c r="E74" s="427">
        <v>53</v>
      </c>
      <c r="F74" s="427">
        <v>51.263157894736835</v>
      </c>
      <c r="G74" s="427">
        <v>50</v>
      </c>
      <c r="H74" s="427">
        <v>56</v>
      </c>
      <c r="I74" s="428">
        <v>15</v>
      </c>
      <c r="J74" s="428">
        <v>40</v>
      </c>
      <c r="K74" s="428">
        <v>45</v>
      </c>
      <c r="L74" s="428">
        <v>20</v>
      </c>
      <c r="M74" s="428">
        <v>10</v>
      </c>
      <c r="N74" s="373">
        <f t="shared" si="1"/>
        <v>34</v>
      </c>
      <c r="O74" s="373">
        <f t="shared" si="0"/>
        <v>47</v>
      </c>
      <c r="P74" s="373">
        <f t="shared" si="0"/>
        <v>48</v>
      </c>
      <c r="Q74" s="373">
        <f t="shared" si="0"/>
        <v>35</v>
      </c>
      <c r="R74" s="373">
        <f t="shared" si="0"/>
        <v>33</v>
      </c>
    </row>
  </sheetData>
  <mergeCells count="17">
    <mergeCell ref="A6:M6"/>
    <mergeCell ref="A1:M1"/>
    <mergeCell ref="A2:M2"/>
    <mergeCell ref="A3:M3"/>
    <mergeCell ref="A4:M4"/>
    <mergeCell ref="A5:M5"/>
    <mergeCell ref="N12:R12"/>
    <mergeCell ref="A7:M7"/>
    <mergeCell ref="A8:M8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selection sqref="A1:XFD1048576"/>
    </sheetView>
  </sheetViews>
  <sheetFormatPr defaultRowHeight="14.5"/>
  <cols>
    <col min="1" max="1" width="5.81640625" customWidth="1"/>
    <col min="2" max="2" width="15.81640625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673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76</v>
      </c>
      <c r="B5" s="266"/>
      <c r="C5" s="266" t="s">
        <v>674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75</v>
      </c>
      <c r="B6" s="266"/>
      <c r="C6" s="266" t="s">
        <v>675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676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677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678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679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680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1911013</v>
      </c>
      <c r="C14" s="268" t="s">
        <v>89</v>
      </c>
      <c r="D14" s="1">
        <v>84</v>
      </c>
      <c r="E14" s="1">
        <v>85</v>
      </c>
      <c r="F14" s="1">
        <v>87</v>
      </c>
      <c r="G14" s="1">
        <v>82</v>
      </c>
      <c r="H14" s="1">
        <v>84</v>
      </c>
      <c r="I14" s="1">
        <v>75</v>
      </c>
      <c r="J14" s="1">
        <v>100</v>
      </c>
      <c r="K14" s="2">
        <v>88</v>
      </c>
      <c r="L14" s="2">
        <v>25</v>
      </c>
      <c r="M14" s="2">
        <v>75</v>
      </c>
      <c r="N14" s="1">
        <f>ROUND(D14*$H$12+I14*$M$12,0)</f>
        <v>80</v>
      </c>
      <c r="O14" s="1">
        <f t="shared" ref="O14:R34" si="0">ROUND(E14*$H$12+J14*$M$12,0)</f>
        <v>93</v>
      </c>
      <c r="P14" s="1">
        <f t="shared" si="0"/>
        <v>88</v>
      </c>
      <c r="Q14" s="1">
        <f t="shared" si="0"/>
        <v>54</v>
      </c>
      <c r="R14" s="1">
        <f t="shared" si="0"/>
        <v>80</v>
      </c>
    </row>
    <row r="15" spans="1:18">
      <c r="A15" s="10">
        <v>2</v>
      </c>
      <c r="B15" s="270">
        <v>1911017</v>
      </c>
      <c r="C15" s="271" t="s">
        <v>92</v>
      </c>
      <c r="D15" s="1">
        <v>70</v>
      </c>
      <c r="E15" s="1">
        <v>73</v>
      </c>
      <c r="F15" s="1">
        <v>60</v>
      </c>
      <c r="G15" s="1">
        <v>71</v>
      </c>
      <c r="H15" s="1">
        <v>75</v>
      </c>
      <c r="I15" s="1">
        <v>88</v>
      </c>
      <c r="J15" s="1">
        <v>100</v>
      </c>
      <c r="K15" s="2">
        <v>81</v>
      </c>
      <c r="L15" s="2">
        <v>75</v>
      </c>
      <c r="M15" s="2">
        <v>75</v>
      </c>
      <c r="N15" s="1">
        <f t="shared" ref="N15:N34" si="1">ROUND(D15*$H$12+I15*$M$12,0)</f>
        <v>79</v>
      </c>
      <c r="O15" s="1">
        <f t="shared" si="0"/>
        <v>87</v>
      </c>
      <c r="P15" s="1">
        <f t="shared" si="0"/>
        <v>71</v>
      </c>
      <c r="Q15" s="1">
        <f t="shared" si="0"/>
        <v>73</v>
      </c>
      <c r="R15" s="1">
        <f t="shared" si="0"/>
        <v>75</v>
      </c>
    </row>
    <row r="16" spans="1:18">
      <c r="A16" s="10">
        <v>3</v>
      </c>
      <c r="B16" s="270">
        <v>1911018</v>
      </c>
      <c r="C16" s="271" t="s">
        <v>42</v>
      </c>
      <c r="D16" s="1">
        <v>71</v>
      </c>
      <c r="E16" s="1">
        <v>67</v>
      </c>
      <c r="F16" s="1">
        <v>65</v>
      </c>
      <c r="G16" s="1">
        <v>78</v>
      </c>
      <c r="H16" s="1">
        <v>71</v>
      </c>
      <c r="I16" s="1">
        <v>88</v>
      </c>
      <c r="J16" s="1">
        <v>100</v>
      </c>
      <c r="K16" s="2">
        <v>88</v>
      </c>
      <c r="L16" s="2">
        <v>88</v>
      </c>
      <c r="M16" s="2">
        <v>75</v>
      </c>
      <c r="N16" s="1">
        <f t="shared" si="1"/>
        <v>80</v>
      </c>
      <c r="O16" s="1">
        <f t="shared" si="0"/>
        <v>84</v>
      </c>
      <c r="P16" s="1">
        <f t="shared" si="0"/>
        <v>77</v>
      </c>
      <c r="Q16" s="1">
        <f t="shared" si="0"/>
        <v>83</v>
      </c>
      <c r="R16" s="1">
        <f t="shared" si="0"/>
        <v>73</v>
      </c>
    </row>
    <row r="17" spans="1:18">
      <c r="A17" s="10">
        <v>4</v>
      </c>
      <c r="B17" s="267">
        <v>1911024</v>
      </c>
      <c r="C17" s="268" t="s">
        <v>45</v>
      </c>
      <c r="D17" s="1">
        <v>72</v>
      </c>
      <c r="E17" s="1">
        <v>75</v>
      </c>
      <c r="F17" s="1">
        <v>74</v>
      </c>
      <c r="G17" s="1">
        <v>70</v>
      </c>
      <c r="H17" s="1">
        <v>77</v>
      </c>
      <c r="I17" s="1">
        <v>75</v>
      </c>
      <c r="J17" s="1">
        <v>38</v>
      </c>
      <c r="K17" s="2">
        <v>75</v>
      </c>
      <c r="L17" s="2">
        <v>63</v>
      </c>
      <c r="M17" s="2">
        <v>63</v>
      </c>
      <c r="N17" s="1">
        <f t="shared" si="1"/>
        <v>74</v>
      </c>
      <c r="O17" s="1">
        <f t="shared" si="0"/>
        <v>57</v>
      </c>
      <c r="P17" s="1">
        <f t="shared" si="0"/>
        <v>75</v>
      </c>
      <c r="Q17" s="1">
        <f t="shared" si="0"/>
        <v>67</v>
      </c>
      <c r="R17" s="1">
        <f t="shared" si="0"/>
        <v>70</v>
      </c>
    </row>
    <row r="18" spans="1:18">
      <c r="A18" s="10">
        <v>5</v>
      </c>
      <c r="B18" s="267">
        <v>1911106</v>
      </c>
      <c r="C18" s="268" t="s">
        <v>150</v>
      </c>
      <c r="D18" s="1">
        <v>75</v>
      </c>
      <c r="E18" s="1">
        <v>81</v>
      </c>
      <c r="F18" s="1">
        <v>77</v>
      </c>
      <c r="G18" s="1">
        <v>81</v>
      </c>
      <c r="H18" s="1">
        <v>83</v>
      </c>
      <c r="I18" s="1">
        <v>88</v>
      </c>
      <c r="J18" s="1">
        <v>100</v>
      </c>
      <c r="K18" s="2">
        <v>88</v>
      </c>
      <c r="L18" s="2">
        <v>81</v>
      </c>
      <c r="M18" s="2">
        <v>13</v>
      </c>
      <c r="N18" s="1">
        <f t="shared" si="1"/>
        <v>82</v>
      </c>
      <c r="O18" s="1">
        <f t="shared" si="0"/>
        <v>91</v>
      </c>
      <c r="P18" s="1">
        <f t="shared" si="0"/>
        <v>83</v>
      </c>
      <c r="Q18" s="1">
        <f t="shared" si="0"/>
        <v>81</v>
      </c>
      <c r="R18" s="1">
        <f t="shared" si="0"/>
        <v>48</v>
      </c>
    </row>
    <row r="19" spans="1:18">
      <c r="A19" s="10">
        <v>6</v>
      </c>
      <c r="B19" s="267">
        <v>1911405</v>
      </c>
      <c r="C19" s="268" t="s">
        <v>364</v>
      </c>
      <c r="D19" s="1">
        <v>68</v>
      </c>
      <c r="E19" s="1">
        <v>70</v>
      </c>
      <c r="F19" s="1">
        <v>60</v>
      </c>
      <c r="G19" s="1">
        <v>72</v>
      </c>
      <c r="H19" s="1">
        <v>73</v>
      </c>
      <c r="I19" s="1">
        <v>88</v>
      </c>
      <c r="J19" s="1">
        <v>38</v>
      </c>
      <c r="K19" s="2">
        <v>88</v>
      </c>
      <c r="L19" s="2">
        <v>63</v>
      </c>
      <c r="M19" s="2">
        <v>63</v>
      </c>
      <c r="N19" s="1">
        <f t="shared" si="1"/>
        <v>78</v>
      </c>
      <c r="O19" s="1">
        <f t="shared" si="0"/>
        <v>54</v>
      </c>
      <c r="P19" s="1">
        <f t="shared" si="0"/>
        <v>74</v>
      </c>
      <c r="Q19" s="1">
        <f t="shared" si="0"/>
        <v>68</v>
      </c>
      <c r="R19" s="1">
        <f t="shared" si="0"/>
        <v>68</v>
      </c>
    </row>
    <row r="20" spans="1:18">
      <c r="A20" s="10">
        <v>7</v>
      </c>
      <c r="B20" s="270">
        <v>1911407</v>
      </c>
      <c r="C20" s="271" t="s">
        <v>444</v>
      </c>
      <c r="D20" s="1">
        <v>66</v>
      </c>
      <c r="E20" s="1">
        <v>69</v>
      </c>
      <c r="F20" s="1">
        <v>70</v>
      </c>
      <c r="G20" s="1">
        <v>81</v>
      </c>
      <c r="H20" s="1">
        <v>75</v>
      </c>
      <c r="I20" s="1">
        <v>81</v>
      </c>
      <c r="J20" s="1">
        <v>100</v>
      </c>
      <c r="K20" s="2">
        <v>88</v>
      </c>
      <c r="L20" s="2">
        <v>75</v>
      </c>
      <c r="M20" s="2">
        <v>81</v>
      </c>
      <c r="N20" s="1">
        <f t="shared" si="1"/>
        <v>74</v>
      </c>
      <c r="O20" s="1">
        <f t="shared" si="0"/>
        <v>85</v>
      </c>
      <c r="P20" s="1">
        <f t="shared" si="0"/>
        <v>79</v>
      </c>
      <c r="Q20" s="1">
        <f t="shared" si="0"/>
        <v>78</v>
      </c>
      <c r="R20" s="1">
        <f t="shared" si="0"/>
        <v>78</v>
      </c>
    </row>
    <row r="21" spans="1:18">
      <c r="A21" s="10">
        <v>8</v>
      </c>
      <c r="B21" s="272">
        <v>1911008</v>
      </c>
      <c r="C21" s="273" t="s">
        <v>84</v>
      </c>
      <c r="D21" s="1">
        <v>70</v>
      </c>
      <c r="E21" s="1">
        <v>74</v>
      </c>
      <c r="F21" s="1">
        <v>62</v>
      </c>
      <c r="G21" s="1">
        <v>80</v>
      </c>
      <c r="H21" s="1">
        <v>77</v>
      </c>
      <c r="I21" s="1">
        <v>75</v>
      </c>
      <c r="J21" s="1">
        <v>100</v>
      </c>
      <c r="K21" s="2">
        <v>88</v>
      </c>
      <c r="L21" s="2">
        <v>81</v>
      </c>
      <c r="M21" s="2">
        <v>81</v>
      </c>
      <c r="N21" s="1">
        <f t="shared" si="1"/>
        <v>73</v>
      </c>
      <c r="O21" s="1">
        <f t="shared" si="0"/>
        <v>87</v>
      </c>
      <c r="P21" s="1">
        <f t="shared" si="0"/>
        <v>75</v>
      </c>
      <c r="Q21" s="1">
        <f t="shared" si="0"/>
        <v>81</v>
      </c>
      <c r="R21" s="1">
        <f t="shared" si="0"/>
        <v>79</v>
      </c>
    </row>
    <row r="22" spans="1:18">
      <c r="A22" s="10">
        <v>9</v>
      </c>
      <c r="B22" s="272">
        <v>1911010</v>
      </c>
      <c r="C22" s="273" t="s">
        <v>86</v>
      </c>
      <c r="D22" s="1">
        <v>72</v>
      </c>
      <c r="E22" s="1">
        <v>75</v>
      </c>
      <c r="F22" s="1">
        <v>80</v>
      </c>
      <c r="G22" s="1">
        <v>77</v>
      </c>
      <c r="H22" s="1">
        <v>78</v>
      </c>
      <c r="I22" s="1">
        <v>75</v>
      </c>
      <c r="J22" s="1">
        <v>63</v>
      </c>
      <c r="K22" s="2">
        <v>88</v>
      </c>
      <c r="L22" s="2">
        <v>75</v>
      </c>
      <c r="M22" s="2">
        <v>75</v>
      </c>
      <c r="N22" s="1">
        <f t="shared" si="1"/>
        <v>74</v>
      </c>
      <c r="O22" s="1">
        <f t="shared" si="0"/>
        <v>69</v>
      </c>
      <c r="P22" s="1">
        <f t="shared" si="0"/>
        <v>84</v>
      </c>
      <c r="Q22" s="1">
        <f t="shared" si="0"/>
        <v>76</v>
      </c>
      <c r="R22" s="1">
        <f t="shared" si="0"/>
        <v>77</v>
      </c>
    </row>
    <row r="23" spans="1:18">
      <c r="A23" s="10">
        <v>10</v>
      </c>
      <c r="B23" s="272">
        <v>1911020</v>
      </c>
      <c r="C23" s="273" t="s">
        <v>94</v>
      </c>
      <c r="D23" s="1">
        <v>67</v>
      </c>
      <c r="E23" s="1">
        <v>69</v>
      </c>
      <c r="F23" s="1">
        <v>68</v>
      </c>
      <c r="G23" s="1">
        <v>79</v>
      </c>
      <c r="H23" s="1">
        <v>74</v>
      </c>
      <c r="I23" s="1">
        <v>75</v>
      </c>
      <c r="J23" s="1">
        <v>75</v>
      </c>
      <c r="K23" s="2">
        <v>88</v>
      </c>
      <c r="L23" s="2">
        <v>69</v>
      </c>
      <c r="M23" s="2">
        <v>75</v>
      </c>
      <c r="N23" s="1">
        <f t="shared" si="1"/>
        <v>71</v>
      </c>
      <c r="O23" s="1">
        <f t="shared" si="0"/>
        <v>72</v>
      </c>
      <c r="P23" s="1">
        <f t="shared" si="0"/>
        <v>78</v>
      </c>
      <c r="Q23" s="1">
        <f t="shared" si="0"/>
        <v>74</v>
      </c>
      <c r="R23" s="1">
        <f t="shared" si="0"/>
        <v>75</v>
      </c>
    </row>
    <row r="24" spans="1:18">
      <c r="A24" s="10">
        <v>11</v>
      </c>
      <c r="B24" s="272">
        <v>1911026</v>
      </c>
      <c r="C24" s="273" t="s">
        <v>97</v>
      </c>
      <c r="D24" s="1">
        <v>75</v>
      </c>
      <c r="E24" s="1">
        <v>76</v>
      </c>
      <c r="F24" s="1">
        <v>79</v>
      </c>
      <c r="G24" s="1">
        <v>78</v>
      </c>
      <c r="H24" s="1">
        <v>77</v>
      </c>
      <c r="I24" s="1">
        <v>81</v>
      </c>
      <c r="J24" s="1">
        <v>100</v>
      </c>
      <c r="K24" s="2">
        <v>88</v>
      </c>
      <c r="L24" s="2">
        <v>75</v>
      </c>
      <c r="M24" s="2">
        <v>75</v>
      </c>
      <c r="N24" s="1">
        <f t="shared" si="1"/>
        <v>78</v>
      </c>
      <c r="O24" s="1">
        <f t="shared" si="0"/>
        <v>88</v>
      </c>
      <c r="P24" s="1">
        <f t="shared" si="0"/>
        <v>84</v>
      </c>
      <c r="Q24" s="1">
        <f t="shared" si="0"/>
        <v>77</v>
      </c>
      <c r="R24" s="1">
        <f t="shared" si="0"/>
        <v>76</v>
      </c>
    </row>
    <row r="25" spans="1:18">
      <c r="A25" s="10">
        <v>12</v>
      </c>
      <c r="B25" s="267">
        <v>1911036</v>
      </c>
      <c r="C25" s="268" t="s">
        <v>62</v>
      </c>
      <c r="D25" s="1">
        <v>72</v>
      </c>
      <c r="E25" s="1">
        <v>74</v>
      </c>
      <c r="F25" s="1">
        <v>76</v>
      </c>
      <c r="G25" s="1">
        <v>78</v>
      </c>
      <c r="H25" s="1">
        <v>76</v>
      </c>
      <c r="I25" s="1">
        <v>88</v>
      </c>
      <c r="J25" s="1">
        <v>88</v>
      </c>
      <c r="K25" s="2">
        <v>81</v>
      </c>
      <c r="L25" s="2">
        <v>88</v>
      </c>
      <c r="M25" s="2">
        <v>81</v>
      </c>
      <c r="N25" s="1">
        <f t="shared" si="1"/>
        <v>80</v>
      </c>
      <c r="O25" s="1">
        <f t="shared" si="0"/>
        <v>81</v>
      </c>
      <c r="P25" s="1">
        <f t="shared" si="0"/>
        <v>79</v>
      </c>
      <c r="Q25" s="1">
        <f t="shared" si="0"/>
        <v>83</v>
      </c>
      <c r="R25" s="1">
        <f t="shared" si="0"/>
        <v>79</v>
      </c>
    </row>
    <row r="26" spans="1:18">
      <c r="A26" s="10">
        <v>13</v>
      </c>
      <c r="B26" s="267">
        <v>1911060</v>
      </c>
      <c r="C26" s="268" t="s">
        <v>121</v>
      </c>
      <c r="D26" s="1">
        <v>71</v>
      </c>
      <c r="E26" s="1">
        <v>79</v>
      </c>
      <c r="F26" s="1">
        <v>75</v>
      </c>
      <c r="G26" s="1">
        <v>77</v>
      </c>
      <c r="H26" s="1">
        <v>83</v>
      </c>
      <c r="I26" s="1">
        <v>81</v>
      </c>
      <c r="J26" s="1">
        <v>88</v>
      </c>
      <c r="K26" s="2">
        <v>88</v>
      </c>
      <c r="L26" s="2">
        <v>81</v>
      </c>
      <c r="M26" s="2">
        <v>75</v>
      </c>
      <c r="N26" s="1">
        <f t="shared" si="1"/>
        <v>76</v>
      </c>
      <c r="O26" s="1">
        <f t="shared" si="0"/>
        <v>84</v>
      </c>
      <c r="P26" s="1">
        <f t="shared" si="0"/>
        <v>82</v>
      </c>
      <c r="Q26" s="1">
        <f t="shared" si="0"/>
        <v>79</v>
      </c>
      <c r="R26" s="1">
        <f t="shared" si="0"/>
        <v>79</v>
      </c>
    </row>
    <row r="27" spans="1:18">
      <c r="A27" s="10">
        <v>14</v>
      </c>
      <c r="B27" s="272">
        <v>1911064</v>
      </c>
      <c r="C27" s="273" t="s">
        <v>124</v>
      </c>
      <c r="D27" s="1">
        <v>74</v>
      </c>
      <c r="E27" s="1">
        <v>74</v>
      </c>
      <c r="F27" s="1">
        <v>80</v>
      </c>
      <c r="G27" s="1">
        <v>76</v>
      </c>
      <c r="H27" s="1">
        <v>79</v>
      </c>
      <c r="I27" s="1">
        <v>88</v>
      </c>
      <c r="J27" s="1">
        <v>100</v>
      </c>
      <c r="K27" s="2">
        <v>88</v>
      </c>
      <c r="L27" s="2">
        <v>81</v>
      </c>
      <c r="M27" s="2">
        <v>75</v>
      </c>
      <c r="N27" s="1">
        <f t="shared" si="1"/>
        <v>81</v>
      </c>
      <c r="O27" s="1">
        <f t="shared" si="0"/>
        <v>87</v>
      </c>
      <c r="P27" s="1">
        <f t="shared" si="0"/>
        <v>84</v>
      </c>
      <c r="Q27" s="1">
        <f t="shared" si="0"/>
        <v>79</v>
      </c>
      <c r="R27" s="1">
        <f t="shared" si="0"/>
        <v>77</v>
      </c>
    </row>
    <row r="28" spans="1:18">
      <c r="A28" s="10">
        <v>15</v>
      </c>
      <c r="B28" s="272">
        <v>1911078</v>
      </c>
      <c r="C28" s="273" t="s">
        <v>69</v>
      </c>
      <c r="D28" s="1">
        <v>77</v>
      </c>
      <c r="E28" s="1">
        <v>83</v>
      </c>
      <c r="F28" s="1">
        <v>88</v>
      </c>
      <c r="G28" s="1">
        <v>77</v>
      </c>
      <c r="H28" s="1">
        <v>85</v>
      </c>
      <c r="I28" s="1">
        <v>88</v>
      </c>
      <c r="J28" s="1">
        <v>100</v>
      </c>
      <c r="K28" s="2">
        <v>88</v>
      </c>
      <c r="L28" s="2">
        <v>81</v>
      </c>
      <c r="M28" s="2">
        <v>81</v>
      </c>
      <c r="N28" s="1">
        <f t="shared" si="1"/>
        <v>83</v>
      </c>
      <c r="O28" s="1">
        <f t="shared" si="0"/>
        <v>92</v>
      </c>
      <c r="P28" s="1">
        <f t="shared" si="0"/>
        <v>88</v>
      </c>
      <c r="Q28" s="1">
        <f t="shared" si="0"/>
        <v>79</v>
      </c>
      <c r="R28" s="1">
        <f t="shared" si="0"/>
        <v>83</v>
      </c>
    </row>
    <row r="29" spans="1:18">
      <c r="A29" s="10">
        <v>16</v>
      </c>
      <c r="B29" s="270">
        <v>1911083</v>
      </c>
      <c r="C29" s="271" t="s">
        <v>132</v>
      </c>
      <c r="D29" s="1">
        <v>68</v>
      </c>
      <c r="E29" s="1">
        <v>72</v>
      </c>
      <c r="F29" s="1">
        <v>77</v>
      </c>
      <c r="G29" s="1">
        <v>77</v>
      </c>
      <c r="H29" s="1">
        <v>79</v>
      </c>
      <c r="I29" s="1">
        <v>88</v>
      </c>
      <c r="J29" s="1">
        <v>100</v>
      </c>
      <c r="K29" s="2">
        <v>88</v>
      </c>
      <c r="L29" s="2">
        <v>81</v>
      </c>
      <c r="M29" s="2">
        <v>81</v>
      </c>
      <c r="N29" s="1">
        <f t="shared" si="1"/>
        <v>78</v>
      </c>
      <c r="O29" s="1">
        <f t="shared" si="0"/>
        <v>86</v>
      </c>
      <c r="P29" s="1">
        <f t="shared" si="0"/>
        <v>83</v>
      </c>
      <c r="Q29" s="1">
        <f t="shared" si="0"/>
        <v>79</v>
      </c>
      <c r="R29" s="1">
        <f t="shared" si="0"/>
        <v>80</v>
      </c>
    </row>
    <row r="30" spans="1:18">
      <c r="A30" s="10">
        <v>17</v>
      </c>
      <c r="B30" s="267">
        <v>1911101</v>
      </c>
      <c r="C30" s="268" t="s">
        <v>148</v>
      </c>
      <c r="D30" s="1">
        <v>82</v>
      </c>
      <c r="E30" s="1">
        <v>77</v>
      </c>
      <c r="F30" s="1">
        <v>89</v>
      </c>
      <c r="G30" s="1">
        <v>80</v>
      </c>
      <c r="H30" s="1">
        <v>80</v>
      </c>
      <c r="I30" s="1">
        <v>88</v>
      </c>
      <c r="J30" s="1">
        <v>100</v>
      </c>
      <c r="K30" s="2">
        <v>88</v>
      </c>
      <c r="L30" s="2">
        <v>88</v>
      </c>
      <c r="M30" s="2">
        <v>81</v>
      </c>
      <c r="N30" s="1">
        <f t="shared" si="1"/>
        <v>85</v>
      </c>
      <c r="O30" s="1">
        <f t="shared" si="0"/>
        <v>89</v>
      </c>
      <c r="P30" s="1">
        <f t="shared" si="0"/>
        <v>89</v>
      </c>
      <c r="Q30" s="1">
        <f t="shared" si="0"/>
        <v>84</v>
      </c>
      <c r="R30" s="1">
        <f t="shared" si="0"/>
        <v>81</v>
      </c>
    </row>
    <row r="31" spans="1:18">
      <c r="A31" s="10">
        <v>18</v>
      </c>
      <c r="B31" s="267">
        <v>1911108</v>
      </c>
      <c r="C31" s="268" t="s">
        <v>449</v>
      </c>
      <c r="D31" s="1">
        <v>57</v>
      </c>
      <c r="E31" s="1">
        <v>56</v>
      </c>
      <c r="F31" s="1">
        <v>62</v>
      </c>
      <c r="G31" s="1">
        <v>69</v>
      </c>
      <c r="H31" s="1">
        <v>57</v>
      </c>
      <c r="I31" s="1">
        <v>75</v>
      </c>
      <c r="J31" s="1">
        <v>100</v>
      </c>
      <c r="K31" s="2">
        <v>88</v>
      </c>
      <c r="L31" s="2">
        <v>81</v>
      </c>
      <c r="M31" s="2">
        <v>75</v>
      </c>
      <c r="N31" s="1">
        <f t="shared" si="1"/>
        <v>66</v>
      </c>
      <c r="O31" s="1">
        <f t="shared" si="0"/>
        <v>78</v>
      </c>
      <c r="P31" s="1">
        <f t="shared" si="0"/>
        <v>75</v>
      </c>
      <c r="Q31" s="1">
        <f t="shared" si="0"/>
        <v>75</v>
      </c>
      <c r="R31" s="1">
        <f t="shared" si="0"/>
        <v>66</v>
      </c>
    </row>
    <row r="32" spans="1:18">
      <c r="A32" s="10">
        <v>19</v>
      </c>
      <c r="B32" s="267">
        <v>1911111</v>
      </c>
      <c r="C32" s="268" t="s">
        <v>73</v>
      </c>
      <c r="D32" s="1">
        <v>69</v>
      </c>
      <c r="E32" s="1">
        <v>77</v>
      </c>
      <c r="F32" s="1">
        <v>69</v>
      </c>
      <c r="G32" s="1">
        <v>78</v>
      </c>
      <c r="H32" s="1">
        <v>79</v>
      </c>
      <c r="I32" s="1">
        <v>88</v>
      </c>
      <c r="J32" s="1">
        <v>100</v>
      </c>
      <c r="K32" s="2">
        <v>81</v>
      </c>
      <c r="L32" s="2">
        <v>81</v>
      </c>
      <c r="M32" s="2">
        <v>88</v>
      </c>
      <c r="N32" s="1">
        <f t="shared" si="1"/>
        <v>79</v>
      </c>
      <c r="O32" s="1">
        <f t="shared" si="0"/>
        <v>89</v>
      </c>
      <c r="P32" s="1">
        <f t="shared" si="0"/>
        <v>75</v>
      </c>
      <c r="Q32" s="1">
        <f t="shared" si="0"/>
        <v>80</v>
      </c>
      <c r="R32" s="1">
        <f t="shared" si="0"/>
        <v>84</v>
      </c>
    </row>
    <row r="33" spans="1:18">
      <c r="A33" s="10">
        <v>20</v>
      </c>
      <c r="B33" s="272">
        <v>1911112</v>
      </c>
      <c r="C33" s="273" t="s">
        <v>155</v>
      </c>
      <c r="D33" s="1">
        <v>68</v>
      </c>
      <c r="E33" s="1">
        <v>71</v>
      </c>
      <c r="F33" s="1">
        <v>64</v>
      </c>
      <c r="G33" s="1">
        <v>74</v>
      </c>
      <c r="H33" s="1">
        <v>74</v>
      </c>
      <c r="I33" s="1">
        <v>81</v>
      </c>
      <c r="J33" s="1">
        <v>100</v>
      </c>
      <c r="K33" s="2">
        <v>63</v>
      </c>
      <c r="L33" s="2">
        <v>75</v>
      </c>
      <c r="M33" s="2">
        <v>81</v>
      </c>
      <c r="N33" s="1">
        <f t="shared" si="1"/>
        <v>75</v>
      </c>
      <c r="O33" s="1">
        <f t="shared" si="0"/>
        <v>86</v>
      </c>
      <c r="P33" s="1">
        <f t="shared" si="0"/>
        <v>64</v>
      </c>
      <c r="Q33" s="1">
        <f t="shared" si="0"/>
        <v>75</v>
      </c>
      <c r="R33" s="1">
        <f t="shared" si="0"/>
        <v>78</v>
      </c>
    </row>
    <row r="34" spans="1:18">
      <c r="A34" s="10">
        <v>21</v>
      </c>
      <c r="B34" s="267">
        <v>1911406</v>
      </c>
      <c r="C34" s="268" t="s">
        <v>451</v>
      </c>
      <c r="D34" s="1">
        <v>70</v>
      </c>
      <c r="E34" s="1">
        <v>72</v>
      </c>
      <c r="F34" s="1">
        <v>60</v>
      </c>
      <c r="G34" s="1">
        <v>69</v>
      </c>
      <c r="H34" s="1">
        <v>76</v>
      </c>
      <c r="I34" s="1">
        <v>81</v>
      </c>
      <c r="J34" s="1">
        <v>100</v>
      </c>
      <c r="K34" s="2">
        <v>81</v>
      </c>
      <c r="L34" s="2">
        <v>75</v>
      </c>
      <c r="M34" s="2">
        <v>75</v>
      </c>
      <c r="N34" s="1">
        <f t="shared" si="1"/>
        <v>76</v>
      </c>
      <c r="O34" s="1">
        <f t="shared" si="0"/>
        <v>86</v>
      </c>
      <c r="P34" s="1">
        <f t="shared" si="0"/>
        <v>71</v>
      </c>
      <c r="Q34" s="1">
        <f t="shared" si="0"/>
        <v>72</v>
      </c>
      <c r="R34" s="1">
        <f t="shared" si="0"/>
        <v>76</v>
      </c>
    </row>
    <row r="37" spans="1:18">
      <c r="C37" s="261"/>
      <c r="D37" s="261" t="s">
        <v>5</v>
      </c>
      <c r="E37" s="261" t="s">
        <v>6</v>
      </c>
      <c r="F37" s="261" t="s">
        <v>7</v>
      </c>
      <c r="G37" s="261" t="s">
        <v>8</v>
      </c>
      <c r="H37" s="261" t="s">
        <v>9</v>
      </c>
    </row>
    <row r="38" spans="1:18">
      <c r="C38" s="261" t="s">
        <v>4</v>
      </c>
      <c r="D38" s="2">
        <v>75</v>
      </c>
      <c r="E38" s="2">
        <v>75</v>
      </c>
      <c r="F38" s="2">
        <v>75</v>
      </c>
      <c r="G38" s="2">
        <v>70</v>
      </c>
      <c r="H38" s="2">
        <v>75</v>
      </c>
    </row>
    <row r="39" spans="1:18">
      <c r="C39" s="261" t="s">
        <v>28</v>
      </c>
      <c r="D39" s="278">
        <v>0.9</v>
      </c>
      <c r="E39" s="278">
        <v>0.9</v>
      </c>
      <c r="F39" s="278">
        <v>0.9</v>
      </c>
      <c r="G39" s="278">
        <v>0.9</v>
      </c>
      <c r="H39" s="278">
        <v>0.9</v>
      </c>
      <c r="M39" s="279" t="s">
        <v>377</v>
      </c>
      <c r="N39" s="2">
        <v>21</v>
      </c>
    </row>
    <row r="40" spans="1:18">
      <c r="C40" s="261" t="s">
        <v>187</v>
      </c>
      <c r="D40" s="1">
        <f>COUNTIF(N14:N34,"&gt;="&amp;D38)</f>
        <v>15</v>
      </c>
      <c r="E40" s="1">
        <f>COUNTIF(O14:O34,"&gt;="&amp;E38)</f>
        <v>17</v>
      </c>
      <c r="F40" s="1">
        <f>COUNTIF(P14:P34,"&gt;="&amp;F38)</f>
        <v>17</v>
      </c>
      <c r="G40" s="1">
        <f>COUNTIF(Q14:Q34,"&gt;="&amp;G38)</f>
        <v>18</v>
      </c>
      <c r="H40" s="1">
        <f>COUNTIF(R14:R34,"&gt;="&amp;H38)</f>
        <v>16</v>
      </c>
    </row>
    <row r="41" spans="1:18">
      <c r="C41" s="261" t="s">
        <v>29</v>
      </c>
      <c r="D41" s="280">
        <f>D40/$N$39</f>
        <v>0.7142857142857143</v>
      </c>
      <c r="E41" s="280">
        <f>E40/$N$39</f>
        <v>0.80952380952380953</v>
      </c>
      <c r="F41" s="280">
        <f>F40/$N$39</f>
        <v>0.80952380952380953</v>
      </c>
      <c r="G41" s="280">
        <f>G40/$N$39</f>
        <v>0.8571428571428571</v>
      </c>
      <c r="H41" s="280">
        <f>H40/$N$39</f>
        <v>0.76190476190476186</v>
      </c>
    </row>
    <row r="49" spans="3:19" ht="15" thickBot="1">
      <c r="C49" s="261" t="s">
        <v>26</v>
      </c>
      <c r="D49" s="261" t="s">
        <v>12</v>
      </c>
      <c r="E49" s="261" t="s">
        <v>13</v>
      </c>
      <c r="F49" s="261" t="s">
        <v>14</v>
      </c>
      <c r="G49" s="261" t="s">
        <v>15</v>
      </c>
      <c r="H49" s="261" t="s">
        <v>16</v>
      </c>
      <c r="I49" s="261" t="s">
        <v>17</v>
      </c>
      <c r="J49" s="261" t="s">
        <v>18</v>
      </c>
      <c r="K49" s="261" t="s">
        <v>19</v>
      </c>
      <c r="L49" s="261" t="s">
        <v>20</v>
      </c>
      <c r="M49" s="261" t="s">
        <v>21</v>
      </c>
      <c r="N49" s="261" t="s">
        <v>22</v>
      </c>
      <c r="O49" s="261" t="s">
        <v>23</v>
      </c>
      <c r="P49" s="261" t="s">
        <v>24</v>
      </c>
      <c r="Q49" s="261" t="s">
        <v>25</v>
      </c>
      <c r="R49" s="261" t="s">
        <v>38</v>
      </c>
      <c r="S49" s="261" t="s">
        <v>33</v>
      </c>
    </row>
    <row r="50" spans="3:19" ht="15" thickBot="1">
      <c r="C50" s="261" t="s">
        <v>5</v>
      </c>
      <c r="D50" s="11">
        <v>3</v>
      </c>
      <c r="E50" s="11">
        <v>3</v>
      </c>
      <c r="F50" s="12">
        <v>1</v>
      </c>
      <c r="G50" s="12">
        <v>1</v>
      </c>
      <c r="H50" s="12"/>
      <c r="I50" s="12"/>
      <c r="J50" s="12"/>
      <c r="K50" s="12">
        <v>1</v>
      </c>
      <c r="L50" s="12">
        <v>1</v>
      </c>
      <c r="M50" s="12">
        <v>1</v>
      </c>
      <c r="N50" s="12">
        <v>1</v>
      </c>
      <c r="O50" s="12">
        <v>1</v>
      </c>
      <c r="P50" s="12">
        <v>1</v>
      </c>
      <c r="Q50" s="12">
        <v>1</v>
      </c>
      <c r="R50" s="2"/>
      <c r="S50" s="9">
        <f>D41</f>
        <v>0.7142857142857143</v>
      </c>
    </row>
    <row r="51" spans="3:19" ht="15" thickBot="1">
      <c r="C51" s="261" t="s">
        <v>6</v>
      </c>
      <c r="D51" s="13">
        <v>3</v>
      </c>
      <c r="E51" s="11">
        <v>3</v>
      </c>
      <c r="F51" s="12">
        <v>1</v>
      </c>
      <c r="G51" s="12">
        <v>1</v>
      </c>
      <c r="H51" s="14"/>
      <c r="I51" s="14"/>
      <c r="J51" s="14"/>
      <c r="K51" s="12">
        <v>1</v>
      </c>
      <c r="L51" s="12">
        <v>1</v>
      </c>
      <c r="M51" s="12">
        <v>1</v>
      </c>
      <c r="N51" s="12">
        <v>1</v>
      </c>
      <c r="O51" s="12">
        <v>1</v>
      </c>
      <c r="P51" s="12">
        <v>1</v>
      </c>
      <c r="Q51" s="12">
        <v>1</v>
      </c>
      <c r="R51" s="2"/>
      <c r="S51" s="9">
        <f>E41</f>
        <v>0.80952380952380953</v>
      </c>
    </row>
    <row r="52" spans="3:19" ht="15" thickBot="1">
      <c r="C52" s="261" t="s">
        <v>7</v>
      </c>
      <c r="D52" s="13">
        <v>3</v>
      </c>
      <c r="E52" s="11">
        <v>3</v>
      </c>
      <c r="F52" s="12">
        <v>1</v>
      </c>
      <c r="G52" s="12">
        <v>1</v>
      </c>
      <c r="H52" s="14"/>
      <c r="I52" s="14"/>
      <c r="J52" s="14"/>
      <c r="K52" s="12">
        <v>1</v>
      </c>
      <c r="L52" s="12">
        <v>1</v>
      </c>
      <c r="M52" s="12">
        <v>1</v>
      </c>
      <c r="N52" s="12">
        <v>1</v>
      </c>
      <c r="O52" s="12">
        <v>1</v>
      </c>
      <c r="P52" s="12">
        <v>1</v>
      </c>
      <c r="Q52" s="12">
        <v>1</v>
      </c>
      <c r="R52" s="2"/>
      <c r="S52" s="9">
        <f>F41</f>
        <v>0.80952380952380953</v>
      </c>
    </row>
    <row r="53" spans="3:19" ht="15" thickBot="1">
      <c r="C53" s="261" t="s">
        <v>8</v>
      </c>
      <c r="D53" s="13">
        <v>3</v>
      </c>
      <c r="E53" s="11">
        <v>3</v>
      </c>
      <c r="F53" s="12">
        <v>1</v>
      </c>
      <c r="G53" s="12">
        <v>1</v>
      </c>
      <c r="H53" s="14"/>
      <c r="I53" s="14"/>
      <c r="J53" s="14"/>
      <c r="K53" s="12">
        <v>1</v>
      </c>
      <c r="L53" s="12">
        <v>1</v>
      </c>
      <c r="M53" s="12">
        <v>1</v>
      </c>
      <c r="N53" s="12">
        <v>1</v>
      </c>
      <c r="O53" s="12">
        <v>1</v>
      </c>
      <c r="P53" s="12">
        <v>1</v>
      </c>
      <c r="Q53" s="12">
        <v>1</v>
      </c>
      <c r="R53" s="2"/>
      <c r="S53" s="9">
        <f>G41</f>
        <v>0.8571428571428571</v>
      </c>
    </row>
    <row r="54" spans="3:19" ht="15" thickBot="1">
      <c r="C54" s="261" t="s">
        <v>9</v>
      </c>
      <c r="D54" s="13">
        <v>3</v>
      </c>
      <c r="E54" s="11">
        <v>3</v>
      </c>
      <c r="F54" s="12">
        <v>1</v>
      </c>
      <c r="G54" s="12">
        <v>1</v>
      </c>
      <c r="H54" s="14"/>
      <c r="I54" s="14"/>
      <c r="J54" s="14"/>
      <c r="K54" s="12">
        <v>1</v>
      </c>
      <c r="L54" s="12">
        <v>1</v>
      </c>
      <c r="M54" s="12">
        <v>1</v>
      </c>
      <c r="N54" s="12">
        <v>1</v>
      </c>
      <c r="O54" s="12">
        <v>1</v>
      </c>
      <c r="P54" s="14">
        <v>2</v>
      </c>
      <c r="Q54" s="14">
        <v>2</v>
      </c>
      <c r="R54" s="2"/>
      <c r="S54" s="9">
        <f>H41</f>
        <v>0.76190476190476186</v>
      </c>
    </row>
    <row r="55" spans="3:19">
      <c r="C55" s="261" t="s">
        <v>30</v>
      </c>
      <c r="D55" s="1">
        <f t="shared" ref="D55:R55" si="2">COUNTIF(D50:D54,"=3")</f>
        <v>5</v>
      </c>
      <c r="E55" s="1">
        <f t="shared" si="2"/>
        <v>5</v>
      </c>
      <c r="F55" s="1">
        <f t="shared" si="2"/>
        <v>0</v>
      </c>
      <c r="G55" s="1">
        <f t="shared" si="2"/>
        <v>0</v>
      </c>
      <c r="H55" s="1">
        <f t="shared" si="2"/>
        <v>0</v>
      </c>
      <c r="I55" s="1">
        <f t="shared" si="2"/>
        <v>0</v>
      </c>
      <c r="J55" s="1">
        <f t="shared" si="2"/>
        <v>0</v>
      </c>
      <c r="K55" s="1">
        <f t="shared" si="2"/>
        <v>0</v>
      </c>
      <c r="L55" s="1">
        <f t="shared" si="2"/>
        <v>0</v>
      </c>
      <c r="M55" s="1">
        <f t="shared" si="2"/>
        <v>0</v>
      </c>
      <c r="N55" s="1">
        <f t="shared" si="2"/>
        <v>0</v>
      </c>
      <c r="O55" s="1">
        <f t="shared" si="2"/>
        <v>0</v>
      </c>
      <c r="P55" s="1">
        <f t="shared" si="2"/>
        <v>0</v>
      </c>
      <c r="Q55" s="1">
        <f t="shared" si="2"/>
        <v>0</v>
      </c>
      <c r="R55" s="1">
        <f t="shared" si="2"/>
        <v>0</v>
      </c>
    </row>
    <row r="56" spans="3:19">
      <c r="C56" s="261" t="s">
        <v>31</v>
      </c>
      <c r="D56" s="1">
        <f t="shared" ref="D56:R56" si="3">COUNTIF(D50:D54,"=2")</f>
        <v>0</v>
      </c>
      <c r="E56" s="1">
        <f t="shared" si="3"/>
        <v>0</v>
      </c>
      <c r="F56" s="1">
        <f t="shared" si="3"/>
        <v>0</v>
      </c>
      <c r="G56" s="1">
        <f t="shared" si="3"/>
        <v>0</v>
      </c>
      <c r="H56" s="1">
        <f t="shared" si="3"/>
        <v>0</v>
      </c>
      <c r="I56" s="1">
        <f t="shared" si="3"/>
        <v>0</v>
      </c>
      <c r="J56" s="1">
        <f t="shared" si="3"/>
        <v>0</v>
      </c>
      <c r="K56" s="1">
        <f t="shared" si="3"/>
        <v>0</v>
      </c>
      <c r="L56" s="1">
        <f t="shared" si="3"/>
        <v>0</v>
      </c>
      <c r="M56" s="1">
        <f t="shared" si="3"/>
        <v>0</v>
      </c>
      <c r="N56" s="1">
        <f t="shared" si="3"/>
        <v>0</v>
      </c>
      <c r="O56" s="1">
        <f t="shared" si="3"/>
        <v>0</v>
      </c>
      <c r="P56" s="1">
        <f t="shared" si="3"/>
        <v>1</v>
      </c>
      <c r="Q56" s="1">
        <f t="shared" si="3"/>
        <v>1</v>
      </c>
      <c r="R56" s="1">
        <f t="shared" si="3"/>
        <v>0</v>
      </c>
    </row>
    <row r="57" spans="3:19">
      <c r="C57" s="261" t="s">
        <v>32</v>
      </c>
      <c r="D57" s="1">
        <f t="shared" ref="D57:R57" si="4">COUNTIF(D50:D54,"=1")</f>
        <v>0</v>
      </c>
      <c r="E57" s="1">
        <f t="shared" si="4"/>
        <v>0</v>
      </c>
      <c r="F57" s="1">
        <f t="shared" si="4"/>
        <v>5</v>
      </c>
      <c r="G57" s="1">
        <f t="shared" si="4"/>
        <v>5</v>
      </c>
      <c r="H57" s="1">
        <f t="shared" si="4"/>
        <v>0</v>
      </c>
      <c r="I57" s="1">
        <f t="shared" si="4"/>
        <v>0</v>
      </c>
      <c r="J57" s="1">
        <f t="shared" si="4"/>
        <v>0</v>
      </c>
      <c r="K57" s="1">
        <f t="shared" si="4"/>
        <v>5</v>
      </c>
      <c r="L57" s="1">
        <f t="shared" si="4"/>
        <v>5</v>
      </c>
      <c r="M57" s="1">
        <f t="shared" si="4"/>
        <v>5</v>
      </c>
      <c r="N57" s="1">
        <f t="shared" si="4"/>
        <v>5</v>
      </c>
      <c r="O57" s="1">
        <f t="shared" si="4"/>
        <v>5</v>
      </c>
      <c r="P57" s="1">
        <f t="shared" si="4"/>
        <v>4</v>
      </c>
      <c r="Q57" s="1">
        <f t="shared" si="4"/>
        <v>4</v>
      </c>
      <c r="R57" s="1">
        <f t="shared" si="4"/>
        <v>0</v>
      </c>
    </row>
    <row r="58" spans="3:19">
      <c r="C58" s="261" t="s">
        <v>34</v>
      </c>
      <c r="D58" s="6">
        <f t="shared" ref="D58:R58" si="5">3*IF(D55=0,0,(ROUND(SUMIF(D50:D54,"=3",$S$50:$S$54),2)))</f>
        <v>11.850000000000001</v>
      </c>
      <c r="E58" s="6">
        <f t="shared" si="5"/>
        <v>11.850000000000001</v>
      </c>
      <c r="F58" s="6">
        <f t="shared" si="5"/>
        <v>0</v>
      </c>
      <c r="G58" s="6">
        <f t="shared" si="5"/>
        <v>0</v>
      </c>
      <c r="H58" s="6">
        <f t="shared" si="5"/>
        <v>0</v>
      </c>
      <c r="I58" s="6">
        <f t="shared" si="5"/>
        <v>0</v>
      </c>
      <c r="J58" s="6">
        <f t="shared" si="5"/>
        <v>0</v>
      </c>
      <c r="K58" s="6">
        <f t="shared" si="5"/>
        <v>0</v>
      </c>
      <c r="L58" s="6">
        <f t="shared" si="5"/>
        <v>0</v>
      </c>
      <c r="M58" s="6">
        <f t="shared" si="5"/>
        <v>0</v>
      </c>
      <c r="N58" s="6">
        <f t="shared" si="5"/>
        <v>0</v>
      </c>
      <c r="O58" s="6">
        <f t="shared" si="5"/>
        <v>0</v>
      </c>
      <c r="P58" s="6">
        <f t="shared" si="5"/>
        <v>0</v>
      </c>
      <c r="Q58" s="6">
        <f t="shared" si="5"/>
        <v>0</v>
      </c>
      <c r="R58" s="6">
        <f t="shared" si="5"/>
        <v>0</v>
      </c>
    </row>
    <row r="59" spans="3:19">
      <c r="C59" s="261" t="s">
        <v>35</v>
      </c>
      <c r="D59" s="6">
        <f t="shared" ref="D59:R59" si="6">2*IF(D56=0,0,(ROUND(SUMIF(D50:D54,"=2",$S$50:$S$54),2)))</f>
        <v>0</v>
      </c>
      <c r="E59" s="6">
        <f t="shared" si="6"/>
        <v>0</v>
      </c>
      <c r="F59" s="6">
        <f t="shared" si="6"/>
        <v>0</v>
      </c>
      <c r="G59" s="6">
        <f t="shared" si="6"/>
        <v>0</v>
      </c>
      <c r="H59" s="6">
        <f t="shared" si="6"/>
        <v>0</v>
      </c>
      <c r="I59" s="6">
        <f t="shared" si="6"/>
        <v>0</v>
      </c>
      <c r="J59" s="6">
        <f t="shared" si="6"/>
        <v>0</v>
      </c>
      <c r="K59" s="6">
        <f t="shared" si="6"/>
        <v>0</v>
      </c>
      <c r="L59" s="6">
        <f t="shared" si="6"/>
        <v>0</v>
      </c>
      <c r="M59" s="6">
        <f t="shared" si="6"/>
        <v>0</v>
      </c>
      <c r="N59" s="6">
        <f t="shared" si="6"/>
        <v>0</v>
      </c>
      <c r="O59" s="6">
        <f t="shared" si="6"/>
        <v>0</v>
      </c>
      <c r="P59" s="6">
        <f t="shared" si="6"/>
        <v>1.52</v>
      </c>
      <c r="Q59" s="6">
        <f t="shared" si="6"/>
        <v>1.52</v>
      </c>
      <c r="R59" s="6">
        <f t="shared" si="6"/>
        <v>0</v>
      </c>
    </row>
    <row r="60" spans="3:19">
      <c r="C60" s="261" t="s">
        <v>36</v>
      </c>
      <c r="D60" s="6">
        <f t="shared" ref="D60:R60" si="7">1*IF(D57=0,0,(ROUND(SUMIF(D50:D54,"=1",$S$50:$S$54),2)))</f>
        <v>0</v>
      </c>
      <c r="E60" s="6">
        <f t="shared" si="7"/>
        <v>0</v>
      </c>
      <c r="F60" s="6">
        <f t="shared" si="7"/>
        <v>3.95</v>
      </c>
      <c r="G60" s="6">
        <f t="shared" si="7"/>
        <v>3.95</v>
      </c>
      <c r="H60" s="6">
        <f t="shared" si="7"/>
        <v>0</v>
      </c>
      <c r="I60" s="6">
        <f t="shared" si="7"/>
        <v>0</v>
      </c>
      <c r="J60" s="6">
        <f t="shared" si="7"/>
        <v>0</v>
      </c>
      <c r="K60" s="6">
        <f t="shared" si="7"/>
        <v>3.95</v>
      </c>
      <c r="L60" s="6">
        <f t="shared" si="7"/>
        <v>3.95</v>
      </c>
      <c r="M60" s="6">
        <f t="shared" si="7"/>
        <v>3.95</v>
      </c>
      <c r="N60" s="6">
        <f t="shared" si="7"/>
        <v>3.95</v>
      </c>
      <c r="O60" s="6">
        <f t="shared" si="7"/>
        <v>3.95</v>
      </c>
      <c r="P60" s="6">
        <f t="shared" si="7"/>
        <v>3.19</v>
      </c>
      <c r="Q60" s="6">
        <f t="shared" si="7"/>
        <v>3.19</v>
      </c>
      <c r="R60" s="6">
        <f t="shared" si="7"/>
        <v>0</v>
      </c>
    </row>
    <row r="63" spans="3:19" ht="17.5">
      <c r="C63" s="7" t="s">
        <v>37</v>
      </c>
      <c r="D63" s="8">
        <f t="shared" ref="D63:R63" si="8">3*IF(SUM(D55:D57)=0,"0",(SUM(D58:D60))/(SUM(D50:D54)))</f>
        <v>2.3700000000000006</v>
      </c>
      <c r="E63" s="8">
        <f t="shared" si="8"/>
        <v>2.3700000000000006</v>
      </c>
      <c r="F63" s="8">
        <f t="shared" si="8"/>
        <v>2.37</v>
      </c>
      <c r="G63" s="8">
        <f t="shared" si="8"/>
        <v>2.37</v>
      </c>
      <c r="H63" s="8">
        <f t="shared" si="8"/>
        <v>0</v>
      </c>
      <c r="I63" s="8">
        <f t="shared" si="8"/>
        <v>0</v>
      </c>
      <c r="J63" s="8">
        <f t="shared" si="8"/>
        <v>0</v>
      </c>
      <c r="K63" s="8">
        <f t="shared" si="8"/>
        <v>2.37</v>
      </c>
      <c r="L63" s="8">
        <f t="shared" si="8"/>
        <v>2.37</v>
      </c>
      <c r="M63" s="8">
        <f t="shared" si="8"/>
        <v>2.37</v>
      </c>
      <c r="N63" s="8">
        <f t="shared" si="8"/>
        <v>2.37</v>
      </c>
      <c r="O63" s="8">
        <f t="shared" si="8"/>
        <v>2.37</v>
      </c>
      <c r="P63" s="8">
        <f t="shared" si="8"/>
        <v>2.355</v>
      </c>
      <c r="Q63" s="8">
        <f t="shared" si="8"/>
        <v>2.355</v>
      </c>
      <c r="R63" s="8">
        <f t="shared" si="8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workbookViewId="0">
      <selection sqref="A1:XFD1048576"/>
    </sheetView>
  </sheetViews>
  <sheetFormatPr defaultColWidth="8.90625" defaultRowHeight="14"/>
  <cols>
    <col min="1" max="1" width="5.90625" style="366" customWidth="1"/>
    <col min="2" max="2" width="8.90625" style="366" bestFit="1" customWidth="1"/>
    <col min="3" max="3" width="42.453125" style="366" bestFit="1" customWidth="1"/>
    <col min="4" max="4" width="6.36328125" style="366" bestFit="1" customWidth="1"/>
    <col min="5" max="5" width="7.54296875" style="366" customWidth="1"/>
    <col min="6" max="7" width="7.08984375" style="366" customWidth="1"/>
    <col min="8" max="8" width="8" style="366" customWidth="1"/>
    <col min="9" max="9" width="6.54296875" style="366" customWidth="1"/>
    <col min="10" max="10" width="8" style="366" bestFit="1" customWidth="1"/>
    <col min="11" max="11" width="6.54296875" style="366" customWidth="1"/>
    <col min="12" max="12" width="6.453125" style="366" customWidth="1"/>
    <col min="13" max="13" width="6.54296875" style="366" customWidth="1"/>
    <col min="14" max="17" width="6.453125" style="366" bestFit="1" customWidth="1"/>
    <col min="18" max="18" width="6.453125" style="366" customWidth="1"/>
    <col min="19" max="19" width="27" style="366" bestFit="1" customWidth="1"/>
    <col min="20" max="16384" width="8.90625" style="366"/>
  </cols>
  <sheetData>
    <row r="1" spans="1:18">
      <c r="A1" s="571" t="s">
        <v>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1:18">
      <c r="A2" s="571" t="s">
        <v>77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</row>
    <row r="3" spans="1:18">
      <c r="A3" s="594" t="s">
        <v>165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</row>
    <row r="4" spans="1:18">
      <c r="A4" s="575" t="s">
        <v>681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</row>
    <row r="5" spans="1:18">
      <c r="A5" s="575" t="s">
        <v>682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</row>
    <row r="6" spans="1:18">
      <c r="A6" s="575" t="s">
        <v>683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</row>
    <row r="7" spans="1:18">
      <c r="A7" s="592" t="s">
        <v>604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5"/>
    </row>
    <row r="8" spans="1:18">
      <c r="A8" s="563" t="s">
        <v>605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5"/>
    </row>
    <row r="9" spans="1:18">
      <c r="A9" s="563" t="s">
        <v>606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</row>
    <row r="10" spans="1:18">
      <c r="A10" s="563" t="s">
        <v>607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5"/>
    </row>
    <row r="11" spans="1:18">
      <c r="A11" s="566" t="s">
        <v>608</v>
      </c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</row>
    <row r="12" spans="1:18">
      <c r="A12" s="567" t="s">
        <v>1</v>
      </c>
      <c r="B12" s="567" t="s">
        <v>2</v>
      </c>
      <c r="C12" s="567" t="s">
        <v>3</v>
      </c>
      <c r="D12" s="569" t="s">
        <v>11</v>
      </c>
      <c r="E12" s="569"/>
      <c r="F12" s="569"/>
      <c r="G12" s="569"/>
      <c r="H12" s="369">
        <v>0.5</v>
      </c>
      <c r="I12" s="570" t="s">
        <v>10</v>
      </c>
      <c r="J12" s="570"/>
      <c r="K12" s="570"/>
      <c r="L12" s="570"/>
      <c r="M12" s="369">
        <v>0.5</v>
      </c>
      <c r="N12" s="560" t="s">
        <v>27</v>
      </c>
      <c r="O12" s="561"/>
      <c r="P12" s="561"/>
      <c r="Q12" s="561"/>
      <c r="R12" s="562"/>
    </row>
    <row r="13" spans="1:18">
      <c r="A13" s="568"/>
      <c r="B13" s="568"/>
      <c r="C13" s="568"/>
      <c r="D13" s="370" t="s">
        <v>5</v>
      </c>
      <c r="E13" s="370" t="s">
        <v>6</v>
      </c>
      <c r="F13" s="370" t="s">
        <v>7</v>
      </c>
      <c r="G13" s="370" t="s">
        <v>8</v>
      </c>
      <c r="H13" s="370" t="s">
        <v>9</v>
      </c>
      <c r="I13" s="370" t="s">
        <v>5</v>
      </c>
      <c r="J13" s="370" t="s">
        <v>6</v>
      </c>
      <c r="K13" s="370" t="s">
        <v>7</v>
      </c>
      <c r="L13" s="370" t="s">
        <v>8</v>
      </c>
      <c r="M13" s="370" t="s">
        <v>9</v>
      </c>
      <c r="N13" s="370" t="s">
        <v>5</v>
      </c>
      <c r="O13" s="370" t="s">
        <v>6</v>
      </c>
      <c r="P13" s="370" t="s">
        <v>7</v>
      </c>
      <c r="Q13" s="370" t="s">
        <v>8</v>
      </c>
      <c r="R13" s="370" t="s">
        <v>9</v>
      </c>
    </row>
    <row r="14" spans="1:18">
      <c r="A14" s="10">
        <v>1</v>
      </c>
      <c r="B14" s="426">
        <v>1911002</v>
      </c>
      <c r="C14" s="375" t="s">
        <v>80</v>
      </c>
      <c r="D14" s="427">
        <v>82</v>
      </c>
      <c r="E14" s="427">
        <v>64</v>
      </c>
      <c r="F14" s="427">
        <v>77</v>
      </c>
      <c r="G14" s="427">
        <v>69</v>
      </c>
      <c r="H14" s="427">
        <v>70.947999999999993</v>
      </c>
      <c r="I14" s="428">
        <v>75</v>
      </c>
      <c r="J14" s="428">
        <v>80</v>
      </c>
      <c r="K14" s="428">
        <v>80</v>
      </c>
      <c r="L14" s="428">
        <v>70</v>
      </c>
      <c r="M14" s="428">
        <v>95</v>
      </c>
      <c r="N14" s="373">
        <f>ROUND(D14*$H$12+I14*$M$12,0)</f>
        <v>79</v>
      </c>
      <c r="O14" s="373">
        <f t="shared" ref="O14:R38" si="0">ROUND(E14*$H$12+J14*$M$12,0)</f>
        <v>72</v>
      </c>
      <c r="P14" s="373">
        <f t="shared" si="0"/>
        <v>79</v>
      </c>
      <c r="Q14" s="373">
        <f t="shared" si="0"/>
        <v>70</v>
      </c>
      <c r="R14" s="373">
        <f t="shared" si="0"/>
        <v>83</v>
      </c>
    </row>
    <row r="15" spans="1:18">
      <c r="A15" s="10">
        <v>2</v>
      </c>
      <c r="B15" s="429">
        <v>1911006</v>
      </c>
      <c r="C15" s="430" t="s">
        <v>81</v>
      </c>
      <c r="D15" s="427">
        <v>84</v>
      </c>
      <c r="E15" s="427">
        <v>79</v>
      </c>
      <c r="F15" s="427">
        <v>78</v>
      </c>
      <c r="G15" s="427">
        <v>80</v>
      </c>
      <c r="H15" s="427">
        <v>66.947999999999993</v>
      </c>
      <c r="I15" s="428">
        <v>90</v>
      </c>
      <c r="J15" s="428">
        <v>75</v>
      </c>
      <c r="K15" s="428">
        <v>85</v>
      </c>
      <c r="L15" s="428">
        <v>85</v>
      </c>
      <c r="M15" s="428">
        <v>80</v>
      </c>
      <c r="N15" s="373">
        <f t="shared" ref="N15:N38" si="1">ROUND(D15*$H$12+I15*$M$12,0)</f>
        <v>87</v>
      </c>
      <c r="O15" s="373">
        <f t="shared" si="0"/>
        <v>77</v>
      </c>
      <c r="P15" s="373">
        <f t="shared" si="0"/>
        <v>82</v>
      </c>
      <c r="Q15" s="373">
        <f t="shared" si="0"/>
        <v>83</v>
      </c>
      <c r="R15" s="373">
        <f t="shared" si="0"/>
        <v>73</v>
      </c>
    </row>
    <row r="16" spans="1:18">
      <c r="A16" s="10">
        <v>3</v>
      </c>
      <c r="B16" s="429">
        <v>1911014</v>
      </c>
      <c r="C16" s="430" t="s">
        <v>39</v>
      </c>
      <c r="D16" s="427">
        <v>51</v>
      </c>
      <c r="E16" s="427">
        <v>51</v>
      </c>
      <c r="F16" s="427">
        <v>49.8</v>
      </c>
      <c r="G16" s="427">
        <v>69.536842105263162</v>
      </c>
      <c r="H16" s="427">
        <v>61.4</v>
      </c>
      <c r="I16" s="428">
        <v>70</v>
      </c>
      <c r="J16" s="428">
        <v>40</v>
      </c>
      <c r="K16" s="428">
        <v>95</v>
      </c>
      <c r="L16" s="428">
        <v>75</v>
      </c>
      <c r="M16" s="428">
        <v>80</v>
      </c>
      <c r="N16" s="373">
        <f t="shared" si="1"/>
        <v>61</v>
      </c>
      <c r="O16" s="373">
        <f t="shared" si="0"/>
        <v>46</v>
      </c>
      <c r="P16" s="373">
        <f t="shared" si="0"/>
        <v>72</v>
      </c>
      <c r="Q16" s="373">
        <f t="shared" si="0"/>
        <v>72</v>
      </c>
      <c r="R16" s="373">
        <f t="shared" si="0"/>
        <v>71</v>
      </c>
    </row>
    <row r="17" spans="1:18">
      <c r="A17" s="10">
        <v>4</v>
      </c>
      <c r="B17" s="426">
        <v>1911023</v>
      </c>
      <c r="C17" s="375" t="s">
        <v>302</v>
      </c>
      <c r="D17" s="427">
        <v>52</v>
      </c>
      <c r="E17" s="427">
        <v>58.501000000000005</v>
      </c>
      <c r="F17" s="427">
        <v>79.710526315789465</v>
      </c>
      <c r="G17" s="427">
        <v>73.252631578947359</v>
      </c>
      <c r="H17" s="427">
        <v>63.9</v>
      </c>
      <c r="I17" s="428">
        <v>85</v>
      </c>
      <c r="J17" s="428">
        <v>25</v>
      </c>
      <c r="K17" s="428">
        <v>80</v>
      </c>
      <c r="L17" s="428">
        <v>65</v>
      </c>
      <c r="M17" s="428">
        <v>45</v>
      </c>
      <c r="N17" s="373">
        <f t="shared" si="1"/>
        <v>69</v>
      </c>
      <c r="O17" s="373">
        <f t="shared" si="0"/>
        <v>42</v>
      </c>
      <c r="P17" s="373">
        <f t="shared" si="0"/>
        <v>80</v>
      </c>
      <c r="Q17" s="373">
        <f t="shared" si="0"/>
        <v>69</v>
      </c>
      <c r="R17" s="373">
        <f t="shared" si="0"/>
        <v>54</v>
      </c>
    </row>
    <row r="18" spans="1:18">
      <c r="A18" s="10">
        <v>5</v>
      </c>
      <c r="B18" s="426">
        <v>1911025</v>
      </c>
      <c r="C18" s="375" t="s">
        <v>303</v>
      </c>
      <c r="D18" s="427">
        <v>76</v>
      </c>
      <c r="E18" s="427">
        <v>74</v>
      </c>
      <c r="F18" s="427">
        <v>66</v>
      </c>
      <c r="G18" s="427">
        <v>64</v>
      </c>
      <c r="H18" s="427">
        <v>66.947999999999993</v>
      </c>
      <c r="I18" s="428">
        <v>90</v>
      </c>
      <c r="J18" s="428">
        <v>65</v>
      </c>
      <c r="K18" s="428">
        <v>80</v>
      </c>
      <c r="L18" s="428">
        <v>80</v>
      </c>
      <c r="M18" s="428">
        <v>75</v>
      </c>
      <c r="N18" s="373">
        <f t="shared" si="1"/>
        <v>83</v>
      </c>
      <c r="O18" s="373">
        <f t="shared" si="0"/>
        <v>70</v>
      </c>
      <c r="P18" s="373">
        <f t="shared" si="0"/>
        <v>73</v>
      </c>
      <c r="Q18" s="373">
        <f t="shared" si="0"/>
        <v>72</v>
      </c>
      <c r="R18" s="373">
        <f t="shared" si="0"/>
        <v>71</v>
      </c>
    </row>
    <row r="19" spans="1:18">
      <c r="A19" s="10">
        <v>6</v>
      </c>
      <c r="B19" s="426">
        <v>1911028</v>
      </c>
      <c r="C19" s="375" t="s">
        <v>83</v>
      </c>
      <c r="D19" s="427">
        <v>81.5</v>
      </c>
      <c r="E19" s="427">
        <v>75.5</v>
      </c>
      <c r="F19" s="427">
        <v>80.710526315789465</v>
      </c>
      <c r="G19" s="427">
        <v>82.668421052631572</v>
      </c>
      <c r="H19" s="427">
        <v>73.5</v>
      </c>
      <c r="I19" s="428">
        <v>90</v>
      </c>
      <c r="J19" s="428">
        <v>80</v>
      </c>
      <c r="K19" s="428">
        <v>90</v>
      </c>
      <c r="L19" s="428">
        <v>90</v>
      </c>
      <c r="M19" s="428">
        <v>80</v>
      </c>
      <c r="N19" s="373">
        <f t="shared" si="1"/>
        <v>86</v>
      </c>
      <c r="O19" s="373">
        <f t="shared" si="0"/>
        <v>78</v>
      </c>
      <c r="P19" s="373">
        <f t="shared" si="0"/>
        <v>85</v>
      </c>
      <c r="Q19" s="373">
        <f t="shared" si="0"/>
        <v>86</v>
      </c>
      <c r="R19" s="373">
        <f t="shared" si="0"/>
        <v>77</v>
      </c>
    </row>
    <row r="20" spans="1:18">
      <c r="A20" s="10">
        <v>7</v>
      </c>
      <c r="B20" s="429">
        <v>1911029</v>
      </c>
      <c r="C20" s="430" t="s">
        <v>304</v>
      </c>
      <c r="D20" s="427">
        <v>68</v>
      </c>
      <c r="E20" s="427">
        <v>65</v>
      </c>
      <c r="F20" s="427">
        <v>65</v>
      </c>
      <c r="G20" s="427">
        <v>72</v>
      </c>
      <c r="H20" s="427">
        <v>62.947999999999993</v>
      </c>
      <c r="I20" s="428">
        <v>75</v>
      </c>
      <c r="J20" s="428">
        <v>74</v>
      </c>
      <c r="K20" s="428">
        <v>70</v>
      </c>
      <c r="L20" s="428">
        <v>75</v>
      </c>
      <c r="M20" s="428">
        <v>70</v>
      </c>
      <c r="N20" s="373">
        <f t="shared" si="1"/>
        <v>72</v>
      </c>
      <c r="O20" s="373">
        <f t="shared" si="0"/>
        <v>70</v>
      </c>
      <c r="P20" s="373">
        <f t="shared" si="0"/>
        <v>68</v>
      </c>
      <c r="Q20" s="373">
        <f t="shared" si="0"/>
        <v>74</v>
      </c>
      <c r="R20" s="373">
        <f t="shared" si="0"/>
        <v>66</v>
      </c>
    </row>
    <row r="21" spans="1:18">
      <c r="A21" s="10">
        <v>8</v>
      </c>
      <c r="B21" s="431">
        <v>1911032</v>
      </c>
      <c r="C21" s="432" t="s">
        <v>85</v>
      </c>
      <c r="D21" s="427">
        <v>56</v>
      </c>
      <c r="E21" s="427">
        <v>62.998999999999995</v>
      </c>
      <c r="F21" s="427">
        <v>67</v>
      </c>
      <c r="G21" s="427">
        <v>64</v>
      </c>
      <c r="H21" s="427">
        <v>62.947999999999993</v>
      </c>
      <c r="I21" s="428">
        <v>90</v>
      </c>
      <c r="J21" s="428">
        <v>77</v>
      </c>
      <c r="K21" s="428">
        <v>70</v>
      </c>
      <c r="L21" s="428">
        <v>65</v>
      </c>
      <c r="M21" s="428">
        <v>85</v>
      </c>
      <c r="N21" s="373">
        <f t="shared" si="1"/>
        <v>73</v>
      </c>
      <c r="O21" s="373">
        <f t="shared" si="0"/>
        <v>70</v>
      </c>
      <c r="P21" s="373">
        <f t="shared" si="0"/>
        <v>69</v>
      </c>
      <c r="Q21" s="373">
        <f t="shared" si="0"/>
        <v>65</v>
      </c>
      <c r="R21" s="373">
        <f t="shared" si="0"/>
        <v>74</v>
      </c>
    </row>
    <row r="22" spans="1:18">
      <c r="A22" s="10">
        <v>9</v>
      </c>
      <c r="B22" s="431">
        <v>1911040</v>
      </c>
      <c r="C22" s="432" t="s">
        <v>305</v>
      </c>
      <c r="D22" s="427">
        <v>53</v>
      </c>
      <c r="E22" s="427">
        <v>60.001000000000005</v>
      </c>
      <c r="F22" s="427">
        <v>64</v>
      </c>
      <c r="G22" s="427">
        <v>69</v>
      </c>
      <c r="H22" s="427">
        <v>70.103999999999999</v>
      </c>
      <c r="I22" s="428">
        <v>65</v>
      </c>
      <c r="J22" s="428">
        <v>80</v>
      </c>
      <c r="K22" s="428">
        <v>90</v>
      </c>
      <c r="L22" s="428">
        <v>75</v>
      </c>
      <c r="M22" s="428">
        <v>85</v>
      </c>
      <c r="N22" s="373">
        <f t="shared" si="1"/>
        <v>59</v>
      </c>
      <c r="O22" s="373">
        <f t="shared" si="0"/>
        <v>70</v>
      </c>
      <c r="P22" s="373">
        <f t="shared" si="0"/>
        <v>77</v>
      </c>
      <c r="Q22" s="373">
        <f t="shared" si="0"/>
        <v>72</v>
      </c>
      <c r="R22" s="373">
        <f t="shared" si="0"/>
        <v>78</v>
      </c>
    </row>
    <row r="23" spans="1:18">
      <c r="A23" s="10">
        <v>10</v>
      </c>
      <c r="B23" s="431">
        <v>1911058</v>
      </c>
      <c r="C23" s="432" t="s">
        <v>87</v>
      </c>
      <c r="D23" s="427">
        <v>81</v>
      </c>
      <c r="E23" s="427">
        <v>70.5</v>
      </c>
      <c r="F23" s="427">
        <v>70</v>
      </c>
      <c r="G23" s="427">
        <v>69</v>
      </c>
      <c r="H23" s="427">
        <v>62.947999999999993</v>
      </c>
      <c r="I23" s="428">
        <v>65</v>
      </c>
      <c r="J23" s="428">
        <v>70</v>
      </c>
      <c r="K23" s="428">
        <v>80</v>
      </c>
      <c r="L23" s="428">
        <v>85</v>
      </c>
      <c r="M23" s="428">
        <v>45</v>
      </c>
      <c r="N23" s="373">
        <f t="shared" si="1"/>
        <v>73</v>
      </c>
      <c r="O23" s="373">
        <f t="shared" si="0"/>
        <v>70</v>
      </c>
      <c r="P23" s="373">
        <f t="shared" si="0"/>
        <v>75</v>
      </c>
      <c r="Q23" s="373">
        <f t="shared" si="0"/>
        <v>77</v>
      </c>
      <c r="R23" s="373">
        <f t="shared" si="0"/>
        <v>54</v>
      </c>
    </row>
    <row r="24" spans="1:18">
      <c r="A24" s="10">
        <v>11</v>
      </c>
      <c r="B24" s="431">
        <v>1911062</v>
      </c>
      <c r="C24" s="432" t="s">
        <v>306</v>
      </c>
      <c r="D24" s="427">
        <v>70.5</v>
      </c>
      <c r="E24" s="427">
        <v>51.998999999999995</v>
      </c>
      <c r="F24" s="427">
        <v>79.010526315789463</v>
      </c>
      <c r="G24" s="427">
        <v>69.536842105263162</v>
      </c>
      <c r="H24" s="427">
        <v>62.9</v>
      </c>
      <c r="I24" s="428">
        <v>85</v>
      </c>
      <c r="J24" s="428">
        <v>65</v>
      </c>
      <c r="K24" s="428">
        <v>90</v>
      </c>
      <c r="L24" s="428">
        <v>85</v>
      </c>
      <c r="M24" s="428">
        <v>75</v>
      </c>
      <c r="N24" s="373">
        <f t="shared" si="1"/>
        <v>78</v>
      </c>
      <c r="O24" s="373">
        <f t="shared" si="0"/>
        <v>58</v>
      </c>
      <c r="P24" s="373">
        <f t="shared" si="0"/>
        <v>85</v>
      </c>
      <c r="Q24" s="373">
        <f t="shared" si="0"/>
        <v>77</v>
      </c>
      <c r="R24" s="373">
        <f t="shared" si="0"/>
        <v>69</v>
      </c>
    </row>
    <row r="25" spans="1:18">
      <c r="A25" s="10">
        <v>12</v>
      </c>
      <c r="B25" s="426">
        <v>1911067</v>
      </c>
      <c r="C25" s="375" t="s">
        <v>89</v>
      </c>
      <c r="D25" s="427">
        <v>70.5</v>
      </c>
      <c r="E25" s="427">
        <v>70.5</v>
      </c>
      <c r="F25" s="427">
        <v>70.73684210526315</v>
      </c>
      <c r="G25" s="427">
        <v>69.536842105263162</v>
      </c>
      <c r="H25" s="427">
        <v>57.9</v>
      </c>
      <c r="I25" s="428">
        <v>85</v>
      </c>
      <c r="J25" s="428">
        <v>75</v>
      </c>
      <c r="K25" s="428">
        <v>85</v>
      </c>
      <c r="L25" s="428">
        <v>75</v>
      </c>
      <c r="M25" s="428">
        <v>90</v>
      </c>
      <c r="N25" s="373">
        <f t="shared" si="1"/>
        <v>78</v>
      </c>
      <c r="O25" s="373">
        <f t="shared" si="0"/>
        <v>73</v>
      </c>
      <c r="P25" s="373">
        <f t="shared" si="0"/>
        <v>78</v>
      </c>
      <c r="Q25" s="373">
        <f t="shared" si="0"/>
        <v>72</v>
      </c>
      <c r="R25" s="373">
        <f t="shared" si="0"/>
        <v>74</v>
      </c>
    </row>
    <row r="26" spans="1:18">
      <c r="A26" s="10">
        <v>13</v>
      </c>
      <c r="B26" s="426">
        <v>1911071</v>
      </c>
      <c r="C26" s="375" t="s">
        <v>90</v>
      </c>
      <c r="D26" s="427">
        <v>67</v>
      </c>
      <c r="E26" s="427">
        <v>61.599999999999994</v>
      </c>
      <c r="F26" s="427">
        <v>70</v>
      </c>
      <c r="G26" s="427">
        <v>73</v>
      </c>
      <c r="H26" s="427">
        <v>73.263000000000005</v>
      </c>
      <c r="I26" s="428">
        <v>45</v>
      </c>
      <c r="J26" s="428">
        <v>60</v>
      </c>
      <c r="K26" s="428">
        <v>85</v>
      </c>
      <c r="L26" s="428">
        <v>85</v>
      </c>
      <c r="M26" s="428">
        <v>90</v>
      </c>
      <c r="N26" s="373">
        <f t="shared" si="1"/>
        <v>56</v>
      </c>
      <c r="O26" s="373">
        <f t="shared" si="0"/>
        <v>61</v>
      </c>
      <c r="P26" s="373">
        <f t="shared" si="0"/>
        <v>78</v>
      </c>
      <c r="Q26" s="373">
        <f t="shared" si="0"/>
        <v>79</v>
      </c>
      <c r="R26" s="373">
        <f t="shared" si="0"/>
        <v>82</v>
      </c>
    </row>
    <row r="27" spans="1:18">
      <c r="A27" s="10">
        <v>14</v>
      </c>
      <c r="B27" s="431">
        <v>1911072</v>
      </c>
      <c r="C27" s="432" t="s">
        <v>307</v>
      </c>
      <c r="D27" s="427">
        <v>57</v>
      </c>
      <c r="E27" s="427">
        <v>53</v>
      </c>
      <c r="F27" s="427">
        <v>53</v>
      </c>
      <c r="G27" s="427">
        <v>66</v>
      </c>
      <c r="H27" s="427">
        <v>70.947999999999993</v>
      </c>
      <c r="I27" s="428">
        <v>25</v>
      </c>
      <c r="J27" s="428">
        <v>60</v>
      </c>
      <c r="K27" s="428">
        <v>80</v>
      </c>
      <c r="L27" s="428">
        <v>75</v>
      </c>
      <c r="M27" s="428">
        <v>60</v>
      </c>
      <c r="N27" s="373">
        <f t="shared" si="1"/>
        <v>41</v>
      </c>
      <c r="O27" s="373">
        <f t="shared" si="0"/>
        <v>57</v>
      </c>
      <c r="P27" s="373">
        <f t="shared" si="0"/>
        <v>67</v>
      </c>
      <c r="Q27" s="373">
        <f t="shared" si="0"/>
        <v>71</v>
      </c>
      <c r="R27" s="373">
        <f t="shared" si="0"/>
        <v>65</v>
      </c>
    </row>
    <row r="28" spans="1:18">
      <c r="A28" s="10">
        <v>15</v>
      </c>
      <c r="B28" s="431">
        <v>1911074</v>
      </c>
      <c r="C28" s="432" t="s">
        <v>308</v>
      </c>
      <c r="D28" s="427">
        <v>81</v>
      </c>
      <c r="E28" s="427">
        <v>72</v>
      </c>
      <c r="F28" s="427">
        <v>67</v>
      </c>
      <c r="G28" s="427">
        <v>69</v>
      </c>
      <c r="H28" s="427">
        <v>73.947999999999993</v>
      </c>
      <c r="I28" s="428">
        <v>55</v>
      </c>
      <c r="J28" s="428">
        <v>65</v>
      </c>
      <c r="K28" s="428">
        <v>90</v>
      </c>
      <c r="L28" s="428">
        <v>85</v>
      </c>
      <c r="M28" s="428">
        <v>60</v>
      </c>
      <c r="N28" s="373">
        <f t="shared" si="1"/>
        <v>68</v>
      </c>
      <c r="O28" s="373">
        <f t="shared" si="0"/>
        <v>69</v>
      </c>
      <c r="P28" s="373">
        <f t="shared" si="0"/>
        <v>79</v>
      </c>
      <c r="Q28" s="373">
        <f t="shared" si="0"/>
        <v>77</v>
      </c>
      <c r="R28" s="373">
        <f t="shared" si="0"/>
        <v>67</v>
      </c>
    </row>
    <row r="29" spans="1:18">
      <c r="A29" s="10">
        <v>16</v>
      </c>
      <c r="B29" s="429">
        <v>1911076</v>
      </c>
      <c r="C29" s="430" t="s">
        <v>92</v>
      </c>
      <c r="D29" s="427">
        <v>63</v>
      </c>
      <c r="E29" s="427">
        <v>42.998999999999995</v>
      </c>
      <c r="F29" s="427">
        <v>72</v>
      </c>
      <c r="G29" s="427">
        <v>72</v>
      </c>
      <c r="H29" s="427">
        <v>73.947999999999993</v>
      </c>
      <c r="I29" s="428">
        <v>25</v>
      </c>
      <c r="J29" s="428">
        <v>60</v>
      </c>
      <c r="K29" s="428">
        <v>80</v>
      </c>
      <c r="L29" s="428">
        <v>70</v>
      </c>
      <c r="M29" s="428">
        <v>70</v>
      </c>
      <c r="N29" s="373">
        <f t="shared" si="1"/>
        <v>44</v>
      </c>
      <c r="O29" s="373">
        <f t="shared" si="0"/>
        <v>51</v>
      </c>
      <c r="P29" s="373">
        <f t="shared" si="0"/>
        <v>76</v>
      </c>
      <c r="Q29" s="373">
        <f t="shared" si="0"/>
        <v>71</v>
      </c>
      <c r="R29" s="373">
        <f t="shared" si="0"/>
        <v>72</v>
      </c>
    </row>
    <row r="30" spans="1:18">
      <c r="A30" s="10">
        <v>17</v>
      </c>
      <c r="B30" s="426">
        <v>1911088</v>
      </c>
      <c r="C30" s="375" t="s">
        <v>42</v>
      </c>
      <c r="D30" s="427">
        <v>76</v>
      </c>
      <c r="E30" s="427">
        <v>77</v>
      </c>
      <c r="F30" s="427">
        <v>61</v>
      </c>
      <c r="G30" s="427">
        <v>75</v>
      </c>
      <c r="H30" s="427">
        <v>70.947999999999993</v>
      </c>
      <c r="I30" s="428">
        <v>95</v>
      </c>
      <c r="J30" s="428">
        <v>65</v>
      </c>
      <c r="K30" s="428">
        <v>80</v>
      </c>
      <c r="L30" s="428">
        <v>80</v>
      </c>
      <c r="M30" s="428">
        <v>30</v>
      </c>
      <c r="N30" s="373">
        <f t="shared" si="1"/>
        <v>86</v>
      </c>
      <c r="O30" s="373">
        <f t="shared" si="0"/>
        <v>71</v>
      </c>
      <c r="P30" s="373">
        <f t="shared" si="0"/>
        <v>71</v>
      </c>
      <c r="Q30" s="373">
        <f t="shared" si="0"/>
        <v>78</v>
      </c>
      <c r="R30" s="373">
        <f t="shared" si="0"/>
        <v>50</v>
      </c>
    </row>
    <row r="31" spans="1:18">
      <c r="A31" s="10">
        <v>18</v>
      </c>
      <c r="B31" s="426">
        <v>1911094</v>
      </c>
      <c r="C31" s="375" t="s">
        <v>309</v>
      </c>
      <c r="D31" s="427">
        <v>72</v>
      </c>
      <c r="E31" s="427">
        <v>51.801000000000002</v>
      </c>
      <c r="F31" s="427">
        <v>74.81052631578946</v>
      </c>
      <c r="G31" s="427">
        <v>51.3</v>
      </c>
      <c r="H31" s="427">
        <v>64.2</v>
      </c>
      <c r="I31" s="428">
        <v>85</v>
      </c>
      <c r="J31" s="428">
        <v>70</v>
      </c>
      <c r="K31" s="428">
        <v>90</v>
      </c>
      <c r="L31" s="428">
        <v>70</v>
      </c>
      <c r="M31" s="428">
        <v>75</v>
      </c>
      <c r="N31" s="373">
        <f t="shared" si="1"/>
        <v>79</v>
      </c>
      <c r="O31" s="373">
        <f t="shared" si="0"/>
        <v>61</v>
      </c>
      <c r="P31" s="373">
        <f t="shared" si="0"/>
        <v>82</v>
      </c>
      <c r="Q31" s="373">
        <f t="shared" si="0"/>
        <v>61</v>
      </c>
      <c r="R31" s="373">
        <f t="shared" si="0"/>
        <v>70</v>
      </c>
    </row>
    <row r="32" spans="1:18">
      <c r="A32" s="10">
        <v>19</v>
      </c>
      <c r="B32" s="426">
        <v>1911102</v>
      </c>
      <c r="C32" s="375" t="s">
        <v>310</v>
      </c>
      <c r="D32" s="427">
        <v>62</v>
      </c>
      <c r="E32" s="427">
        <v>50.998999999999995</v>
      </c>
      <c r="F32" s="427">
        <v>76.05263157894737</v>
      </c>
      <c r="G32" s="427">
        <v>65.094736842105263</v>
      </c>
      <c r="H32" s="427">
        <v>72</v>
      </c>
      <c r="I32" s="428">
        <v>95</v>
      </c>
      <c r="J32" s="428">
        <v>60</v>
      </c>
      <c r="K32" s="428">
        <v>80</v>
      </c>
      <c r="L32" s="428">
        <v>70</v>
      </c>
      <c r="M32" s="428">
        <v>90</v>
      </c>
      <c r="N32" s="373">
        <f t="shared" si="1"/>
        <v>79</v>
      </c>
      <c r="O32" s="373">
        <f t="shared" si="0"/>
        <v>55</v>
      </c>
      <c r="P32" s="373">
        <f t="shared" si="0"/>
        <v>78</v>
      </c>
      <c r="Q32" s="373">
        <f t="shared" si="0"/>
        <v>68</v>
      </c>
      <c r="R32" s="373">
        <f t="shared" si="0"/>
        <v>81</v>
      </c>
    </row>
    <row r="33" spans="1:18">
      <c r="A33" s="10">
        <v>20</v>
      </c>
      <c r="B33" s="431">
        <v>1911104</v>
      </c>
      <c r="C33" s="432" t="s">
        <v>311</v>
      </c>
      <c r="D33" s="427">
        <v>57</v>
      </c>
      <c r="E33" s="427">
        <v>59</v>
      </c>
      <c r="F33" s="427">
        <v>66</v>
      </c>
      <c r="G33" s="427">
        <v>68</v>
      </c>
      <c r="H33" s="427">
        <v>70.947999999999993</v>
      </c>
      <c r="I33" s="428">
        <v>30</v>
      </c>
      <c r="J33" s="428">
        <v>80</v>
      </c>
      <c r="K33" s="428">
        <v>50</v>
      </c>
      <c r="L33" s="428">
        <v>85</v>
      </c>
      <c r="M33" s="428">
        <v>70</v>
      </c>
      <c r="N33" s="373">
        <f t="shared" si="1"/>
        <v>44</v>
      </c>
      <c r="O33" s="373">
        <f t="shared" si="0"/>
        <v>70</v>
      </c>
      <c r="P33" s="373">
        <f t="shared" si="0"/>
        <v>58</v>
      </c>
      <c r="Q33" s="373">
        <f t="shared" si="0"/>
        <v>77</v>
      </c>
      <c r="R33" s="373">
        <f t="shared" si="0"/>
        <v>70</v>
      </c>
    </row>
    <row r="34" spans="1:18">
      <c r="A34" s="10">
        <v>21</v>
      </c>
      <c r="B34" s="426">
        <v>1911105</v>
      </c>
      <c r="C34" s="375" t="s">
        <v>95</v>
      </c>
      <c r="D34" s="427">
        <v>53.3</v>
      </c>
      <c r="E34" s="427">
        <v>71</v>
      </c>
      <c r="F34" s="427">
        <v>59.06315789473684</v>
      </c>
      <c r="G34" s="427">
        <v>74.852631578947367</v>
      </c>
      <c r="H34" s="427">
        <v>61.9</v>
      </c>
      <c r="I34" s="428">
        <v>55</v>
      </c>
      <c r="J34" s="428">
        <v>70</v>
      </c>
      <c r="K34" s="428">
        <v>65</v>
      </c>
      <c r="L34" s="428">
        <v>80</v>
      </c>
      <c r="M34" s="428">
        <v>85</v>
      </c>
      <c r="N34" s="373">
        <f t="shared" si="1"/>
        <v>54</v>
      </c>
      <c r="O34" s="373">
        <f t="shared" si="0"/>
        <v>71</v>
      </c>
      <c r="P34" s="373">
        <f t="shared" si="0"/>
        <v>62</v>
      </c>
      <c r="Q34" s="373">
        <f t="shared" si="0"/>
        <v>77</v>
      </c>
      <c r="R34" s="373">
        <f t="shared" si="0"/>
        <v>73</v>
      </c>
    </row>
    <row r="35" spans="1:18">
      <c r="A35" s="10">
        <v>22</v>
      </c>
      <c r="B35" s="431">
        <v>1911107</v>
      </c>
      <c r="C35" s="432" t="s">
        <v>312</v>
      </c>
      <c r="D35" s="427">
        <v>86.5</v>
      </c>
      <c r="E35" s="427">
        <v>82</v>
      </c>
      <c r="F35" s="427">
        <v>78.510526315789463</v>
      </c>
      <c r="G35" s="427">
        <v>70.536842105263162</v>
      </c>
      <c r="H35" s="427">
        <v>73.900000000000006</v>
      </c>
      <c r="I35" s="428">
        <v>85</v>
      </c>
      <c r="J35" s="428">
        <v>85</v>
      </c>
      <c r="K35" s="428">
        <v>90</v>
      </c>
      <c r="L35" s="428">
        <v>90</v>
      </c>
      <c r="M35" s="428">
        <v>95</v>
      </c>
      <c r="N35" s="373">
        <f t="shared" si="1"/>
        <v>86</v>
      </c>
      <c r="O35" s="373">
        <f t="shared" si="0"/>
        <v>84</v>
      </c>
      <c r="P35" s="373">
        <f t="shared" si="0"/>
        <v>84</v>
      </c>
      <c r="Q35" s="373">
        <f t="shared" si="0"/>
        <v>80</v>
      </c>
      <c r="R35" s="373">
        <f t="shared" si="0"/>
        <v>84</v>
      </c>
    </row>
    <row r="36" spans="1:18">
      <c r="A36" s="10">
        <v>23</v>
      </c>
      <c r="B36" s="426">
        <v>1911109</v>
      </c>
      <c r="C36" s="375" t="s">
        <v>45</v>
      </c>
      <c r="D36" s="427">
        <v>79</v>
      </c>
      <c r="E36" s="427">
        <v>74</v>
      </c>
      <c r="F36" s="427">
        <v>69</v>
      </c>
      <c r="G36" s="427">
        <v>69</v>
      </c>
      <c r="H36" s="427">
        <v>70.947999999999993</v>
      </c>
      <c r="I36" s="428">
        <v>90</v>
      </c>
      <c r="J36" s="428">
        <v>85</v>
      </c>
      <c r="K36" s="428">
        <v>90</v>
      </c>
      <c r="L36" s="428">
        <v>80</v>
      </c>
      <c r="M36" s="428">
        <v>70</v>
      </c>
      <c r="N36" s="373">
        <f t="shared" si="1"/>
        <v>85</v>
      </c>
      <c r="O36" s="373">
        <f t="shared" si="0"/>
        <v>80</v>
      </c>
      <c r="P36" s="373">
        <f t="shared" si="0"/>
        <v>80</v>
      </c>
      <c r="Q36" s="373">
        <f t="shared" si="0"/>
        <v>75</v>
      </c>
      <c r="R36" s="373">
        <f t="shared" si="0"/>
        <v>70</v>
      </c>
    </row>
    <row r="37" spans="1:18">
      <c r="A37" s="10">
        <v>24</v>
      </c>
      <c r="B37" s="426">
        <v>1911118</v>
      </c>
      <c r="C37" s="375" t="s">
        <v>96</v>
      </c>
      <c r="D37" s="427">
        <v>51</v>
      </c>
      <c r="E37" s="427">
        <v>72.998999999999995</v>
      </c>
      <c r="F37" s="427">
        <v>56.905263157894737</v>
      </c>
      <c r="G37" s="427">
        <v>66.378947368421052</v>
      </c>
      <c r="H37" s="427">
        <v>73</v>
      </c>
      <c r="I37" s="428">
        <v>40</v>
      </c>
      <c r="J37" s="428">
        <v>70</v>
      </c>
      <c r="K37" s="428">
        <v>50</v>
      </c>
      <c r="L37" s="428">
        <v>75</v>
      </c>
      <c r="M37" s="428">
        <v>65</v>
      </c>
      <c r="N37" s="373">
        <f t="shared" si="1"/>
        <v>46</v>
      </c>
      <c r="O37" s="373">
        <f t="shared" si="0"/>
        <v>71</v>
      </c>
      <c r="P37" s="373">
        <f t="shared" si="0"/>
        <v>53</v>
      </c>
      <c r="Q37" s="373">
        <f t="shared" si="0"/>
        <v>71</v>
      </c>
      <c r="R37" s="373">
        <f t="shared" si="0"/>
        <v>69</v>
      </c>
    </row>
    <row r="38" spans="1:18">
      <c r="A38" s="10">
        <v>25</v>
      </c>
      <c r="B38" s="431">
        <v>1911401</v>
      </c>
      <c r="C38" s="271" t="s">
        <v>360</v>
      </c>
      <c r="D38" s="427">
        <v>75</v>
      </c>
      <c r="E38" s="427">
        <v>75</v>
      </c>
      <c r="F38" s="427">
        <v>67.578947368421041</v>
      </c>
      <c r="G38" s="427">
        <v>72.694736842105257</v>
      </c>
      <c r="H38" s="427">
        <v>62.9</v>
      </c>
      <c r="I38" s="428">
        <v>80</v>
      </c>
      <c r="J38" s="428">
        <v>75</v>
      </c>
      <c r="K38" s="428">
        <v>70</v>
      </c>
      <c r="L38" s="428">
        <v>65</v>
      </c>
      <c r="M38" s="428">
        <v>35</v>
      </c>
      <c r="N38" s="373">
        <f t="shared" si="1"/>
        <v>78</v>
      </c>
      <c r="O38" s="373">
        <f t="shared" si="0"/>
        <v>75</v>
      </c>
      <c r="P38" s="373">
        <f t="shared" si="0"/>
        <v>69</v>
      </c>
      <c r="Q38" s="373">
        <f t="shared" si="0"/>
        <v>69</v>
      </c>
      <c r="R38" s="373">
        <f t="shared" si="0"/>
        <v>49</v>
      </c>
    </row>
    <row r="41" spans="1:18">
      <c r="C41" s="370"/>
      <c r="D41" s="370" t="s">
        <v>5</v>
      </c>
      <c r="E41" s="370" t="s">
        <v>6</v>
      </c>
      <c r="F41" s="370" t="s">
        <v>7</v>
      </c>
      <c r="G41" s="370" t="s">
        <v>8</v>
      </c>
      <c r="H41" s="370" t="s">
        <v>9</v>
      </c>
    </row>
    <row r="42" spans="1:18">
      <c r="C42" s="370" t="s">
        <v>4</v>
      </c>
      <c r="D42" s="378">
        <v>70</v>
      </c>
      <c r="E42" s="378">
        <v>70</v>
      </c>
      <c r="F42" s="378">
        <v>75</v>
      </c>
      <c r="G42" s="378">
        <v>70</v>
      </c>
      <c r="H42" s="378">
        <v>70</v>
      </c>
    </row>
    <row r="43" spans="1:18">
      <c r="C43" s="370" t="s">
        <v>28</v>
      </c>
      <c r="D43" s="379">
        <v>0.8</v>
      </c>
      <c r="E43" s="379">
        <v>0.75</v>
      </c>
      <c r="F43" s="379">
        <v>0.8</v>
      </c>
      <c r="G43" s="379">
        <v>0.75</v>
      </c>
      <c r="H43" s="379">
        <v>0.8</v>
      </c>
      <c r="J43" s="595" t="s">
        <v>377</v>
      </c>
      <c r="K43" s="595"/>
      <c r="L43" s="595"/>
      <c r="M43" s="596"/>
      <c r="N43" s="378">
        <v>25</v>
      </c>
    </row>
    <row r="44" spans="1:18">
      <c r="C44" s="370" t="s">
        <v>187</v>
      </c>
      <c r="D44" s="373">
        <f>COUNTIF(N14:N38,"&gt;="&amp;D42)</f>
        <v>15</v>
      </c>
      <c r="E44" s="373">
        <f>COUNTIF(O14:O38,"&gt;="&amp;E42)</f>
        <v>16</v>
      </c>
      <c r="F44" s="373">
        <f>COUNTIF(P14:P38,"&gt;="&amp;F42)</f>
        <v>15</v>
      </c>
      <c r="G44" s="373">
        <f>COUNTIF(Q14:Q38,"&gt;="&amp;G42)</f>
        <v>20</v>
      </c>
      <c r="H44" s="373">
        <f>COUNTIF(R14:R38,"&gt;="&amp;H42)</f>
        <v>16</v>
      </c>
    </row>
    <row r="45" spans="1:18">
      <c r="C45" s="370" t="s">
        <v>29</v>
      </c>
      <c r="D45" s="381">
        <f>D44/$N$43</f>
        <v>0.6</v>
      </c>
      <c r="E45" s="381">
        <f>E44/$N$43</f>
        <v>0.64</v>
      </c>
      <c r="F45" s="381">
        <f>F44/$N$43</f>
        <v>0.6</v>
      </c>
      <c r="G45" s="381">
        <f>G44/$N$43</f>
        <v>0.8</v>
      </c>
      <c r="H45" s="381">
        <f>H44/$N$43</f>
        <v>0.64</v>
      </c>
    </row>
    <row r="53" spans="3:19" ht="14.5" thickBot="1">
      <c r="C53" s="370" t="s">
        <v>26</v>
      </c>
      <c r="D53" s="370" t="s">
        <v>12</v>
      </c>
      <c r="E53" s="370" t="s">
        <v>13</v>
      </c>
      <c r="F53" s="370" t="s">
        <v>14</v>
      </c>
      <c r="G53" s="370" t="s">
        <v>15</v>
      </c>
      <c r="H53" s="370" t="s">
        <v>16</v>
      </c>
      <c r="I53" s="370" t="s">
        <v>17</v>
      </c>
      <c r="J53" s="370" t="s">
        <v>18</v>
      </c>
      <c r="K53" s="370" t="s">
        <v>19</v>
      </c>
      <c r="L53" s="370" t="s">
        <v>20</v>
      </c>
      <c r="M53" s="370" t="s">
        <v>21</v>
      </c>
      <c r="N53" s="370" t="s">
        <v>22</v>
      </c>
      <c r="O53" s="370" t="s">
        <v>23</v>
      </c>
      <c r="P53" s="370" t="s">
        <v>24</v>
      </c>
      <c r="Q53" s="370" t="s">
        <v>25</v>
      </c>
      <c r="R53" s="370" t="s">
        <v>38</v>
      </c>
      <c r="S53" s="370" t="s">
        <v>33</v>
      </c>
    </row>
    <row r="54" spans="3:19" ht="14.5" thickBot="1">
      <c r="C54" s="370" t="s">
        <v>5</v>
      </c>
      <c r="D54" s="201">
        <v>3</v>
      </c>
      <c r="E54" s="202">
        <v>3</v>
      </c>
      <c r="F54" s="202"/>
      <c r="G54" s="202"/>
      <c r="H54" s="202"/>
      <c r="I54" s="202"/>
      <c r="J54" s="202"/>
      <c r="K54" s="202">
        <v>1</v>
      </c>
      <c r="L54" s="202">
        <v>1</v>
      </c>
      <c r="M54" s="202">
        <v>2</v>
      </c>
      <c r="N54" s="202"/>
      <c r="O54" s="202"/>
      <c r="P54" s="202">
        <v>1</v>
      </c>
      <c r="Q54" s="434"/>
      <c r="R54" s="378"/>
      <c r="S54" s="385">
        <f>D45</f>
        <v>0.6</v>
      </c>
    </row>
    <row r="55" spans="3:19" ht="14.5" thickBot="1">
      <c r="C55" s="370" t="s">
        <v>6</v>
      </c>
      <c r="D55" s="203">
        <v>3</v>
      </c>
      <c r="E55" s="204">
        <v>3</v>
      </c>
      <c r="F55" s="204"/>
      <c r="G55" s="204"/>
      <c r="H55" s="204"/>
      <c r="I55" s="204"/>
      <c r="J55" s="204"/>
      <c r="K55" s="204">
        <v>1</v>
      </c>
      <c r="L55" s="204">
        <v>1</v>
      </c>
      <c r="M55" s="204">
        <v>2</v>
      </c>
      <c r="N55" s="202"/>
      <c r="O55" s="202"/>
      <c r="P55" s="204">
        <v>1</v>
      </c>
      <c r="Q55" s="204"/>
      <c r="R55" s="378"/>
      <c r="S55" s="385">
        <f>E45</f>
        <v>0.64</v>
      </c>
    </row>
    <row r="56" spans="3:19" ht="14.5" thickBot="1">
      <c r="C56" s="370" t="s">
        <v>7</v>
      </c>
      <c r="D56" s="203">
        <v>3</v>
      </c>
      <c r="E56" s="204">
        <v>3</v>
      </c>
      <c r="F56" s="204">
        <v>2</v>
      </c>
      <c r="G56" s="204">
        <v>2</v>
      </c>
      <c r="H56" s="204">
        <v>2</v>
      </c>
      <c r="I56" s="204"/>
      <c r="J56" s="204"/>
      <c r="K56" s="204">
        <v>1</v>
      </c>
      <c r="L56" s="204">
        <v>1</v>
      </c>
      <c r="M56" s="204">
        <v>2</v>
      </c>
      <c r="N56" s="202">
        <v>1</v>
      </c>
      <c r="O56" s="202"/>
      <c r="P56" s="204">
        <v>3</v>
      </c>
      <c r="Q56" s="204"/>
      <c r="R56" s="378"/>
      <c r="S56" s="385">
        <f>F45</f>
        <v>0.6</v>
      </c>
    </row>
    <row r="57" spans="3:19" ht="14.5" thickBot="1">
      <c r="C57" s="370" t="s">
        <v>8</v>
      </c>
      <c r="D57" s="203">
        <v>3</v>
      </c>
      <c r="E57" s="204">
        <v>3</v>
      </c>
      <c r="F57" s="204">
        <v>2</v>
      </c>
      <c r="G57" s="204">
        <v>2</v>
      </c>
      <c r="H57" s="204">
        <v>2</v>
      </c>
      <c r="I57" s="204"/>
      <c r="J57" s="204"/>
      <c r="K57" s="204">
        <v>1</v>
      </c>
      <c r="L57" s="204">
        <v>1</v>
      </c>
      <c r="M57" s="204">
        <v>2</v>
      </c>
      <c r="N57" s="202">
        <v>1</v>
      </c>
      <c r="O57" s="202">
        <v>2</v>
      </c>
      <c r="P57" s="204">
        <v>3</v>
      </c>
      <c r="Q57" s="204"/>
      <c r="R57" s="378"/>
      <c r="S57" s="385">
        <f>G45</f>
        <v>0.8</v>
      </c>
    </row>
    <row r="58" spans="3:19" ht="14.5" thickBot="1">
      <c r="C58" s="370" t="s">
        <v>9</v>
      </c>
      <c r="D58" s="203">
        <v>2</v>
      </c>
      <c r="E58" s="204">
        <v>2</v>
      </c>
      <c r="F58" s="204">
        <v>2</v>
      </c>
      <c r="G58" s="204">
        <v>2</v>
      </c>
      <c r="H58" s="204">
        <v>2</v>
      </c>
      <c r="I58" s="204"/>
      <c r="J58" s="204">
        <v>2</v>
      </c>
      <c r="K58" s="204">
        <v>1</v>
      </c>
      <c r="L58" s="204">
        <v>1</v>
      </c>
      <c r="M58" s="204">
        <v>2</v>
      </c>
      <c r="N58" s="202">
        <v>1</v>
      </c>
      <c r="O58" s="202">
        <v>2</v>
      </c>
      <c r="P58" s="204">
        <v>1</v>
      </c>
      <c r="Q58" s="204"/>
      <c r="R58" s="378"/>
      <c r="S58" s="385">
        <f>H45</f>
        <v>0.64</v>
      </c>
    </row>
    <row r="59" spans="3:19">
      <c r="C59" s="370" t="s">
        <v>30</v>
      </c>
      <c r="D59" s="373">
        <f t="shared" ref="D59:R59" si="2">COUNTIF(D54:D58,"=3")</f>
        <v>4</v>
      </c>
      <c r="E59" s="373">
        <f t="shared" si="2"/>
        <v>4</v>
      </c>
      <c r="F59" s="373">
        <f t="shared" si="2"/>
        <v>0</v>
      </c>
      <c r="G59" s="373">
        <f t="shared" si="2"/>
        <v>0</v>
      </c>
      <c r="H59" s="373">
        <f t="shared" si="2"/>
        <v>0</v>
      </c>
      <c r="I59" s="373">
        <f t="shared" si="2"/>
        <v>0</v>
      </c>
      <c r="J59" s="373">
        <f t="shared" si="2"/>
        <v>0</v>
      </c>
      <c r="K59" s="373">
        <f t="shared" si="2"/>
        <v>0</v>
      </c>
      <c r="L59" s="373">
        <f t="shared" si="2"/>
        <v>0</v>
      </c>
      <c r="M59" s="373">
        <f t="shared" si="2"/>
        <v>0</v>
      </c>
      <c r="N59" s="373">
        <f t="shared" si="2"/>
        <v>0</v>
      </c>
      <c r="O59" s="373">
        <f t="shared" si="2"/>
        <v>0</v>
      </c>
      <c r="P59" s="373">
        <f t="shared" si="2"/>
        <v>2</v>
      </c>
      <c r="Q59" s="373">
        <f t="shared" si="2"/>
        <v>0</v>
      </c>
      <c r="R59" s="373">
        <f t="shared" si="2"/>
        <v>0</v>
      </c>
    </row>
    <row r="60" spans="3:19">
      <c r="C60" s="370" t="s">
        <v>31</v>
      </c>
      <c r="D60" s="373">
        <f t="shared" ref="D60:R60" si="3">COUNTIF(D54:D58,"=2")</f>
        <v>1</v>
      </c>
      <c r="E60" s="373">
        <f t="shared" si="3"/>
        <v>1</v>
      </c>
      <c r="F60" s="373">
        <f t="shared" si="3"/>
        <v>3</v>
      </c>
      <c r="G60" s="373">
        <f t="shared" si="3"/>
        <v>3</v>
      </c>
      <c r="H60" s="373">
        <f t="shared" si="3"/>
        <v>3</v>
      </c>
      <c r="I60" s="373">
        <f t="shared" si="3"/>
        <v>0</v>
      </c>
      <c r="J60" s="373">
        <f t="shared" si="3"/>
        <v>1</v>
      </c>
      <c r="K60" s="373">
        <f t="shared" si="3"/>
        <v>0</v>
      </c>
      <c r="L60" s="373">
        <f t="shared" si="3"/>
        <v>0</v>
      </c>
      <c r="M60" s="373">
        <f t="shared" si="3"/>
        <v>5</v>
      </c>
      <c r="N60" s="373">
        <f t="shared" si="3"/>
        <v>0</v>
      </c>
      <c r="O60" s="373">
        <f t="shared" si="3"/>
        <v>2</v>
      </c>
      <c r="P60" s="373">
        <f t="shared" si="3"/>
        <v>0</v>
      </c>
      <c r="Q60" s="373">
        <f t="shared" si="3"/>
        <v>0</v>
      </c>
      <c r="R60" s="373">
        <f t="shared" si="3"/>
        <v>0</v>
      </c>
    </row>
    <row r="61" spans="3:19">
      <c r="C61" s="370" t="s">
        <v>32</v>
      </c>
      <c r="D61" s="373">
        <f t="shared" ref="D61:R61" si="4">COUNTIF(D54:D58,"=1")</f>
        <v>0</v>
      </c>
      <c r="E61" s="373">
        <f t="shared" si="4"/>
        <v>0</v>
      </c>
      <c r="F61" s="373">
        <f t="shared" si="4"/>
        <v>0</v>
      </c>
      <c r="G61" s="373">
        <f t="shared" si="4"/>
        <v>0</v>
      </c>
      <c r="H61" s="373">
        <f t="shared" si="4"/>
        <v>0</v>
      </c>
      <c r="I61" s="373">
        <f t="shared" si="4"/>
        <v>0</v>
      </c>
      <c r="J61" s="373">
        <f t="shared" si="4"/>
        <v>0</v>
      </c>
      <c r="K61" s="373">
        <f t="shared" si="4"/>
        <v>5</v>
      </c>
      <c r="L61" s="373">
        <f t="shared" si="4"/>
        <v>5</v>
      </c>
      <c r="M61" s="373">
        <f t="shared" si="4"/>
        <v>0</v>
      </c>
      <c r="N61" s="373">
        <f t="shared" si="4"/>
        <v>3</v>
      </c>
      <c r="O61" s="373">
        <f t="shared" si="4"/>
        <v>0</v>
      </c>
      <c r="P61" s="373">
        <f t="shared" si="4"/>
        <v>3</v>
      </c>
      <c r="Q61" s="373">
        <f t="shared" si="4"/>
        <v>0</v>
      </c>
      <c r="R61" s="373">
        <f t="shared" si="4"/>
        <v>0</v>
      </c>
    </row>
    <row r="62" spans="3:19">
      <c r="C62" s="370" t="s">
        <v>34</v>
      </c>
      <c r="D62" s="389">
        <f t="shared" ref="D62:R62" si="5">3*IF(D59=0,0,(ROUND(SUMIF(D54:D58,"=3",$S$54:$S$58),2)))</f>
        <v>7.92</v>
      </c>
      <c r="E62" s="389">
        <f t="shared" si="5"/>
        <v>7.92</v>
      </c>
      <c r="F62" s="389">
        <f t="shared" si="5"/>
        <v>0</v>
      </c>
      <c r="G62" s="389">
        <f t="shared" si="5"/>
        <v>0</v>
      </c>
      <c r="H62" s="389">
        <f t="shared" si="5"/>
        <v>0</v>
      </c>
      <c r="I62" s="389">
        <f t="shared" si="5"/>
        <v>0</v>
      </c>
      <c r="J62" s="389">
        <f t="shared" si="5"/>
        <v>0</v>
      </c>
      <c r="K62" s="389">
        <f t="shared" si="5"/>
        <v>0</v>
      </c>
      <c r="L62" s="389">
        <f t="shared" si="5"/>
        <v>0</v>
      </c>
      <c r="M62" s="389">
        <f t="shared" si="5"/>
        <v>0</v>
      </c>
      <c r="N62" s="389">
        <f t="shared" si="5"/>
        <v>0</v>
      </c>
      <c r="O62" s="389">
        <f t="shared" si="5"/>
        <v>0</v>
      </c>
      <c r="P62" s="389">
        <f t="shared" si="5"/>
        <v>4.1999999999999993</v>
      </c>
      <c r="Q62" s="389">
        <f t="shared" si="5"/>
        <v>0</v>
      </c>
      <c r="R62" s="389">
        <f t="shared" si="5"/>
        <v>0</v>
      </c>
    </row>
    <row r="63" spans="3:19">
      <c r="C63" s="370" t="s">
        <v>35</v>
      </c>
      <c r="D63" s="389">
        <f t="shared" ref="D63:R63" si="6">2*IF(D60=0,0,(ROUND(SUMIF(D54:D58,"=2",$S$54:$S$58),2)))</f>
        <v>1.28</v>
      </c>
      <c r="E63" s="389">
        <f t="shared" si="6"/>
        <v>1.28</v>
      </c>
      <c r="F63" s="389">
        <f t="shared" si="6"/>
        <v>4.08</v>
      </c>
      <c r="G63" s="389">
        <f t="shared" si="6"/>
        <v>4.08</v>
      </c>
      <c r="H63" s="389">
        <f t="shared" si="6"/>
        <v>4.08</v>
      </c>
      <c r="I63" s="389">
        <f t="shared" si="6"/>
        <v>0</v>
      </c>
      <c r="J63" s="389">
        <f t="shared" si="6"/>
        <v>1.28</v>
      </c>
      <c r="K63" s="389">
        <f t="shared" si="6"/>
        <v>0</v>
      </c>
      <c r="L63" s="389">
        <f t="shared" si="6"/>
        <v>0</v>
      </c>
      <c r="M63" s="389">
        <f t="shared" si="6"/>
        <v>6.56</v>
      </c>
      <c r="N63" s="389">
        <f t="shared" si="6"/>
        <v>0</v>
      </c>
      <c r="O63" s="389">
        <f t="shared" si="6"/>
        <v>2.88</v>
      </c>
      <c r="P63" s="389">
        <f t="shared" si="6"/>
        <v>0</v>
      </c>
      <c r="Q63" s="389">
        <f t="shared" si="6"/>
        <v>0</v>
      </c>
      <c r="R63" s="389">
        <f t="shared" si="6"/>
        <v>0</v>
      </c>
    </row>
    <row r="64" spans="3:19">
      <c r="C64" s="370" t="s">
        <v>36</v>
      </c>
      <c r="D64" s="389">
        <f t="shared" ref="D64:R64" si="7">1*IF(D61=0,0,(ROUND(SUMIF(D54:D58,"=1",$S$54:$S$58),2)))</f>
        <v>0</v>
      </c>
      <c r="E64" s="389">
        <f t="shared" si="7"/>
        <v>0</v>
      </c>
      <c r="F64" s="389">
        <f t="shared" si="7"/>
        <v>0</v>
      </c>
      <c r="G64" s="389">
        <f t="shared" si="7"/>
        <v>0</v>
      </c>
      <c r="H64" s="389">
        <f t="shared" si="7"/>
        <v>0</v>
      </c>
      <c r="I64" s="389">
        <f t="shared" si="7"/>
        <v>0</v>
      </c>
      <c r="J64" s="389">
        <f t="shared" si="7"/>
        <v>0</v>
      </c>
      <c r="K64" s="389">
        <f t="shared" si="7"/>
        <v>3.28</v>
      </c>
      <c r="L64" s="389">
        <f t="shared" si="7"/>
        <v>3.28</v>
      </c>
      <c r="M64" s="389">
        <f t="shared" si="7"/>
        <v>0</v>
      </c>
      <c r="N64" s="389">
        <f t="shared" si="7"/>
        <v>2.04</v>
      </c>
      <c r="O64" s="389">
        <f t="shared" si="7"/>
        <v>0</v>
      </c>
      <c r="P64" s="389">
        <f t="shared" si="7"/>
        <v>1.88</v>
      </c>
      <c r="Q64" s="389">
        <f t="shared" si="7"/>
        <v>0</v>
      </c>
      <c r="R64" s="389">
        <f t="shared" si="7"/>
        <v>0</v>
      </c>
    </row>
    <row r="67" spans="3:18">
      <c r="C67" s="370" t="s">
        <v>37</v>
      </c>
      <c r="D67" s="435">
        <f t="shared" ref="D67:R67" si="8">3*IF(SUM(D59:D61)=0,"0",(SUM(D62:D64))/(SUM(D54:D58)))</f>
        <v>1.9714285714285715</v>
      </c>
      <c r="E67" s="435">
        <f t="shared" si="8"/>
        <v>1.9714285714285715</v>
      </c>
      <c r="F67" s="435">
        <f t="shared" si="8"/>
        <v>2.04</v>
      </c>
      <c r="G67" s="435">
        <f t="shared" si="8"/>
        <v>2.04</v>
      </c>
      <c r="H67" s="435">
        <f t="shared" si="8"/>
        <v>2.04</v>
      </c>
      <c r="I67" s="435">
        <f t="shared" si="8"/>
        <v>0</v>
      </c>
      <c r="J67" s="435">
        <f t="shared" si="8"/>
        <v>1.92</v>
      </c>
      <c r="K67" s="435">
        <f t="shared" si="8"/>
        <v>1.9679999999999997</v>
      </c>
      <c r="L67" s="435">
        <f t="shared" si="8"/>
        <v>1.9679999999999997</v>
      </c>
      <c r="M67" s="435">
        <f t="shared" si="8"/>
        <v>1.9679999999999997</v>
      </c>
      <c r="N67" s="435">
        <f t="shared" si="8"/>
        <v>2.04</v>
      </c>
      <c r="O67" s="435">
        <f t="shared" si="8"/>
        <v>2.16</v>
      </c>
      <c r="P67" s="435">
        <f t="shared" si="8"/>
        <v>2.0266666666666664</v>
      </c>
      <c r="Q67" s="435">
        <f t="shared" si="8"/>
        <v>0</v>
      </c>
      <c r="R67" s="435">
        <f t="shared" si="8"/>
        <v>0</v>
      </c>
    </row>
  </sheetData>
  <mergeCells count="18">
    <mergeCell ref="A6:M6"/>
    <mergeCell ref="A1:M1"/>
    <mergeCell ref="A2:M2"/>
    <mergeCell ref="A3:M3"/>
    <mergeCell ref="A4:M4"/>
    <mergeCell ref="A5:M5"/>
    <mergeCell ref="N12:R12"/>
    <mergeCell ref="J43:M43"/>
    <mergeCell ref="A7:M7"/>
    <mergeCell ref="A8:M8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N8" sqref="N8"/>
    </sheetView>
  </sheetViews>
  <sheetFormatPr defaultRowHeight="14.5"/>
  <cols>
    <col min="1" max="1" width="5.81640625" customWidth="1"/>
    <col min="2" max="2" width="9" bestFit="1" customWidth="1"/>
    <col min="3" max="3" width="28.6328125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3" width="6.453125" customWidth="1"/>
    <col min="14" max="17" width="6.453125" bestFit="1" customWidth="1"/>
    <col min="18" max="19" width="6.453125" customWidth="1"/>
    <col min="20" max="20" width="27" bestFit="1" customWidth="1"/>
  </cols>
  <sheetData>
    <row r="1" spans="1:19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9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9" ht="15">
      <c r="A3" s="507" t="s">
        <v>78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9">
      <c r="A4" s="509" t="s">
        <v>684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9">
      <c r="A5" s="265" t="s">
        <v>76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9">
      <c r="A6" s="265" t="s">
        <v>75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9">
      <c r="A7" s="504" t="s">
        <v>685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</row>
    <row r="8" spans="1:19">
      <c r="A8" s="513" t="s">
        <v>686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</row>
    <row r="9" spans="1:19">
      <c r="A9" s="513" t="s">
        <v>687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</row>
    <row r="10" spans="1:19">
      <c r="A10" s="504" t="s">
        <v>688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</row>
    <row r="11" spans="1:19">
      <c r="A11" s="524" t="s">
        <v>689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9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166">
        <v>0.4</v>
      </c>
      <c r="I12" s="503" t="s">
        <v>10</v>
      </c>
      <c r="J12" s="503"/>
      <c r="K12" s="503"/>
      <c r="L12" s="503"/>
      <c r="M12" s="166">
        <v>0.6</v>
      </c>
      <c r="N12" s="494" t="s">
        <v>27</v>
      </c>
      <c r="O12" s="495"/>
      <c r="P12" s="495"/>
      <c r="Q12" s="495"/>
      <c r="R12" s="496"/>
      <c r="S12" s="436"/>
    </row>
    <row r="13" spans="1:19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  <c r="S13" s="409"/>
    </row>
    <row r="14" spans="1:19">
      <c r="A14" s="10">
        <v>1</v>
      </c>
      <c r="B14" s="345">
        <v>1911001</v>
      </c>
      <c r="C14" s="40" t="s">
        <v>81</v>
      </c>
      <c r="D14" s="437">
        <v>43.75</v>
      </c>
      <c r="E14" s="437">
        <v>56.25</v>
      </c>
      <c r="F14" s="437">
        <v>62.5</v>
      </c>
      <c r="G14" s="437">
        <v>37.5</v>
      </c>
      <c r="H14" s="437">
        <v>62.5</v>
      </c>
      <c r="I14" s="438">
        <v>43.75</v>
      </c>
      <c r="J14" s="438">
        <v>56.25</v>
      </c>
      <c r="K14" s="438">
        <v>62.5</v>
      </c>
      <c r="L14" s="438">
        <v>37.5</v>
      </c>
      <c r="M14" s="438">
        <v>62.5</v>
      </c>
      <c r="N14" s="137">
        <f>D14*0.4+I14*0.6</f>
        <v>43.75</v>
      </c>
      <c r="O14" s="137">
        <f t="shared" ref="O14:R23" si="0">E14*0.4+J14*0.6</f>
        <v>56.25</v>
      </c>
      <c r="P14" s="137">
        <f t="shared" si="0"/>
        <v>62.5</v>
      </c>
      <c r="Q14" s="137">
        <f t="shared" si="0"/>
        <v>37.5</v>
      </c>
      <c r="R14" s="137">
        <f t="shared" si="0"/>
        <v>62.5</v>
      </c>
      <c r="S14" s="439"/>
    </row>
    <row r="15" spans="1:19">
      <c r="A15" s="10">
        <v>2</v>
      </c>
      <c r="B15" s="345">
        <v>1911035</v>
      </c>
      <c r="C15" s="40" t="s">
        <v>39</v>
      </c>
      <c r="D15" s="437">
        <v>62.5</v>
      </c>
      <c r="E15" s="437">
        <v>75</v>
      </c>
      <c r="F15" s="437">
        <v>75</v>
      </c>
      <c r="G15" s="437">
        <v>56.25</v>
      </c>
      <c r="H15" s="437">
        <v>75</v>
      </c>
      <c r="I15" s="438">
        <v>62.5</v>
      </c>
      <c r="J15" s="438">
        <v>75</v>
      </c>
      <c r="K15" s="438">
        <v>75</v>
      </c>
      <c r="L15" s="438">
        <v>56.25</v>
      </c>
      <c r="M15" s="438">
        <v>75</v>
      </c>
      <c r="N15" s="137">
        <f t="shared" ref="N15:N23" si="1">D15*0.4+I15*0.6</f>
        <v>62.5</v>
      </c>
      <c r="O15" s="137">
        <f t="shared" si="0"/>
        <v>75</v>
      </c>
      <c r="P15" s="137">
        <f t="shared" si="0"/>
        <v>75</v>
      </c>
      <c r="Q15" s="137">
        <f t="shared" si="0"/>
        <v>56.25</v>
      </c>
      <c r="R15" s="137">
        <f t="shared" si="0"/>
        <v>75</v>
      </c>
      <c r="S15" s="439"/>
    </row>
    <row r="16" spans="1:19">
      <c r="A16" s="10">
        <v>3</v>
      </c>
      <c r="B16" s="345">
        <v>1911037</v>
      </c>
      <c r="C16" s="40" t="s">
        <v>302</v>
      </c>
      <c r="D16" s="437">
        <v>75</v>
      </c>
      <c r="E16" s="437">
        <v>62.5</v>
      </c>
      <c r="F16" s="437">
        <v>62.5</v>
      </c>
      <c r="G16" s="437">
        <v>75</v>
      </c>
      <c r="H16" s="437">
        <v>75</v>
      </c>
      <c r="I16" s="438">
        <v>75</v>
      </c>
      <c r="J16" s="438">
        <v>62.5</v>
      </c>
      <c r="K16" s="438">
        <v>62.5</v>
      </c>
      <c r="L16" s="438">
        <v>75</v>
      </c>
      <c r="M16" s="438">
        <v>75</v>
      </c>
      <c r="N16" s="137">
        <f t="shared" si="1"/>
        <v>75</v>
      </c>
      <c r="O16" s="137">
        <f t="shared" si="0"/>
        <v>62.5</v>
      </c>
      <c r="P16" s="137">
        <f t="shared" si="0"/>
        <v>62.5</v>
      </c>
      <c r="Q16" s="137">
        <f t="shared" si="0"/>
        <v>75</v>
      </c>
      <c r="R16" s="137">
        <f t="shared" si="0"/>
        <v>75</v>
      </c>
      <c r="S16" s="439"/>
    </row>
    <row r="17" spans="1:19">
      <c r="A17" s="10">
        <v>4</v>
      </c>
      <c r="B17" s="345">
        <v>1911047</v>
      </c>
      <c r="C17" s="40" t="s">
        <v>83</v>
      </c>
      <c r="D17" s="437">
        <v>87.5</v>
      </c>
      <c r="E17" s="437">
        <v>87.5</v>
      </c>
      <c r="F17" s="437">
        <v>93.75</v>
      </c>
      <c r="G17" s="437">
        <v>81.25</v>
      </c>
      <c r="H17" s="437">
        <v>87.5</v>
      </c>
      <c r="I17" s="438">
        <v>87.5</v>
      </c>
      <c r="J17" s="438">
        <v>87.5</v>
      </c>
      <c r="K17" s="438">
        <v>93.75</v>
      </c>
      <c r="L17" s="438">
        <v>81.25</v>
      </c>
      <c r="M17" s="438">
        <v>87.5</v>
      </c>
      <c r="N17" s="137">
        <f t="shared" si="1"/>
        <v>87.5</v>
      </c>
      <c r="O17" s="137">
        <f t="shared" si="0"/>
        <v>87.5</v>
      </c>
      <c r="P17" s="137">
        <f t="shared" si="0"/>
        <v>93.75</v>
      </c>
      <c r="Q17" s="137">
        <f t="shared" si="0"/>
        <v>81.25</v>
      </c>
      <c r="R17" s="137">
        <f t="shared" si="0"/>
        <v>87.5</v>
      </c>
      <c r="S17" s="439"/>
    </row>
    <row r="18" spans="1:19">
      <c r="A18" s="10">
        <v>5</v>
      </c>
      <c r="B18" s="345">
        <v>1911065</v>
      </c>
      <c r="C18" s="40" t="s">
        <v>85</v>
      </c>
      <c r="D18" s="437">
        <v>68.75</v>
      </c>
      <c r="E18" s="437">
        <v>81.25</v>
      </c>
      <c r="F18" s="437">
        <v>75</v>
      </c>
      <c r="G18" s="437">
        <v>81.25</v>
      </c>
      <c r="H18" s="437">
        <v>68.75</v>
      </c>
      <c r="I18" s="438">
        <v>68.75</v>
      </c>
      <c r="J18" s="438">
        <v>81.25</v>
      </c>
      <c r="K18" s="438">
        <v>75</v>
      </c>
      <c r="L18" s="438">
        <v>81.25</v>
      </c>
      <c r="M18" s="438">
        <v>68.75</v>
      </c>
      <c r="N18" s="137">
        <f t="shared" si="1"/>
        <v>68.75</v>
      </c>
      <c r="O18" s="137">
        <f t="shared" si="0"/>
        <v>81.25</v>
      </c>
      <c r="P18" s="137">
        <f t="shared" si="0"/>
        <v>75</v>
      </c>
      <c r="Q18" s="137">
        <f t="shared" si="0"/>
        <v>81.25</v>
      </c>
      <c r="R18" s="137">
        <f t="shared" si="0"/>
        <v>68.75</v>
      </c>
      <c r="S18" s="439"/>
    </row>
    <row r="19" spans="1:19">
      <c r="A19" s="10">
        <v>6</v>
      </c>
      <c r="B19" s="345">
        <v>1911069</v>
      </c>
      <c r="C19" s="40" t="s">
        <v>87</v>
      </c>
      <c r="D19" s="437">
        <v>81.25</v>
      </c>
      <c r="E19" s="437">
        <v>68.75</v>
      </c>
      <c r="F19" s="437">
        <v>81.25</v>
      </c>
      <c r="G19" s="437">
        <v>18.75</v>
      </c>
      <c r="H19" s="437">
        <v>87.5</v>
      </c>
      <c r="I19" s="438">
        <v>81.25</v>
      </c>
      <c r="J19" s="438">
        <v>68.75</v>
      </c>
      <c r="K19" s="438">
        <v>81.25</v>
      </c>
      <c r="L19" s="438">
        <v>18.75</v>
      </c>
      <c r="M19" s="438">
        <v>87.5</v>
      </c>
      <c r="N19" s="137">
        <f t="shared" si="1"/>
        <v>81.25</v>
      </c>
      <c r="O19" s="137">
        <f t="shared" si="0"/>
        <v>68.75</v>
      </c>
      <c r="P19" s="137">
        <f t="shared" si="0"/>
        <v>81.25</v>
      </c>
      <c r="Q19" s="137">
        <f t="shared" si="0"/>
        <v>18.75</v>
      </c>
      <c r="R19" s="137">
        <f t="shared" si="0"/>
        <v>87.5</v>
      </c>
      <c r="S19" s="439"/>
    </row>
    <row r="20" spans="1:19">
      <c r="A20" s="10">
        <v>7</v>
      </c>
      <c r="B20" s="345">
        <v>1911091</v>
      </c>
      <c r="C20" s="40" t="s">
        <v>306</v>
      </c>
      <c r="D20" s="437">
        <v>81.25</v>
      </c>
      <c r="E20" s="437">
        <v>87.5</v>
      </c>
      <c r="F20" s="437">
        <v>87.5</v>
      </c>
      <c r="G20" s="437">
        <v>62.5</v>
      </c>
      <c r="H20" s="437">
        <v>87.5</v>
      </c>
      <c r="I20" s="438">
        <v>81.25</v>
      </c>
      <c r="J20" s="438">
        <v>87.5</v>
      </c>
      <c r="K20" s="438">
        <v>87.5</v>
      </c>
      <c r="L20" s="438">
        <v>62.5</v>
      </c>
      <c r="M20" s="438">
        <v>87.5</v>
      </c>
      <c r="N20" s="137">
        <f t="shared" si="1"/>
        <v>81.25</v>
      </c>
      <c r="O20" s="137">
        <f t="shared" si="0"/>
        <v>87.5</v>
      </c>
      <c r="P20" s="137">
        <f t="shared" si="0"/>
        <v>87.5</v>
      </c>
      <c r="Q20" s="137">
        <f t="shared" si="0"/>
        <v>62.5</v>
      </c>
      <c r="R20" s="137">
        <f t="shared" si="0"/>
        <v>87.5</v>
      </c>
      <c r="S20" s="439"/>
    </row>
    <row r="21" spans="1:19">
      <c r="A21" s="10">
        <v>8</v>
      </c>
      <c r="B21" s="345">
        <v>1911092</v>
      </c>
      <c r="C21" s="40" t="s">
        <v>615</v>
      </c>
      <c r="D21" s="437">
        <v>56.25</v>
      </c>
      <c r="E21" s="437">
        <v>81.25</v>
      </c>
      <c r="F21" s="437">
        <v>62.5</v>
      </c>
      <c r="G21" s="437">
        <v>43.75</v>
      </c>
      <c r="H21" s="437">
        <v>62.5</v>
      </c>
      <c r="I21" s="438">
        <v>56.25</v>
      </c>
      <c r="J21" s="438">
        <v>81.25</v>
      </c>
      <c r="K21" s="438">
        <v>62.5</v>
      </c>
      <c r="L21" s="438">
        <v>43.75</v>
      </c>
      <c r="M21" s="438">
        <v>62.5</v>
      </c>
      <c r="N21" s="137">
        <f t="shared" si="1"/>
        <v>56.25</v>
      </c>
      <c r="O21" s="137">
        <f t="shared" si="0"/>
        <v>81.25</v>
      </c>
      <c r="P21" s="137">
        <f t="shared" si="0"/>
        <v>62.5</v>
      </c>
      <c r="Q21" s="137">
        <f t="shared" si="0"/>
        <v>43.75</v>
      </c>
      <c r="R21" s="137">
        <f t="shared" si="0"/>
        <v>62.5</v>
      </c>
      <c r="S21" s="439"/>
    </row>
    <row r="22" spans="1:19">
      <c r="A22" s="10">
        <v>9</v>
      </c>
      <c r="B22" s="345">
        <v>1911110</v>
      </c>
      <c r="C22" s="40" t="s">
        <v>41</v>
      </c>
      <c r="D22" s="437">
        <v>81.25</v>
      </c>
      <c r="E22" s="437">
        <v>87.5</v>
      </c>
      <c r="F22" s="437">
        <v>87.5</v>
      </c>
      <c r="G22" s="437">
        <v>87.5</v>
      </c>
      <c r="H22" s="437">
        <v>87.5</v>
      </c>
      <c r="I22" s="438">
        <v>81.25</v>
      </c>
      <c r="J22" s="438">
        <v>87.5</v>
      </c>
      <c r="K22" s="438">
        <v>87.5</v>
      </c>
      <c r="L22" s="438">
        <v>87.5</v>
      </c>
      <c r="M22" s="438">
        <v>87.5</v>
      </c>
      <c r="N22" s="137">
        <f t="shared" si="1"/>
        <v>81.25</v>
      </c>
      <c r="O22" s="137">
        <f t="shared" si="0"/>
        <v>87.5</v>
      </c>
      <c r="P22" s="137">
        <f t="shared" si="0"/>
        <v>87.5</v>
      </c>
      <c r="Q22" s="137">
        <f t="shared" si="0"/>
        <v>87.5</v>
      </c>
      <c r="R22" s="137">
        <f t="shared" si="0"/>
        <v>87.5</v>
      </c>
      <c r="S22" s="439"/>
    </row>
    <row r="23" spans="1:19">
      <c r="A23" s="10">
        <v>10</v>
      </c>
      <c r="B23" s="345">
        <v>1911115</v>
      </c>
      <c r="C23" s="40" t="s">
        <v>309</v>
      </c>
      <c r="D23" s="437">
        <v>75</v>
      </c>
      <c r="E23" s="437">
        <v>37.5</v>
      </c>
      <c r="F23" s="437">
        <v>62.5</v>
      </c>
      <c r="G23" s="437">
        <v>62.5</v>
      </c>
      <c r="H23" s="437">
        <v>37.5</v>
      </c>
      <c r="I23" s="438">
        <v>75</v>
      </c>
      <c r="J23" s="438">
        <v>37.5</v>
      </c>
      <c r="K23" s="438">
        <v>62.5</v>
      </c>
      <c r="L23" s="438">
        <v>62.5</v>
      </c>
      <c r="M23" s="438">
        <v>37.5</v>
      </c>
      <c r="N23" s="137">
        <f t="shared" si="1"/>
        <v>75</v>
      </c>
      <c r="O23" s="137">
        <f t="shared" si="0"/>
        <v>37.5</v>
      </c>
      <c r="P23" s="137">
        <f t="shared" si="0"/>
        <v>62.5</v>
      </c>
      <c r="Q23" s="137">
        <f t="shared" si="0"/>
        <v>62.5</v>
      </c>
      <c r="R23" s="137">
        <f t="shared" si="0"/>
        <v>37.5</v>
      </c>
      <c r="S23" s="439"/>
    </row>
    <row r="24" spans="1:19">
      <c r="I24" s="440"/>
      <c r="J24" s="440"/>
      <c r="K24" s="440"/>
      <c r="L24" s="440"/>
      <c r="M24" s="440"/>
      <c r="N24" s="437"/>
      <c r="O24" s="437"/>
      <c r="P24" s="437"/>
      <c r="Q24" s="437"/>
      <c r="R24" s="437"/>
    </row>
    <row r="26" spans="1:19">
      <c r="C26" s="261"/>
      <c r="D26" s="261" t="s">
        <v>5</v>
      </c>
      <c r="E26" s="261" t="s">
        <v>6</v>
      </c>
      <c r="F26" s="261" t="s">
        <v>7</v>
      </c>
      <c r="G26" s="261" t="s">
        <v>8</v>
      </c>
      <c r="H26" s="261" t="s">
        <v>9</v>
      </c>
    </row>
    <row r="27" spans="1:19">
      <c r="C27" s="261" t="s">
        <v>4</v>
      </c>
      <c r="D27" s="2">
        <v>70</v>
      </c>
      <c r="E27" s="2">
        <v>70</v>
      </c>
      <c r="F27" s="2">
        <v>70</v>
      </c>
      <c r="G27" s="2">
        <v>70</v>
      </c>
      <c r="H27" s="2">
        <v>70</v>
      </c>
    </row>
    <row r="28" spans="1:19">
      <c r="C28" s="261" t="s">
        <v>28</v>
      </c>
      <c r="D28" s="278">
        <v>0.7</v>
      </c>
      <c r="E28" s="278">
        <v>0.75</v>
      </c>
      <c r="F28" s="278">
        <v>0.7</v>
      </c>
      <c r="G28" s="278">
        <v>0.7</v>
      </c>
      <c r="H28" s="278">
        <v>0.7</v>
      </c>
      <c r="N28" s="2">
        <v>10</v>
      </c>
    </row>
    <row r="29" spans="1:19">
      <c r="C29" s="261" t="s">
        <v>187</v>
      </c>
      <c r="D29" s="1">
        <f>COUNTIF(N14:N23,"&gt;="&amp;D27)</f>
        <v>6</v>
      </c>
      <c r="E29" s="1">
        <f>COUNTIF(O14:O23,"&gt;="&amp;E27)</f>
        <v>6</v>
      </c>
      <c r="F29" s="1">
        <f>COUNTIF(P14:P23,"&gt;="&amp;F27)</f>
        <v>6</v>
      </c>
      <c r="G29" s="1">
        <f>COUNTIF(Q14:Q23,"&gt;="&amp;G27)</f>
        <v>4</v>
      </c>
      <c r="H29" s="1">
        <f>COUNTIF(R14:R23,"&gt;="&amp;H27)</f>
        <v>6</v>
      </c>
    </row>
    <row r="30" spans="1:19">
      <c r="C30" s="261" t="s">
        <v>29</v>
      </c>
      <c r="D30" s="280">
        <f>D29/$N$28</f>
        <v>0.6</v>
      </c>
      <c r="E30" s="280">
        <f>E29/$N$28</f>
        <v>0.6</v>
      </c>
      <c r="F30" s="280">
        <f>F29/$N$28</f>
        <v>0.6</v>
      </c>
      <c r="G30" s="280">
        <f>G29/$N$28</f>
        <v>0.4</v>
      </c>
      <c r="H30" s="280">
        <f>H29/$N$28</f>
        <v>0.6</v>
      </c>
    </row>
    <row r="38" spans="3:20" ht="15" thickBot="1">
      <c r="C38" s="261" t="s">
        <v>26</v>
      </c>
      <c r="D38" s="261" t="s">
        <v>12</v>
      </c>
      <c r="E38" s="261" t="s">
        <v>13</v>
      </c>
      <c r="F38" s="261" t="s">
        <v>14</v>
      </c>
      <c r="G38" s="261" t="s">
        <v>15</v>
      </c>
      <c r="H38" s="261" t="s">
        <v>16</v>
      </c>
      <c r="I38" s="261" t="s">
        <v>17</v>
      </c>
      <c r="J38" s="261" t="s">
        <v>18</v>
      </c>
      <c r="K38" s="261" t="s">
        <v>19</v>
      </c>
      <c r="L38" s="261" t="s">
        <v>20</v>
      </c>
      <c r="M38" s="261"/>
      <c r="N38" s="261" t="s">
        <v>22</v>
      </c>
      <c r="O38" s="261" t="s">
        <v>23</v>
      </c>
      <c r="P38" s="261" t="s">
        <v>24</v>
      </c>
      <c r="Q38" s="261" t="s">
        <v>25</v>
      </c>
      <c r="R38" s="261" t="s">
        <v>38</v>
      </c>
      <c r="S38" s="261"/>
      <c r="T38" s="261" t="s">
        <v>33</v>
      </c>
    </row>
    <row r="39" spans="3:20" ht="15" thickBot="1">
      <c r="C39" s="261" t="s">
        <v>5</v>
      </c>
      <c r="D39" s="11">
        <v>3</v>
      </c>
      <c r="E39" s="12">
        <v>2</v>
      </c>
      <c r="F39" s="12"/>
      <c r="G39" s="12"/>
      <c r="H39" s="12"/>
      <c r="I39" s="12"/>
      <c r="J39" s="12"/>
      <c r="K39" s="12"/>
      <c r="L39" s="12"/>
      <c r="M39" s="12"/>
      <c r="N39" s="12"/>
      <c r="O39" s="12">
        <v>2</v>
      </c>
      <c r="P39" s="12"/>
      <c r="Q39" s="316"/>
      <c r="R39" s="2"/>
      <c r="S39" s="2"/>
      <c r="T39" s="9">
        <f>D30</f>
        <v>0.6</v>
      </c>
    </row>
    <row r="40" spans="3:20" ht="15" thickBot="1">
      <c r="C40" s="261" t="s">
        <v>6</v>
      </c>
      <c r="D40" s="13">
        <v>3</v>
      </c>
      <c r="E40" s="14">
        <v>3</v>
      </c>
      <c r="F40" s="14">
        <v>3</v>
      </c>
      <c r="G40" s="14">
        <v>3</v>
      </c>
      <c r="H40" s="14">
        <v>3</v>
      </c>
      <c r="I40" s="14">
        <v>3</v>
      </c>
      <c r="J40" s="14">
        <v>2</v>
      </c>
      <c r="K40" s="14"/>
      <c r="L40" s="14">
        <v>3</v>
      </c>
      <c r="M40" s="14"/>
      <c r="N40" s="14">
        <v>2</v>
      </c>
      <c r="O40" s="14">
        <v>3</v>
      </c>
      <c r="P40" s="14">
        <v>3</v>
      </c>
      <c r="Q40" s="14"/>
      <c r="R40" s="2"/>
      <c r="S40" s="2"/>
      <c r="T40" s="9">
        <f>E30</f>
        <v>0.6</v>
      </c>
    </row>
    <row r="41" spans="3:20" ht="15" thickBot="1">
      <c r="C41" s="261" t="s">
        <v>7</v>
      </c>
      <c r="D41" s="13"/>
      <c r="E41" s="14">
        <v>2</v>
      </c>
      <c r="F41" s="14">
        <v>2</v>
      </c>
      <c r="G41" s="14">
        <v>2</v>
      </c>
      <c r="H41" s="14">
        <v>3</v>
      </c>
      <c r="I41" s="14"/>
      <c r="J41" s="14">
        <v>2</v>
      </c>
      <c r="K41" s="14"/>
      <c r="L41" s="14"/>
      <c r="M41" s="14"/>
      <c r="N41" s="14"/>
      <c r="O41" s="14">
        <v>2</v>
      </c>
      <c r="P41" s="14">
        <v>2</v>
      </c>
      <c r="Q41" s="14">
        <v>3</v>
      </c>
      <c r="R41" s="2"/>
      <c r="S41" s="2"/>
      <c r="T41" s="9">
        <f>F30</f>
        <v>0.6</v>
      </c>
    </row>
    <row r="42" spans="3:20" ht="15" thickBot="1">
      <c r="C42" s="261" t="s">
        <v>8</v>
      </c>
      <c r="D42" s="13">
        <v>3</v>
      </c>
      <c r="E42" s="14">
        <v>2</v>
      </c>
      <c r="F42" s="14">
        <v>2</v>
      </c>
      <c r="G42" s="14">
        <v>2</v>
      </c>
      <c r="H42" s="14"/>
      <c r="I42" s="14">
        <v>3</v>
      </c>
      <c r="J42" s="14">
        <v>2</v>
      </c>
      <c r="K42" s="14"/>
      <c r="L42" s="14">
        <v>2</v>
      </c>
      <c r="M42" s="14"/>
      <c r="N42" s="14">
        <v>3</v>
      </c>
      <c r="O42" s="14"/>
      <c r="P42" s="14"/>
      <c r="Q42" s="14">
        <v>2</v>
      </c>
      <c r="R42" s="2"/>
      <c r="S42" s="2"/>
      <c r="T42" s="9">
        <f>G30</f>
        <v>0.4</v>
      </c>
    </row>
    <row r="43" spans="3:20" ht="15" thickBot="1">
      <c r="C43" s="261" t="s">
        <v>9</v>
      </c>
      <c r="D43" s="13">
        <v>3</v>
      </c>
      <c r="E43" s="14">
        <v>2</v>
      </c>
      <c r="F43" s="14">
        <v>3</v>
      </c>
      <c r="G43" s="14">
        <v>3</v>
      </c>
      <c r="H43" s="14">
        <v>2</v>
      </c>
      <c r="I43" s="14">
        <v>2</v>
      </c>
      <c r="J43" s="14">
        <v>3</v>
      </c>
      <c r="K43" s="14"/>
      <c r="L43" s="14">
        <v>3</v>
      </c>
      <c r="M43" s="14"/>
      <c r="N43" s="14">
        <v>3</v>
      </c>
      <c r="O43" s="14">
        <v>2</v>
      </c>
      <c r="P43" s="14">
        <v>2</v>
      </c>
      <c r="Q43" s="14">
        <v>2</v>
      </c>
      <c r="R43" s="2"/>
      <c r="S43" s="2"/>
      <c r="T43" s="9">
        <f>H30</f>
        <v>0.6</v>
      </c>
    </row>
    <row r="44" spans="3:20">
      <c r="C44" s="261" t="s">
        <v>30</v>
      </c>
      <c r="D44" s="1">
        <f t="shared" ref="D44:R44" si="2">COUNTIF(D39:D43,"=3")</f>
        <v>4</v>
      </c>
      <c r="E44" s="1">
        <f t="shared" si="2"/>
        <v>1</v>
      </c>
      <c r="F44" s="1">
        <f t="shared" si="2"/>
        <v>2</v>
      </c>
      <c r="G44" s="1">
        <f t="shared" si="2"/>
        <v>2</v>
      </c>
      <c r="H44" s="1">
        <f t="shared" si="2"/>
        <v>2</v>
      </c>
      <c r="I44" s="1">
        <f t="shared" si="2"/>
        <v>2</v>
      </c>
      <c r="J44" s="1">
        <f t="shared" si="2"/>
        <v>1</v>
      </c>
      <c r="K44" s="1">
        <f t="shared" si="2"/>
        <v>0</v>
      </c>
      <c r="L44" s="1">
        <f t="shared" si="2"/>
        <v>2</v>
      </c>
      <c r="M44" s="1"/>
      <c r="N44" s="1">
        <f t="shared" si="2"/>
        <v>2</v>
      </c>
      <c r="O44" s="1">
        <f t="shared" si="2"/>
        <v>1</v>
      </c>
      <c r="P44" s="1">
        <f t="shared" si="2"/>
        <v>1</v>
      </c>
      <c r="Q44" s="1">
        <f t="shared" si="2"/>
        <v>1</v>
      </c>
      <c r="R44" s="1">
        <f t="shared" si="2"/>
        <v>0</v>
      </c>
      <c r="S44" s="439"/>
    </row>
    <row r="45" spans="3:20">
      <c r="C45" s="261" t="s">
        <v>31</v>
      </c>
      <c r="D45" s="1">
        <f t="shared" ref="D45:R45" si="3">COUNTIF(D39:D43,"=2")</f>
        <v>0</v>
      </c>
      <c r="E45" s="1">
        <f t="shared" si="3"/>
        <v>4</v>
      </c>
      <c r="F45" s="1">
        <f t="shared" si="3"/>
        <v>2</v>
      </c>
      <c r="G45" s="1">
        <f t="shared" si="3"/>
        <v>2</v>
      </c>
      <c r="H45" s="1">
        <f t="shared" si="3"/>
        <v>1</v>
      </c>
      <c r="I45" s="1">
        <f t="shared" si="3"/>
        <v>1</v>
      </c>
      <c r="J45" s="1">
        <f t="shared" si="3"/>
        <v>3</v>
      </c>
      <c r="K45" s="1">
        <f t="shared" si="3"/>
        <v>0</v>
      </c>
      <c r="L45" s="1">
        <f t="shared" si="3"/>
        <v>1</v>
      </c>
      <c r="M45" s="1"/>
      <c r="N45" s="1">
        <f t="shared" si="3"/>
        <v>1</v>
      </c>
      <c r="O45" s="1">
        <f t="shared" si="3"/>
        <v>3</v>
      </c>
      <c r="P45" s="1">
        <f t="shared" si="3"/>
        <v>2</v>
      </c>
      <c r="Q45" s="1">
        <f t="shared" si="3"/>
        <v>2</v>
      </c>
      <c r="R45" s="1">
        <f t="shared" si="3"/>
        <v>0</v>
      </c>
      <c r="S45" s="439"/>
    </row>
    <row r="46" spans="3:20">
      <c r="C46" s="261" t="s">
        <v>32</v>
      </c>
      <c r="D46" s="1">
        <f t="shared" ref="D46:R46" si="4">COUNTIF(D39:D43,"=1")</f>
        <v>0</v>
      </c>
      <c r="E46" s="1">
        <f t="shared" si="4"/>
        <v>0</v>
      </c>
      <c r="F46" s="1">
        <f t="shared" si="4"/>
        <v>0</v>
      </c>
      <c r="G46" s="1">
        <f t="shared" si="4"/>
        <v>0</v>
      </c>
      <c r="H46" s="1">
        <f t="shared" si="4"/>
        <v>0</v>
      </c>
      <c r="I46" s="1">
        <f t="shared" si="4"/>
        <v>0</v>
      </c>
      <c r="J46" s="1">
        <f t="shared" si="4"/>
        <v>0</v>
      </c>
      <c r="K46" s="1">
        <f t="shared" si="4"/>
        <v>0</v>
      </c>
      <c r="L46" s="1">
        <f t="shared" si="4"/>
        <v>0</v>
      </c>
      <c r="M46" s="1"/>
      <c r="N46" s="1">
        <f t="shared" si="4"/>
        <v>0</v>
      </c>
      <c r="O46" s="1">
        <f t="shared" si="4"/>
        <v>0</v>
      </c>
      <c r="P46" s="1">
        <f t="shared" si="4"/>
        <v>0</v>
      </c>
      <c r="Q46" s="1">
        <f t="shared" si="4"/>
        <v>0</v>
      </c>
      <c r="R46" s="1">
        <f t="shared" si="4"/>
        <v>0</v>
      </c>
      <c r="S46" s="439"/>
    </row>
    <row r="47" spans="3:20">
      <c r="C47" s="261" t="s">
        <v>34</v>
      </c>
      <c r="D47" s="6">
        <f t="shared" ref="D47:L47" si="5">3*IF(D44=0,0,(ROUND(SUMIF(D39:D43,"=3",$T$39:$T$43),2)))</f>
        <v>6.6000000000000005</v>
      </c>
      <c r="E47" s="6">
        <f t="shared" si="5"/>
        <v>1.7999999999999998</v>
      </c>
      <c r="F47" s="6">
        <f t="shared" si="5"/>
        <v>3.5999999999999996</v>
      </c>
      <c r="G47" s="6">
        <f t="shared" si="5"/>
        <v>3.5999999999999996</v>
      </c>
      <c r="H47" s="6">
        <f t="shared" si="5"/>
        <v>3.5999999999999996</v>
      </c>
      <c r="I47" s="6">
        <f t="shared" si="5"/>
        <v>3</v>
      </c>
      <c r="J47" s="6">
        <f t="shared" si="5"/>
        <v>1.7999999999999998</v>
      </c>
      <c r="K47" s="6">
        <f t="shared" si="5"/>
        <v>0</v>
      </c>
      <c r="L47" s="6">
        <f t="shared" si="5"/>
        <v>3.5999999999999996</v>
      </c>
      <c r="M47" s="6"/>
      <c r="N47" s="6">
        <f>3*IF(N44=0,0,(ROUND(SUMIF(N39:N43,"=3",$T$39:$T$43),2)))</f>
        <v>3</v>
      </c>
      <c r="O47" s="6">
        <f>3*IF(O44=0,0,(ROUND(SUMIF(O39:O43,"=3",$T$39:$T$43),2)))</f>
        <v>1.7999999999999998</v>
      </c>
      <c r="P47" s="6">
        <f>3*IF(P44=0,0,(ROUND(SUMIF(P39:P43,"=3",$T$39:$T$43),2)))</f>
        <v>1.7999999999999998</v>
      </c>
      <c r="Q47" s="6">
        <f>3*IF(Q44=0,0,(ROUND(SUMIF(Q39:Q43,"=3",$T$39:$T$43),2)))</f>
        <v>1.7999999999999998</v>
      </c>
      <c r="R47" s="6">
        <f t="shared" ref="R47" si="6">3*IF(R44=0,0,(ROUND(SUMIF(R39:R43,"=3",$T$39:$T$43),2)))</f>
        <v>0</v>
      </c>
      <c r="S47" s="441"/>
    </row>
    <row r="48" spans="3:20">
      <c r="C48" s="261" t="s">
        <v>35</v>
      </c>
      <c r="D48" s="6">
        <f t="shared" ref="D48:L48" si="7">2*IF(D45=0,0,(ROUND(SUMIF(D39:D43,"=2",$T$39:$T$43),2)))</f>
        <v>0</v>
      </c>
      <c r="E48" s="6">
        <f t="shared" si="7"/>
        <v>4.4000000000000004</v>
      </c>
      <c r="F48" s="6">
        <f t="shared" si="7"/>
        <v>2</v>
      </c>
      <c r="G48" s="6">
        <f t="shared" si="7"/>
        <v>2</v>
      </c>
      <c r="H48" s="6">
        <f t="shared" si="7"/>
        <v>1.2</v>
      </c>
      <c r="I48" s="6">
        <f t="shared" si="7"/>
        <v>1.2</v>
      </c>
      <c r="J48" s="6">
        <f t="shared" si="7"/>
        <v>3.2</v>
      </c>
      <c r="K48" s="6">
        <f t="shared" si="7"/>
        <v>0</v>
      </c>
      <c r="L48" s="6">
        <f t="shared" si="7"/>
        <v>0.8</v>
      </c>
      <c r="M48" s="6"/>
      <c r="N48" s="6">
        <f>2*IF(N45=0,0,(ROUND(SUMIF(N39:N43,"=2",$T$39:$T$43),2)))</f>
        <v>1.2</v>
      </c>
      <c r="O48" s="6">
        <f>2*IF(O45=0,0,(ROUND(SUMIF(O39:O43,"=2",$T$39:$T$43),2)))</f>
        <v>3.6</v>
      </c>
      <c r="P48" s="6">
        <f>2*IF(P45=0,0,(ROUND(SUMIF(P39:P43,"=2",$T$39:$T$43),2)))</f>
        <v>2.4</v>
      </c>
      <c r="Q48" s="6">
        <f>2*IF(Q45=0,0,(ROUND(SUMIF(Q39:Q43,"=2",$T$39:$T$43),2)))</f>
        <v>2</v>
      </c>
      <c r="R48" s="6">
        <f t="shared" ref="R48" si="8">2*IF(R45=0,0,(ROUND(SUMIF(R39:R43,"=2",$T$39:$T$43),2)))</f>
        <v>0</v>
      </c>
      <c r="S48" s="441"/>
    </row>
    <row r="49" spans="3:19">
      <c r="C49" s="261" t="s">
        <v>36</v>
      </c>
      <c r="D49" s="6">
        <f t="shared" ref="D49:L49" si="9">1*IF(D46=0,0,(ROUND(SUMIF(D39:D43,"=1",$T$39:$T$43),2)))</f>
        <v>0</v>
      </c>
      <c r="E49" s="6">
        <f t="shared" si="9"/>
        <v>0</v>
      </c>
      <c r="F49" s="6">
        <f t="shared" si="9"/>
        <v>0</v>
      </c>
      <c r="G49" s="6">
        <f t="shared" si="9"/>
        <v>0</v>
      </c>
      <c r="H49" s="6">
        <f t="shared" si="9"/>
        <v>0</v>
      </c>
      <c r="I49" s="6">
        <f t="shared" si="9"/>
        <v>0</v>
      </c>
      <c r="J49" s="6">
        <f t="shared" si="9"/>
        <v>0</v>
      </c>
      <c r="K49" s="6">
        <f t="shared" si="9"/>
        <v>0</v>
      </c>
      <c r="L49" s="6">
        <f t="shared" si="9"/>
        <v>0</v>
      </c>
      <c r="M49" s="6"/>
      <c r="N49" s="6">
        <f>1*IF(N46=0,0,(ROUND(SUMIF(N39:N43,"=1",$T$39:$T$43),2)))</f>
        <v>0</v>
      </c>
      <c r="O49" s="6">
        <f>1*IF(O46=0,0,(ROUND(SUMIF(O39:O43,"=1",$T$39:$T$43),2)))</f>
        <v>0</v>
      </c>
      <c r="P49" s="6">
        <f>1*IF(P46=0,0,(ROUND(SUMIF(P39:P43,"=1",$T$39:$T$43),2)))</f>
        <v>0</v>
      </c>
      <c r="Q49" s="6">
        <f>1*IF(Q46=0,0,(ROUND(SUMIF(Q39:Q43,"=1",$T$39:$T$43),2)))</f>
        <v>0</v>
      </c>
      <c r="R49" s="6">
        <f t="shared" ref="R49" si="10">1*IF(R46=0,0,(ROUND(SUMIF(R39:R43,"=1",$T$39:$T$43),2)))</f>
        <v>0</v>
      </c>
      <c r="S49" s="441"/>
    </row>
    <row r="52" spans="3:19" ht="17.5">
      <c r="C52" s="7" t="s">
        <v>37</v>
      </c>
      <c r="D52" s="8">
        <f t="shared" ref="D52:R52" si="11">3*IF(SUM(D44:D46)=0,"0",(SUM(D47:D49))/(SUM(D39:D43)))</f>
        <v>1.6500000000000001</v>
      </c>
      <c r="E52" s="8">
        <f t="shared" si="11"/>
        <v>1.6909090909090909</v>
      </c>
      <c r="F52" s="8">
        <f t="shared" si="11"/>
        <v>1.6799999999999997</v>
      </c>
      <c r="G52" s="8">
        <f t="shared" si="11"/>
        <v>1.6799999999999997</v>
      </c>
      <c r="H52" s="8">
        <f t="shared" si="11"/>
        <v>1.7999999999999998</v>
      </c>
      <c r="I52" s="8">
        <f t="shared" si="11"/>
        <v>1.5750000000000002</v>
      </c>
      <c r="J52" s="8">
        <f t="shared" si="11"/>
        <v>1.6666666666666667</v>
      </c>
      <c r="K52" s="8">
        <f t="shared" si="11"/>
        <v>0</v>
      </c>
      <c r="L52" s="8">
        <f t="shared" si="11"/>
        <v>1.65</v>
      </c>
      <c r="M52" s="8"/>
      <c r="N52" s="8">
        <f t="shared" si="11"/>
        <v>1.5750000000000002</v>
      </c>
      <c r="O52" s="8">
        <f t="shared" si="11"/>
        <v>1.8000000000000003</v>
      </c>
      <c r="P52" s="8">
        <f t="shared" si="11"/>
        <v>1.7999999999999996</v>
      </c>
      <c r="Q52" s="8">
        <f t="shared" si="11"/>
        <v>1.6285714285714286</v>
      </c>
      <c r="R52" s="8">
        <f t="shared" si="11"/>
        <v>0</v>
      </c>
      <c r="S52" s="442"/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activeCell="L6" sqref="L6"/>
    </sheetView>
  </sheetViews>
  <sheetFormatPr defaultRowHeight="14.5"/>
  <cols>
    <col min="1" max="1" width="5.81640625" customWidth="1"/>
    <col min="2" max="2" width="8.81640625" bestFit="1" customWidth="1"/>
    <col min="3" max="3" width="45.54296875" bestFit="1" customWidth="1"/>
    <col min="4" max="4" width="10.816406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690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691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520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692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693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694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695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696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 ht="15" thickBot="1">
      <c r="A14" s="10">
        <v>1</v>
      </c>
      <c r="B14" s="443">
        <v>1911013</v>
      </c>
      <c r="C14" s="444" t="s">
        <v>89</v>
      </c>
      <c r="D14" s="394">
        <v>77</v>
      </c>
      <c r="E14" s="394">
        <v>73</v>
      </c>
      <c r="F14" s="394">
        <v>66</v>
      </c>
      <c r="G14" s="394">
        <v>83</v>
      </c>
      <c r="H14" s="394">
        <v>69</v>
      </c>
      <c r="I14" s="395">
        <v>50</v>
      </c>
      <c r="J14" s="395">
        <v>60</v>
      </c>
      <c r="K14" s="395">
        <v>60</v>
      </c>
      <c r="L14" s="395">
        <v>60</v>
      </c>
      <c r="M14" s="395">
        <v>70</v>
      </c>
      <c r="N14" s="1">
        <f>ROUND(D14*$H$12+I14*$M$12,0)</f>
        <v>64</v>
      </c>
      <c r="O14" s="1">
        <f t="shared" ref="O14:R31" si="0">ROUND(E14*$H$12+J14*$M$12,0)</f>
        <v>67</v>
      </c>
      <c r="P14" s="1">
        <f t="shared" si="0"/>
        <v>63</v>
      </c>
      <c r="Q14" s="1">
        <f t="shared" si="0"/>
        <v>72</v>
      </c>
      <c r="R14" s="1">
        <f t="shared" si="0"/>
        <v>70</v>
      </c>
    </row>
    <row r="15" spans="1:18" ht="15" thickBot="1">
      <c r="A15" s="10">
        <v>2</v>
      </c>
      <c r="B15" s="443">
        <v>1911021</v>
      </c>
      <c r="C15" s="444" t="s">
        <v>43</v>
      </c>
      <c r="D15" s="394">
        <v>85</v>
      </c>
      <c r="E15" s="394">
        <v>75</v>
      </c>
      <c r="F15" s="394">
        <v>78</v>
      </c>
      <c r="G15" s="394">
        <v>80</v>
      </c>
      <c r="H15" s="394">
        <v>84</v>
      </c>
      <c r="I15" s="395">
        <v>70</v>
      </c>
      <c r="J15" s="395">
        <v>70</v>
      </c>
      <c r="K15" s="395">
        <v>70</v>
      </c>
      <c r="L15" s="395">
        <v>70</v>
      </c>
      <c r="M15" s="395">
        <v>70</v>
      </c>
      <c r="N15" s="1">
        <f t="shared" ref="N15:N31" si="1">ROUND(D15*$H$12+I15*$M$12,0)</f>
        <v>78</v>
      </c>
      <c r="O15" s="1">
        <f t="shared" si="0"/>
        <v>73</v>
      </c>
      <c r="P15" s="1">
        <f t="shared" si="0"/>
        <v>74</v>
      </c>
      <c r="Q15" s="1">
        <f t="shared" si="0"/>
        <v>75</v>
      </c>
      <c r="R15" s="1">
        <f t="shared" si="0"/>
        <v>77</v>
      </c>
    </row>
    <row r="16" spans="1:18" ht="15" thickBot="1">
      <c r="A16" s="10">
        <v>3</v>
      </c>
      <c r="B16" s="443">
        <v>1911051</v>
      </c>
      <c r="C16" s="444" t="s">
        <v>328</v>
      </c>
      <c r="D16" s="394">
        <v>53</v>
      </c>
      <c r="E16" s="394">
        <v>63</v>
      </c>
      <c r="F16" s="394">
        <v>55</v>
      </c>
      <c r="G16" s="394">
        <v>67</v>
      </c>
      <c r="H16" s="394">
        <v>64</v>
      </c>
      <c r="I16" s="395">
        <v>55</v>
      </c>
      <c r="J16" s="395">
        <v>30</v>
      </c>
      <c r="K16" s="395">
        <v>40</v>
      </c>
      <c r="L16" s="395">
        <v>50</v>
      </c>
      <c r="M16" s="395">
        <v>50</v>
      </c>
      <c r="N16" s="1">
        <f t="shared" si="1"/>
        <v>54</v>
      </c>
      <c r="O16" s="1">
        <f t="shared" si="0"/>
        <v>47</v>
      </c>
      <c r="P16" s="1">
        <f t="shared" si="0"/>
        <v>48</v>
      </c>
      <c r="Q16" s="1">
        <f t="shared" si="0"/>
        <v>59</v>
      </c>
      <c r="R16" s="1">
        <f t="shared" si="0"/>
        <v>57</v>
      </c>
    </row>
    <row r="17" spans="1:18" ht="15" thickBot="1">
      <c r="A17" s="10">
        <v>4</v>
      </c>
      <c r="B17" s="443">
        <v>1911052</v>
      </c>
      <c r="C17" s="444" t="s">
        <v>115</v>
      </c>
      <c r="D17" s="394">
        <v>46</v>
      </c>
      <c r="E17" s="394">
        <v>65</v>
      </c>
      <c r="F17" s="394">
        <v>50</v>
      </c>
      <c r="G17" s="394">
        <v>65</v>
      </c>
      <c r="H17" s="394">
        <v>52</v>
      </c>
      <c r="I17" s="395">
        <v>65</v>
      </c>
      <c r="J17" s="395">
        <v>20</v>
      </c>
      <c r="K17" s="395">
        <v>50</v>
      </c>
      <c r="L17" s="395">
        <v>20</v>
      </c>
      <c r="M17" s="395">
        <v>60</v>
      </c>
      <c r="N17" s="1">
        <f t="shared" si="1"/>
        <v>56</v>
      </c>
      <c r="O17" s="1">
        <f t="shared" si="0"/>
        <v>43</v>
      </c>
      <c r="P17" s="1">
        <f t="shared" si="0"/>
        <v>50</v>
      </c>
      <c r="Q17" s="1">
        <f t="shared" si="0"/>
        <v>43</v>
      </c>
      <c r="R17" s="1">
        <f t="shared" si="0"/>
        <v>56</v>
      </c>
    </row>
    <row r="18" spans="1:18" ht="15" thickBot="1">
      <c r="A18" s="10">
        <v>5</v>
      </c>
      <c r="B18" s="443">
        <v>1911055</v>
      </c>
      <c r="C18" s="444" t="s">
        <v>697</v>
      </c>
      <c r="D18" s="394">
        <v>58</v>
      </c>
      <c r="E18" s="394">
        <v>56</v>
      </c>
      <c r="F18" s="394">
        <v>52</v>
      </c>
      <c r="G18" s="394">
        <v>56</v>
      </c>
      <c r="H18" s="394">
        <v>57</v>
      </c>
      <c r="I18" s="395">
        <v>55</v>
      </c>
      <c r="J18" s="395">
        <v>25</v>
      </c>
      <c r="K18" s="395">
        <v>60</v>
      </c>
      <c r="L18" s="395">
        <v>40</v>
      </c>
      <c r="M18" s="395">
        <v>40</v>
      </c>
      <c r="N18" s="1">
        <f t="shared" si="1"/>
        <v>57</v>
      </c>
      <c r="O18" s="1">
        <f t="shared" si="0"/>
        <v>41</v>
      </c>
      <c r="P18" s="1">
        <f t="shared" si="0"/>
        <v>56</v>
      </c>
      <c r="Q18" s="1">
        <f t="shared" si="0"/>
        <v>48</v>
      </c>
      <c r="R18" s="1">
        <f t="shared" si="0"/>
        <v>49</v>
      </c>
    </row>
    <row r="19" spans="1:18" ht="15" thickBot="1">
      <c r="A19" s="10">
        <v>6</v>
      </c>
      <c r="B19" s="443">
        <v>1911057</v>
      </c>
      <c r="C19" s="444" t="s">
        <v>119</v>
      </c>
      <c r="D19" s="394">
        <v>52</v>
      </c>
      <c r="E19" s="394">
        <v>66</v>
      </c>
      <c r="F19" s="394">
        <v>50</v>
      </c>
      <c r="G19" s="394">
        <v>67</v>
      </c>
      <c r="H19" s="394">
        <v>58</v>
      </c>
      <c r="I19" s="395">
        <v>50</v>
      </c>
      <c r="J19" s="395">
        <v>10</v>
      </c>
      <c r="K19" s="395">
        <v>35</v>
      </c>
      <c r="L19" s="395">
        <v>50</v>
      </c>
      <c r="M19" s="395">
        <v>70</v>
      </c>
      <c r="N19" s="1">
        <f t="shared" si="1"/>
        <v>51</v>
      </c>
      <c r="O19" s="1">
        <f t="shared" si="0"/>
        <v>38</v>
      </c>
      <c r="P19" s="1">
        <f t="shared" si="0"/>
        <v>43</v>
      </c>
      <c r="Q19" s="1">
        <f t="shared" si="0"/>
        <v>59</v>
      </c>
      <c r="R19" s="1">
        <f t="shared" si="0"/>
        <v>64</v>
      </c>
    </row>
    <row r="20" spans="1:18" ht="15" thickBot="1">
      <c r="A20" s="10">
        <v>7</v>
      </c>
      <c r="B20" s="443">
        <v>1911058</v>
      </c>
      <c r="C20" s="444" t="s">
        <v>332</v>
      </c>
      <c r="D20" s="394">
        <v>68</v>
      </c>
      <c r="E20" s="394">
        <v>60</v>
      </c>
      <c r="F20" s="394">
        <v>78</v>
      </c>
      <c r="G20" s="394">
        <v>62</v>
      </c>
      <c r="H20" s="394">
        <v>72</v>
      </c>
      <c r="I20" s="395">
        <v>65</v>
      </c>
      <c r="J20" s="395">
        <v>40</v>
      </c>
      <c r="K20" s="395">
        <v>60</v>
      </c>
      <c r="L20" s="395">
        <v>60</v>
      </c>
      <c r="M20" s="395">
        <v>60</v>
      </c>
      <c r="N20" s="1">
        <f t="shared" si="1"/>
        <v>67</v>
      </c>
      <c r="O20" s="1">
        <f t="shared" si="0"/>
        <v>50</v>
      </c>
      <c r="P20" s="1">
        <f t="shared" si="0"/>
        <v>69</v>
      </c>
      <c r="Q20" s="1">
        <f t="shared" si="0"/>
        <v>61</v>
      </c>
      <c r="R20" s="1">
        <f t="shared" si="0"/>
        <v>66</v>
      </c>
    </row>
    <row r="21" spans="1:18" ht="15" thickBot="1">
      <c r="A21" s="10">
        <v>8</v>
      </c>
      <c r="B21" s="443">
        <v>1911060</v>
      </c>
      <c r="C21" s="444" t="s">
        <v>121</v>
      </c>
      <c r="D21" s="394">
        <v>67</v>
      </c>
      <c r="E21" s="394">
        <v>70</v>
      </c>
      <c r="F21" s="394">
        <v>55</v>
      </c>
      <c r="G21" s="394">
        <v>73</v>
      </c>
      <c r="H21" s="394">
        <v>70</v>
      </c>
      <c r="I21" s="395">
        <v>55</v>
      </c>
      <c r="J21" s="395">
        <v>60</v>
      </c>
      <c r="K21" s="395">
        <v>50</v>
      </c>
      <c r="L21" s="395">
        <v>50</v>
      </c>
      <c r="M21" s="395">
        <v>40</v>
      </c>
      <c r="N21" s="1">
        <f t="shared" si="1"/>
        <v>61</v>
      </c>
      <c r="O21" s="1">
        <f t="shared" si="0"/>
        <v>65</v>
      </c>
      <c r="P21" s="1">
        <f t="shared" si="0"/>
        <v>53</v>
      </c>
      <c r="Q21" s="1">
        <f t="shared" si="0"/>
        <v>62</v>
      </c>
      <c r="R21" s="1">
        <f t="shared" si="0"/>
        <v>55</v>
      </c>
    </row>
    <row r="22" spans="1:18" ht="15" thickBot="1">
      <c r="A22" s="10">
        <v>9</v>
      </c>
      <c r="B22" s="443">
        <v>1911062</v>
      </c>
      <c r="C22" s="444" t="s">
        <v>123</v>
      </c>
      <c r="D22" s="394">
        <v>63</v>
      </c>
      <c r="E22" s="394">
        <v>76</v>
      </c>
      <c r="F22" s="394">
        <v>81</v>
      </c>
      <c r="G22" s="394">
        <v>77</v>
      </c>
      <c r="H22" s="394">
        <v>84</v>
      </c>
      <c r="I22" s="395">
        <v>50</v>
      </c>
      <c r="J22" s="395">
        <v>45</v>
      </c>
      <c r="K22" s="395">
        <v>60</v>
      </c>
      <c r="L22" s="395">
        <v>60</v>
      </c>
      <c r="M22" s="395">
        <v>70</v>
      </c>
      <c r="N22" s="1">
        <f t="shared" si="1"/>
        <v>57</v>
      </c>
      <c r="O22" s="1">
        <f t="shared" si="0"/>
        <v>61</v>
      </c>
      <c r="P22" s="1">
        <f t="shared" si="0"/>
        <v>71</v>
      </c>
      <c r="Q22" s="1">
        <f t="shared" si="0"/>
        <v>69</v>
      </c>
      <c r="R22" s="1">
        <f t="shared" si="0"/>
        <v>77</v>
      </c>
    </row>
    <row r="23" spans="1:18" ht="15" thickBot="1">
      <c r="A23" s="10">
        <v>10</v>
      </c>
      <c r="B23" s="443">
        <v>1911067</v>
      </c>
      <c r="C23" s="444" t="s">
        <v>698</v>
      </c>
      <c r="D23" s="394">
        <v>55</v>
      </c>
      <c r="E23" s="394">
        <v>65</v>
      </c>
      <c r="F23" s="394">
        <v>64</v>
      </c>
      <c r="G23" s="394">
        <v>70</v>
      </c>
      <c r="H23" s="394">
        <v>50</v>
      </c>
      <c r="I23" s="395">
        <v>65</v>
      </c>
      <c r="J23" s="395">
        <v>50</v>
      </c>
      <c r="K23" s="395">
        <v>55</v>
      </c>
      <c r="L23" s="395">
        <v>50</v>
      </c>
      <c r="M23" s="395">
        <v>50</v>
      </c>
      <c r="N23" s="1">
        <f t="shared" si="1"/>
        <v>60</v>
      </c>
      <c r="O23" s="1">
        <f t="shared" si="0"/>
        <v>58</v>
      </c>
      <c r="P23" s="1">
        <f t="shared" si="0"/>
        <v>60</v>
      </c>
      <c r="Q23" s="1">
        <f t="shared" si="0"/>
        <v>60</v>
      </c>
      <c r="R23" s="1">
        <f t="shared" si="0"/>
        <v>50</v>
      </c>
    </row>
    <row r="24" spans="1:18" ht="15" thickBot="1">
      <c r="A24" s="10">
        <v>11</v>
      </c>
      <c r="B24" s="443">
        <v>1911068</v>
      </c>
      <c r="C24" s="444" t="s">
        <v>336</v>
      </c>
      <c r="D24" s="394">
        <v>61</v>
      </c>
      <c r="E24" s="394">
        <v>69</v>
      </c>
      <c r="F24" s="394">
        <v>51</v>
      </c>
      <c r="G24" s="394">
        <v>71</v>
      </c>
      <c r="H24" s="394">
        <v>53</v>
      </c>
      <c r="I24" s="395">
        <v>55</v>
      </c>
      <c r="J24" s="395">
        <v>50</v>
      </c>
      <c r="K24" s="395">
        <v>30</v>
      </c>
      <c r="L24" s="395">
        <v>20</v>
      </c>
      <c r="M24" s="395">
        <v>50</v>
      </c>
      <c r="N24" s="1">
        <f t="shared" si="1"/>
        <v>58</v>
      </c>
      <c r="O24" s="1">
        <f t="shared" si="0"/>
        <v>60</v>
      </c>
      <c r="P24" s="1">
        <f t="shared" si="0"/>
        <v>41</v>
      </c>
      <c r="Q24" s="1">
        <f t="shared" si="0"/>
        <v>46</v>
      </c>
      <c r="R24" s="1">
        <f t="shared" si="0"/>
        <v>52</v>
      </c>
    </row>
    <row r="25" spans="1:18" ht="15" thickBot="1">
      <c r="A25" s="10">
        <v>12</v>
      </c>
      <c r="B25" s="443">
        <v>1911070</v>
      </c>
      <c r="C25" s="444" t="s">
        <v>127</v>
      </c>
      <c r="D25" s="394">
        <v>54</v>
      </c>
      <c r="E25" s="394">
        <v>70</v>
      </c>
      <c r="F25" s="394">
        <v>53</v>
      </c>
      <c r="G25" s="394">
        <v>72</v>
      </c>
      <c r="H25" s="394">
        <v>62</v>
      </c>
      <c r="I25" s="395">
        <v>65</v>
      </c>
      <c r="J25" s="395">
        <v>30</v>
      </c>
      <c r="K25" s="395">
        <v>30</v>
      </c>
      <c r="L25" s="395">
        <v>40</v>
      </c>
      <c r="M25" s="395">
        <v>50</v>
      </c>
      <c r="N25" s="1">
        <f t="shared" si="1"/>
        <v>60</v>
      </c>
      <c r="O25" s="1">
        <f t="shared" si="0"/>
        <v>50</v>
      </c>
      <c r="P25" s="1">
        <f t="shared" si="0"/>
        <v>42</v>
      </c>
      <c r="Q25" s="1">
        <f t="shared" si="0"/>
        <v>56</v>
      </c>
      <c r="R25" s="1">
        <f t="shared" si="0"/>
        <v>56</v>
      </c>
    </row>
    <row r="26" spans="1:18" ht="15" thickBot="1">
      <c r="A26" s="10">
        <v>13</v>
      </c>
      <c r="B26" s="443">
        <v>1911075</v>
      </c>
      <c r="C26" s="444" t="s">
        <v>699</v>
      </c>
      <c r="D26" s="394">
        <v>71</v>
      </c>
      <c r="E26" s="394">
        <v>62</v>
      </c>
      <c r="F26" s="394">
        <v>50</v>
      </c>
      <c r="G26" s="394">
        <v>62</v>
      </c>
      <c r="H26" s="394">
        <v>74</v>
      </c>
      <c r="I26" s="395">
        <v>60</v>
      </c>
      <c r="J26" s="395">
        <v>30</v>
      </c>
      <c r="K26" s="395">
        <v>45</v>
      </c>
      <c r="L26" s="395">
        <v>20</v>
      </c>
      <c r="M26" s="395">
        <v>50</v>
      </c>
      <c r="N26" s="1">
        <f t="shared" si="1"/>
        <v>66</v>
      </c>
      <c r="O26" s="1">
        <f t="shared" si="0"/>
        <v>46</v>
      </c>
      <c r="P26" s="1">
        <f t="shared" si="0"/>
        <v>48</v>
      </c>
      <c r="Q26" s="1">
        <f t="shared" si="0"/>
        <v>41</v>
      </c>
      <c r="R26" s="1">
        <f t="shared" si="0"/>
        <v>62</v>
      </c>
    </row>
    <row r="27" spans="1:18" ht="15" thickBot="1">
      <c r="A27" s="10">
        <v>14</v>
      </c>
      <c r="B27" s="443">
        <v>1911079</v>
      </c>
      <c r="C27" s="444" t="s">
        <v>700</v>
      </c>
      <c r="D27" s="394">
        <v>65</v>
      </c>
      <c r="E27" s="394">
        <v>73</v>
      </c>
      <c r="F27" s="394">
        <v>50</v>
      </c>
      <c r="G27" s="394">
        <v>72</v>
      </c>
      <c r="H27" s="394">
        <v>56</v>
      </c>
      <c r="I27" s="395">
        <v>55</v>
      </c>
      <c r="J27" s="395">
        <v>30</v>
      </c>
      <c r="K27" s="395">
        <v>45</v>
      </c>
      <c r="L27" s="395">
        <v>40</v>
      </c>
      <c r="M27" s="395">
        <v>40</v>
      </c>
      <c r="N27" s="1">
        <f t="shared" si="1"/>
        <v>60</v>
      </c>
      <c r="O27" s="1">
        <f t="shared" si="0"/>
        <v>52</v>
      </c>
      <c r="P27" s="1">
        <f t="shared" si="0"/>
        <v>48</v>
      </c>
      <c r="Q27" s="1">
        <f t="shared" si="0"/>
        <v>56</v>
      </c>
      <c r="R27" s="1">
        <f t="shared" si="0"/>
        <v>48</v>
      </c>
    </row>
    <row r="28" spans="1:18" ht="15" thickBot="1">
      <c r="A28" s="10">
        <v>15</v>
      </c>
      <c r="B28" s="443">
        <v>1911099</v>
      </c>
      <c r="C28" s="444" t="s">
        <v>701</v>
      </c>
      <c r="D28" s="394">
        <v>72</v>
      </c>
      <c r="E28" s="394">
        <v>76</v>
      </c>
      <c r="F28" s="394">
        <v>52</v>
      </c>
      <c r="G28" s="394">
        <v>80</v>
      </c>
      <c r="H28" s="394">
        <v>86</v>
      </c>
      <c r="I28" s="395">
        <v>60</v>
      </c>
      <c r="J28" s="395">
        <v>30</v>
      </c>
      <c r="K28" s="395">
        <v>20</v>
      </c>
      <c r="L28" s="395">
        <v>50</v>
      </c>
      <c r="M28" s="395">
        <v>60</v>
      </c>
      <c r="N28" s="1">
        <f t="shared" si="1"/>
        <v>66</v>
      </c>
      <c r="O28" s="1">
        <f t="shared" si="0"/>
        <v>53</v>
      </c>
      <c r="P28" s="1">
        <f t="shared" si="0"/>
        <v>36</v>
      </c>
      <c r="Q28" s="1">
        <f t="shared" si="0"/>
        <v>65</v>
      </c>
      <c r="R28" s="1">
        <f t="shared" si="0"/>
        <v>73</v>
      </c>
    </row>
    <row r="29" spans="1:18" ht="15" thickBot="1">
      <c r="A29" s="10">
        <v>16</v>
      </c>
      <c r="B29" s="443">
        <v>1911100</v>
      </c>
      <c r="C29" s="444" t="s">
        <v>147</v>
      </c>
      <c r="D29" s="394">
        <v>71</v>
      </c>
      <c r="E29" s="394">
        <v>77</v>
      </c>
      <c r="F29" s="394">
        <v>50</v>
      </c>
      <c r="G29" s="394">
        <v>76</v>
      </c>
      <c r="H29" s="394">
        <v>50</v>
      </c>
      <c r="I29" s="395">
        <v>70</v>
      </c>
      <c r="J29" s="395">
        <v>20</v>
      </c>
      <c r="K29" s="395">
        <v>50</v>
      </c>
      <c r="L29" s="395">
        <v>50</v>
      </c>
      <c r="M29" s="395">
        <v>50</v>
      </c>
      <c r="N29" s="1">
        <f t="shared" si="1"/>
        <v>71</v>
      </c>
      <c r="O29" s="1">
        <f t="shared" si="0"/>
        <v>49</v>
      </c>
      <c r="P29" s="1">
        <f t="shared" si="0"/>
        <v>50</v>
      </c>
      <c r="Q29" s="1">
        <f t="shared" si="0"/>
        <v>63</v>
      </c>
      <c r="R29" s="1">
        <f t="shared" si="0"/>
        <v>50</v>
      </c>
    </row>
    <row r="30" spans="1:18" ht="15" thickBot="1">
      <c r="A30" s="10">
        <v>17</v>
      </c>
      <c r="B30" s="443">
        <v>1911102</v>
      </c>
      <c r="C30" s="444" t="s">
        <v>702</v>
      </c>
      <c r="D30" s="394">
        <v>65</v>
      </c>
      <c r="E30" s="394">
        <v>70</v>
      </c>
      <c r="F30" s="394">
        <v>59</v>
      </c>
      <c r="G30" s="394">
        <v>74</v>
      </c>
      <c r="H30" s="394">
        <v>65</v>
      </c>
      <c r="I30" s="395">
        <v>65</v>
      </c>
      <c r="J30" s="395">
        <v>25</v>
      </c>
      <c r="K30" s="395">
        <v>60</v>
      </c>
      <c r="L30" s="395">
        <v>50</v>
      </c>
      <c r="M30" s="395">
        <v>0</v>
      </c>
      <c r="N30" s="1">
        <f t="shared" si="1"/>
        <v>65</v>
      </c>
      <c r="O30" s="1">
        <f t="shared" si="0"/>
        <v>48</v>
      </c>
      <c r="P30" s="1">
        <f t="shared" si="0"/>
        <v>60</v>
      </c>
      <c r="Q30" s="1">
        <f t="shared" si="0"/>
        <v>62</v>
      </c>
      <c r="R30" s="1">
        <f t="shared" si="0"/>
        <v>33</v>
      </c>
    </row>
    <row r="31" spans="1:18" ht="15" thickBot="1">
      <c r="A31" s="10">
        <v>18</v>
      </c>
      <c r="B31" s="443">
        <v>1911119</v>
      </c>
      <c r="C31" s="444" t="s">
        <v>161</v>
      </c>
      <c r="D31" s="394">
        <v>67</v>
      </c>
      <c r="E31" s="394">
        <v>74</v>
      </c>
      <c r="F31" s="394">
        <v>51</v>
      </c>
      <c r="G31" s="394">
        <v>76</v>
      </c>
      <c r="H31" s="394">
        <v>58</v>
      </c>
      <c r="I31" s="395">
        <v>55</v>
      </c>
      <c r="J31" s="395">
        <v>45</v>
      </c>
      <c r="K31" s="395">
        <v>50</v>
      </c>
      <c r="L31" s="395">
        <v>50</v>
      </c>
      <c r="M31" s="395">
        <v>40</v>
      </c>
      <c r="N31" s="1">
        <f t="shared" si="1"/>
        <v>61</v>
      </c>
      <c r="O31" s="1">
        <f t="shared" si="0"/>
        <v>60</v>
      </c>
      <c r="P31" s="1">
        <f t="shared" si="0"/>
        <v>51</v>
      </c>
      <c r="Q31" s="1">
        <f t="shared" si="0"/>
        <v>63</v>
      </c>
      <c r="R31" s="1">
        <f t="shared" si="0"/>
        <v>49</v>
      </c>
    </row>
    <row r="34" spans="3:19">
      <c r="C34" s="261"/>
      <c r="D34" s="261" t="s">
        <v>5</v>
      </c>
      <c r="E34" s="261" t="s">
        <v>6</v>
      </c>
      <c r="F34" s="261" t="s">
        <v>7</v>
      </c>
      <c r="G34" s="261" t="s">
        <v>8</v>
      </c>
      <c r="H34" s="261" t="s">
        <v>9</v>
      </c>
      <c r="J34" s="126"/>
    </row>
    <row r="35" spans="3:19">
      <c r="C35" s="261" t="s">
        <v>4</v>
      </c>
      <c r="D35" s="2">
        <v>60</v>
      </c>
      <c r="E35" s="2">
        <v>60</v>
      </c>
      <c r="F35" s="2">
        <v>60</v>
      </c>
      <c r="G35" s="2">
        <v>60</v>
      </c>
      <c r="H35" s="2">
        <v>60</v>
      </c>
    </row>
    <row r="36" spans="3:19">
      <c r="C36" s="261" t="s">
        <v>28</v>
      </c>
      <c r="D36" s="278">
        <v>0.8</v>
      </c>
      <c r="E36" s="278">
        <v>0.8</v>
      </c>
      <c r="F36" s="278">
        <v>0.8</v>
      </c>
      <c r="G36" s="278">
        <v>0.8</v>
      </c>
      <c r="H36" s="278">
        <v>0.8</v>
      </c>
      <c r="M36" s="279" t="s">
        <v>377</v>
      </c>
      <c r="N36" s="2">
        <v>18</v>
      </c>
    </row>
    <row r="37" spans="3:19">
      <c r="C37" s="261" t="s">
        <v>187</v>
      </c>
      <c r="D37" s="1">
        <f>COUNTIF(N14:N31,"&gt;="&amp;D35)</f>
        <v>12</v>
      </c>
      <c r="E37" s="1">
        <f>COUNTIF(O14:O31,"&gt;="&amp;E35)</f>
        <v>6</v>
      </c>
      <c r="F37" s="1">
        <f>COUNTIF(P14:P31,"&gt;="&amp;F35)</f>
        <v>6</v>
      </c>
      <c r="G37" s="1">
        <f>COUNTIF(Q14:Q31,"&gt;="&amp;G35)</f>
        <v>10</v>
      </c>
      <c r="H37" s="1">
        <f>COUNTIF(R14:R31,"&gt;="&amp;H35)</f>
        <v>7</v>
      </c>
    </row>
    <row r="38" spans="3:19">
      <c r="C38" s="261" t="s">
        <v>29</v>
      </c>
      <c r="D38" s="280">
        <f>D37/$N$36</f>
        <v>0.66666666666666663</v>
      </c>
      <c r="E38" s="280">
        <f>E37/$N$36</f>
        <v>0.33333333333333331</v>
      </c>
      <c r="F38" s="280">
        <f>F37/$N$36</f>
        <v>0.33333333333333331</v>
      </c>
      <c r="G38" s="280">
        <f>G37/$N$36</f>
        <v>0.55555555555555558</v>
      </c>
      <c r="H38" s="280">
        <f>H37/$N$36</f>
        <v>0.3888888888888889</v>
      </c>
    </row>
    <row r="46" spans="3:19" ht="15" thickBot="1">
      <c r="C46" s="261" t="s">
        <v>26</v>
      </c>
      <c r="D46" s="261" t="s">
        <v>12</v>
      </c>
      <c r="E46" s="261" t="s">
        <v>13</v>
      </c>
      <c r="F46" s="261" t="s">
        <v>14</v>
      </c>
      <c r="G46" s="261" t="s">
        <v>15</v>
      </c>
      <c r="H46" s="261" t="s">
        <v>16</v>
      </c>
      <c r="I46" s="261" t="s">
        <v>17</v>
      </c>
      <c r="J46" s="261" t="s">
        <v>18</v>
      </c>
      <c r="K46" s="261" t="s">
        <v>19</v>
      </c>
      <c r="L46" s="261" t="s">
        <v>20</v>
      </c>
      <c r="M46" s="261" t="s">
        <v>21</v>
      </c>
      <c r="N46" s="261" t="s">
        <v>22</v>
      </c>
      <c r="O46" s="261" t="s">
        <v>23</v>
      </c>
      <c r="P46" s="261" t="s">
        <v>24</v>
      </c>
      <c r="Q46" s="261" t="s">
        <v>25</v>
      </c>
      <c r="R46" s="261" t="s">
        <v>38</v>
      </c>
      <c r="S46" s="261" t="s">
        <v>33</v>
      </c>
    </row>
    <row r="47" spans="3:19" ht="15" thickBot="1">
      <c r="C47" s="261" t="s">
        <v>5</v>
      </c>
      <c r="D47" s="201">
        <v>3</v>
      </c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>
        <v>2</v>
      </c>
      <c r="Q47" s="202"/>
      <c r="R47" s="2"/>
      <c r="S47" s="9">
        <f>D38</f>
        <v>0.66666666666666663</v>
      </c>
    </row>
    <row r="48" spans="3:19" ht="15" thickBot="1">
      <c r="C48" s="261" t="s">
        <v>6</v>
      </c>
      <c r="D48" s="203"/>
      <c r="E48" s="204"/>
      <c r="F48" s="204"/>
      <c r="G48" s="204"/>
      <c r="H48" s="204">
        <v>2</v>
      </c>
      <c r="I48" s="204"/>
      <c r="J48" s="204"/>
      <c r="K48" s="204"/>
      <c r="L48" s="204"/>
      <c r="M48" s="204"/>
      <c r="N48" s="204"/>
      <c r="O48" s="204"/>
      <c r="P48" s="348"/>
      <c r="Q48" s="204">
        <v>2</v>
      </c>
      <c r="R48" s="2"/>
      <c r="S48" s="9">
        <f>E38</f>
        <v>0.33333333333333331</v>
      </c>
    </row>
    <row r="49" spans="3:19" ht="15" thickBot="1">
      <c r="C49" s="261" t="s">
        <v>7</v>
      </c>
      <c r="D49" s="203"/>
      <c r="E49" s="204"/>
      <c r="F49" s="204"/>
      <c r="G49" s="204"/>
      <c r="H49" s="204">
        <v>3</v>
      </c>
      <c r="I49" s="204"/>
      <c r="J49" s="204"/>
      <c r="K49" s="204"/>
      <c r="L49" s="204"/>
      <c r="M49" s="204"/>
      <c r="N49" s="204"/>
      <c r="O49" s="204"/>
      <c r="P49" s="348">
        <v>2</v>
      </c>
      <c r="Q49" s="204">
        <v>2</v>
      </c>
      <c r="R49" s="2"/>
      <c r="S49" s="9">
        <f>F38</f>
        <v>0.33333333333333331</v>
      </c>
    </row>
    <row r="50" spans="3:19" ht="15" thickBot="1">
      <c r="C50" s="261" t="s">
        <v>8</v>
      </c>
      <c r="D50" s="203"/>
      <c r="E50" s="204">
        <v>2</v>
      </c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348"/>
      <c r="Q50" s="204">
        <v>2</v>
      </c>
      <c r="R50" s="2"/>
      <c r="S50" s="9">
        <f>G38</f>
        <v>0.55555555555555558</v>
      </c>
    </row>
    <row r="51" spans="3:19" ht="15" thickBot="1">
      <c r="C51" s="261" t="s">
        <v>9</v>
      </c>
      <c r="D51" s="203"/>
      <c r="E51" s="204"/>
      <c r="F51" s="204">
        <v>3</v>
      </c>
      <c r="G51" s="204"/>
      <c r="H51" s="204">
        <v>2</v>
      </c>
      <c r="I51" s="204"/>
      <c r="J51" s="204"/>
      <c r="K51" s="204"/>
      <c r="L51" s="204"/>
      <c r="M51" s="204"/>
      <c r="N51" s="204"/>
      <c r="O51" s="204"/>
      <c r="P51" s="348"/>
      <c r="Q51" s="204">
        <v>2</v>
      </c>
      <c r="R51" s="2"/>
      <c r="S51" s="9">
        <f>H38</f>
        <v>0.3888888888888889</v>
      </c>
    </row>
    <row r="52" spans="3:19">
      <c r="C52" s="261" t="s">
        <v>30</v>
      </c>
      <c r="D52" s="1">
        <f t="shared" ref="D52:R52" si="2">COUNTIF(D47:D51,"=3")</f>
        <v>1</v>
      </c>
      <c r="E52" s="1">
        <f t="shared" si="2"/>
        <v>0</v>
      </c>
      <c r="F52" s="1">
        <f t="shared" si="2"/>
        <v>1</v>
      </c>
      <c r="G52" s="1">
        <f t="shared" si="2"/>
        <v>0</v>
      </c>
      <c r="H52" s="1">
        <f t="shared" si="2"/>
        <v>1</v>
      </c>
      <c r="I52" s="1">
        <f t="shared" si="2"/>
        <v>0</v>
      </c>
      <c r="J52" s="1">
        <f t="shared" si="2"/>
        <v>0</v>
      </c>
      <c r="K52" s="1">
        <f t="shared" si="2"/>
        <v>0</v>
      </c>
      <c r="L52" s="1">
        <f t="shared" si="2"/>
        <v>0</v>
      </c>
      <c r="M52" s="1">
        <f t="shared" si="2"/>
        <v>0</v>
      </c>
      <c r="N52" s="1">
        <f t="shared" si="2"/>
        <v>0</v>
      </c>
      <c r="O52" s="1">
        <f t="shared" si="2"/>
        <v>0</v>
      </c>
      <c r="P52" s="1">
        <f t="shared" si="2"/>
        <v>0</v>
      </c>
      <c r="Q52" s="1">
        <f t="shared" si="2"/>
        <v>0</v>
      </c>
      <c r="R52" s="1">
        <f t="shared" si="2"/>
        <v>0</v>
      </c>
    </row>
    <row r="53" spans="3:19">
      <c r="C53" s="261" t="s">
        <v>31</v>
      </c>
      <c r="D53" s="1">
        <f t="shared" ref="D53:R53" si="3">COUNTIF(D47:D51,"=2")</f>
        <v>0</v>
      </c>
      <c r="E53" s="1">
        <f t="shared" si="3"/>
        <v>1</v>
      </c>
      <c r="F53" s="1">
        <f t="shared" si="3"/>
        <v>0</v>
      </c>
      <c r="G53" s="1">
        <f t="shared" si="3"/>
        <v>0</v>
      </c>
      <c r="H53" s="1">
        <f t="shared" si="3"/>
        <v>2</v>
      </c>
      <c r="I53" s="1">
        <f t="shared" si="3"/>
        <v>0</v>
      </c>
      <c r="J53" s="1">
        <f t="shared" si="3"/>
        <v>0</v>
      </c>
      <c r="K53" s="1">
        <f t="shared" si="3"/>
        <v>0</v>
      </c>
      <c r="L53" s="1">
        <f t="shared" si="3"/>
        <v>0</v>
      </c>
      <c r="M53" s="1">
        <f t="shared" si="3"/>
        <v>0</v>
      </c>
      <c r="N53" s="1">
        <f t="shared" si="3"/>
        <v>0</v>
      </c>
      <c r="O53" s="1">
        <f t="shared" si="3"/>
        <v>0</v>
      </c>
      <c r="P53" s="1">
        <f t="shared" si="3"/>
        <v>2</v>
      </c>
      <c r="Q53" s="1">
        <f t="shared" si="3"/>
        <v>4</v>
      </c>
      <c r="R53" s="1">
        <f t="shared" si="3"/>
        <v>0</v>
      </c>
    </row>
    <row r="54" spans="3:19">
      <c r="C54" s="261" t="s">
        <v>32</v>
      </c>
      <c r="D54" s="1">
        <f t="shared" ref="D54:R54" si="4">COUNTIF(D47:D51,"=1")</f>
        <v>0</v>
      </c>
      <c r="E54" s="1">
        <f t="shared" si="4"/>
        <v>0</v>
      </c>
      <c r="F54" s="1">
        <f t="shared" si="4"/>
        <v>0</v>
      </c>
      <c r="G54" s="1">
        <f t="shared" si="4"/>
        <v>0</v>
      </c>
      <c r="H54" s="1">
        <f t="shared" si="4"/>
        <v>0</v>
      </c>
      <c r="I54" s="1">
        <f t="shared" si="4"/>
        <v>0</v>
      </c>
      <c r="J54" s="1">
        <f t="shared" si="4"/>
        <v>0</v>
      </c>
      <c r="K54" s="1">
        <f t="shared" si="4"/>
        <v>0</v>
      </c>
      <c r="L54" s="1">
        <f t="shared" si="4"/>
        <v>0</v>
      </c>
      <c r="M54" s="1">
        <f t="shared" si="4"/>
        <v>0</v>
      </c>
      <c r="N54" s="1">
        <f t="shared" si="4"/>
        <v>0</v>
      </c>
      <c r="O54" s="1">
        <f t="shared" si="4"/>
        <v>0</v>
      </c>
      <c r="P54" s="1">
        <f t="shared" si="4"/>
        <v>0</v>
      </c>
      <c r="Q54" s="1">
        <f t="shared" si="4"/>
        <v>0</v>
      </c>
      <c r="R54" s="1">
        <f t="shared" si="4"/>
        <v>0</v>
      </c>
    </row>
    <row r="55" spans="3:19">
      <c r="C55" s="261" t="s">
        <v>34</v>
      </c>
      <c r="D55" s="6">
        <f t="shared" ref="D55:R55" si="5">3*IF(D52=0,0,(ROUND(SUMIF(D47:D51,"=3",$S$47:$S$51),2)))</f>
        <v>2.0100000000000002</v>
      </c>
      <c r="E55" s="6">
        <f t="shared" si="5"/>
        <v>0</v>
      </c>
      <c r="F55" s="6">
        <f t="shared" si="5"/>
        <v>1.17</v>
      </c>
      <c r="G55" s="6">
        <f t="shared" si="5"/>
        <v>0</v>
      </c>
      <c r="H55" s="6">
        <f t="shared" si="5"/>
        <v>0.99</v>
      </c>
      <c r="I55" s="6">
        <f t="shared" si="5"/>
        <v>0</v>
      </c>
      <c r="J55" s="6">
        <f t="shared" si="5"/>
        <v>0</v>
      </c>
      <c r="K55" s="6">
        <f t="shared" si="5"/>
        <v>0</v>
      </c>
      <c r="L55" s="6">
        <f t="shared" si="5"/>
        <v>0</v>
      </c>
      <c r="M55" s="6">
        <f t="shared" si="5"/>
        <v>0</v>
      </c>
      <c r="N55" s="6">
        <f t="shared" si="5"/>
        <v>0</v>
      </c>
      <c r="O55" s="6">
        <f t="shared" si="5"/>
        <v>0</v>
      </c>
      <c r="P55" s="6">
        <f t="shared" si="5"/>
        <v>0</v>
      </c>
      <c r="Q55" s="6">
        <f t="shared" si="5"/>
        <v>0</v>
      </c>
      <c r="R55" s="6">
        <f t="shared" si="5"/>
        <v>0</v>
      </c>
    </row>
    <row r="56" spans="3:19">
      <c r="C56" s="261" t="s">
        <v>35</v>
      </c>
      <c r="D56" s="6">
        <f t="shared" ref="D56:R56" si="6">2*IF(D53=0,0,(ROUND(SUMIF(D47:D51,"=2",$S$47:$S$51),2)))</f>
        <v>0</v>
      </c>
      <c r="E56" s="6">
        <f t="shared" si="6"/>
        <v>1.1200000000000001</v>
      </c>
      <c r="F56" s="6">
        <f t="shared" si="6"/>
        <v>0</v>
      </c>
      <c r="G56" s="6">
        <f t="shared" si="6"/>
        <v>0</v>
      </c>
      <c r="H56" s="6">
        <f t="shared" si="6"/>
        <v>1.44</v>
      </c>
      <c r="I56" s="6">
        <f t="shared" si="6"/>
        <v>0</v>
      </c>
      <c r="J56" s="6">
        <f t="shared" si="6"/>
        <v>0</v>
      </c>
      <c r="K56" s="6">
        <f t="shared" si="6"/>
        <v>0</v>
      </c>
      <c r="L56" s="6">
        <f t="shared" si="6"/>
        <v>0</v>
      </c>
      <c r="M56" s="6">
        <f t="shared" si="6"/>
        <v>0</v>
      </c>
      <c r="N56" s="6">
        <f t="shared" si="6"/>
        <v>0</v>
      </c>
      <c r="O56" s="6">
        <f t="shared" si="6"/>
        <v>0</v>
      </c>
      <c r="P56" s="6">
        <f t="shared" si="6"/>
        <v>2</v>
      </c>
      <c r="Q56" s="6">
        <f t="shared" si="6"/>
        <v>3.22</v>
      </c>
      <c r="R56" s="6">
        <f t="shared" si="6"/>
        <v>0</v>
      </c>
    </row>
    <row r="57" spans="3:19">
      <c r="C57" s="261" t="s">
        <v>36</v>
      </c>
      <c r="D57" s="6">
        <f t="shared" ref="D57:R57" si="7">1*IF(D54=0,0,(ROUND(SUMIF(D47:D51,"=1",$S$47:$S$51),2)))</f>
        <v>0</v>
      </c>
      <c r="E57" s="6">
        <f t="shared" si="7"/>
        <v>0</v>
      </c>
      <c r="F57" s="6">
        <f t="shared" si="7"/>
        <v>0</v>
      </c>
      <c r="G57" s="6">
        <f t="shared" si="7"/>
        <v>0</v>
      </c>
      <c r="H57" s="6">
        <f t="shared" si="7"/>
        <v>0</v>
      </c>
      <c r="I57" s="6">
        <f t="shared" si="7"/>
        <v>0</v>
      </c>
      <c r="J57" s="6">
        <f t="shared" si="7"/>
        <v>0</v>
      </c>
      <c r="K57" s="6">
        <f t="shared" si="7"/>
        <v>0</v>
      </c>
      <c r="L57" s="6">
        <f t="shared" si="7"/>
        <v>0</v>
      </c>
      <c r="M57" s="6">
        <f t="shared" si="7"/>
        <v>0</v>
      </c>
      <c r="N57" s="6">
        <f t="shared" si="7"/>
        <v>0</v>
      </c>
      <c r="O57" s="6">
        <f t="shared" si="7"/>
        <v>0</v>
      </c>
      <c r="P57" s="6">
        <f t="shared" si="7"/>
        <v>0</v>
      </c>
      <c r="Q57" s="6">
        <f t="shared" si="7"/>
        <v>0</v>
      </c>
      <c r="R57" s="6">
        <f t="shared" si="7"/>
        <v>0</v>
      </c>
    </row>
    <row r="60" spans="3:19" ht="17.5">
      <c r="C60" s="7" t="s">
        <v>37</v>
      </c>
      <c r="D60" s="8">
        <f t="shared" ref="D60:R60" si="8">3*IF(SUM(D52:D54)=0,"0",(SUM(D55:D57))/(SUM(D47:D51)))</f>
        <v>2.0100000000000002</v>
      </c>
      <c r="E60" s="8">
        <f t="shared" si="8"/>
        <v>1.6800000000000002</v>
      </c>
      <c r="F60" s="8">
        <f t="shared" si="8"/>
        <v>1.17</v>
      </c>
      <c r="G60" s="8">
        <f t="shared" si="8"/>
        <v>0</v>
      </c>
      <c r="H60" s="8">
        <f t="shared" si="8"/>
        <v>1.0414285714285714</v>
      </c>
      <c r="I60" s="8">
        <f t="shared" si="8"/>
        <v>0</v>
      </c>
      <c r="J60" s="8">
        <f t="shared" si="8"/>
        <v>0</v>
      </c>
      <c r="K60" s="8">
        <f t="shared" si="8"/>
        <v>0</v>
      </c>
      <c r="L60" s="8">
        <f t="shared" si="8"/>
        <v>0</v>
      </c>
      <c r="M60" s="8">
        <f t="shared" si="8"/>
        <v>0</v>
      </c>
      <c r="N60" s="8">
        <f t="shared" si="8"/>
        <v>0</v>
      </c>
      <c r="O60" s="8">
        <f t="shared" si="8"/>
        <v>0</v>
      </c>
      <c r="P60" s="8">
        <f t="shared" si="8"/>
        <v>1.5</v>
      </c>
      <c r="Q60" s="8">
        <f t="shared" si="8"/>
        <v>1.2075</v>
      </c>
      <c r="R60" s="8">
        <f t="shared" si="8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workbookViewId="0">
      <selection activeCell="A8" sqref="A8:M8"/>
    </sheetView>
  </sheetViews>
  <sheetFormatPr defaultRowHeight="14.5"/>
  <cols>
    <col min="1" max="1" width="5.90625" customWidth="1"/>
    <col min="2" max="2" width="8.90625" bestFit="1" customWidth="1"/>
    <col min="3" max="3" width="45.54296875" bestFit="1" customWidth="1"/>
    <col min="4" max="4" width="10.90625" bestFit="1" customWidth="1"/>
    <col min="5" max="5" width="7.54296875" customWidth="1"/>
    <col min="6" max="7" width="7.08984375" customWidth="1"/>
    <col min="8" max="8" width="8" customWidth="1"/>
    <col min="9" max="9" width="6.54296875" customWidth="1"/>
    <col min="10" max="10" width="6.453125" bestFit="1" customWidth="1"/>
    <col min="11" max="11" width="6.54296875" customWidth="1"/>
    <col min="12" max="12" width="6.453125" customWidth="1"/>
    <col min="13" max="13" width="6.54296875" customWidth="1"/>
    <col min="14" max="17" width="6.453125" bestFit="1" customWidth="1"/>
    <col min="18" max="18" width="6.453125" customWidth="1"/>
    <col min="19" max="19" width="27" bestFit="1" customWidth="1"/>
  </cols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8">
      <c r="A4" s="509" t="s">
        <v>703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8">
      <c r="A5" s="265" t="s">
        <v>704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8">
      <c r="A6" s="265" t="s">
        <v>705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8">
      <c r="A7" s="513" t="s">
        <v>706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18">
      <c r="A8" s="513" t="s">
        <v>707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18">
      <c r="A9" s="513" t="s">
        <v>708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18">
      <c r="A10" s="513" t="s">
        <v>709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18">
      <c r="A11" s="497" t="s">
        <v>710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8">
      <c r="A12" s="498" t="s">
        <v>1</v>
      </c>
      <c r="B12" s="498" t="s">
        <v>2</v>
      </c>
      <c r="C12" s="498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</row>
    <row r="13" spans="1:18">
      <c r="A13" s="499"/>
      <c r="B13" s="499"/>
      <c r="C13" s="499"/>
      <c r="D13" s="261" t="s">
        <v>5</v>
      </c>
      <c r="E13" s="261" t="s">
        <v>6</v>
      </c>
      <c r="F13" s="261" t="s">
        <v>7</v>
      </c>
      <c r="G13" s="261" t="s">
        <v>8</v>
      </c>
      <c r="H13" s="261" t="s">
        <v>9</v>
      </c>
      <c r="I13" s="261" t="s">
        <v>5</v>
      </c>
      <c r="J13" s="261" t="s">
        <v>6</v>
      </c>
      <c r="K13" s="261" t="s">
        <v>7</v>
      </c>
      <c r="L13" s="261" t="s">
        <v>8</v>
      </c>
      <c r="M13" s="261" t="s">
        <v>9</v>
      </c>
      <c r="N13" s="261" t="s">
        <v>5</v>
      </c>
      <c r="O13" s="261" t="s">
        <v>6</v>
      </c>
      <c r="P13" s="261" t="s">
        <v>7</v>
      </c>
      <c r="Q13" s="261" t="s">
        <v>8</v>
      </c>
      <c r="R13" s="261" t="s">
        <v>9</v>
      </c>
    </row>
    <row r="14" spans="1:18">
      <c r="A14" s="10">
        <v>1</v>
      </c>
      <c r="B14" s="267">
        <v>1911001</v>
      </c>
      <c r="C14" s="268" t="s">
        <v>301</v>
      </c>
      <c r="D14" s="445">
        <v>58.068965517241381</v>
      </c>
      <c r="E14" s="445">
        <v>57.523809523809526</v>
      </c>
      <c r="F14" s="445">
        <v>70.84615384615384</v>
      </c>
      <c r="G14" s="445">
        <v>83.666666666666671</v>
      </c>
      <c r="H14" s="445">
        <v>52.416666666666671</v>
      </c>
      <c r="I14" s="2">
        <v>65</v>
      </c>
      <c r="J14" s="2">
        <v>65</v>
      </c>
      <c r="K14" s="2">
        <v>55.000000000000007</v>
      </c>
      <c r="L14" s="2">
        <v>60</v>
      </c>
      <c r="M14" s="2">
        <v>55.000000000000007</v>
      </c>
      <c r="N14" s="1">
        <f>ROUND(D14*$H$12+I14*$M$12,0)</f>
        <v>62</v>
      </c>
      <c r="O14" s="1">
        <f t="shared" ref="O14:R77" si="0">ROUND(E14*$H$12+J14*$M$12,0)</f>
        <v>61</v>
      </c>
      <c r="P14" s="1">
        <f t="shared" si="0"/>
        <v>63</v>
      </c>
      <c r="Q14" s="1">
        <f t="shared" si="0"/>
        <v>72</v>
      </c>
      <c r="R14" s="1">
        <f t="shared" si="0"/>
        <v>54</v>
      </c>
    </row>
    <row r="15" spans="1:18">
      <c r="A15" s="10">
        <v>2</v>
      </c>
      <c r="B15" s="270">
        <v>1911002</v>
      </c>
      <c r="C15" s="271" t="s">
        <v>80</v>
      </c>
      <c r="D15" s="445">
        <v>86.206896551724128</v>
      </c>
      <c r="E15" s="445">
        <v>80.952380952380949</v>
      </c>
      <c r="F15" s="445">
        <v>78.615384615384613</v>
      </c>
      <c r="G15" s="445">
        <v>92.666666666666657</v>
      </c>
      <c r="H15" s="445">
        <v>93.916666666666671</v>
      </c>
      <c r="I15" s="2">
        <v>90</v>
      </c>
      <c r="J15" s="2">
        <v>90</v>
      </c>
      <c r="K15" s="2">
        <v>40</v>
      </c>
      <c r="L15" s="2">
        <v>90</v>
      </c>
      <c r="M15" s="2">
        <v>90</v>
      </c>
      <c r="N15" s="1">
        <f t="shared" ref="N15:Q78" si="1">ROUND(D15*$H$12+I15*$M$12,0)</f>
        <v>88</v>
      </c>
      <c r="O15" s="1">
        <f t="shared" si="0"/>
        <v>85</v>
      </c>
      <c r="P15" s="1">
        <f t="shared" si="0"/>
        <v>59</v>
      </c>
      <c r="Q15" s="1">
        <f t="shared" si="0"/>
        <v>91</v>
      </c>
      <c r="R15" s="1">
        <f t="shared" si="0"/>
        <v>92</v>
      </c>
    </row>
    <row r="16" spans="1:18">
      <c r="A16" s="10">
        <v>3</v>
      </c>
      <c r="B16" s="270">
        <v>1911003</v>
      </c>
      <c r="C16" s="271" t="s">
        <v>81</v>
      </c>
      <c r="D16" s="445">
        <v>85.931034482758619</v>
      </c>
      <c r="E16" s="445">
        <v>86.476190476190482</v>
      </c>
      <c r="F16" s="445">
        <v>94.07692307692308</v>
      </c>
      <c r="G16" s="445">
        <v>84.666666666666657</v>
      </c>
      <c r="H16" s="445">
        <v>93.916666666666671</v>
      </c>
      <c r="I16" s="2">
        <v>90</v>
      </c>
      <c r="J16" s="2">
        <v>65</v>
      </c>
      <c r="K16" s="2">
        <v>25</v>
      </c>
      <c r="L16" s="2">
        <v>45</v>
      </c>
      <c r="M16" s="2">
        <v>75</v>
      </c>
      <c r="N16" s="1">
        <f t="shared" si="1"/>
        <v>88</v>
      </c>
      <c r="O16" s="1">
        <f t="shared" si="0"/>
        <v>76</v>
      </c>
      <c r="P16" s="1">
        <f t="shared" si="0"/>
        <v>60</v>
      </c>
      <c r="Q16" s="1">
        <f t="shared" si="0"/>
        <v>65</v>
      </c>
      <c r="R16" s="1">
        <f t="shared" si="0"/>
        <v>84</v>
      </c>
    </row>
    <row r="17" spans="1:18">
      <c r="A17" s="10">
        <v>4</v>
      </c>
      <c r="B17" s="267">
        <v>1911004</v>
      </c>
      <c r="C17" s="268" t="s">
        <v>39</v>
      </c>
      <c r="D17" s="445">
        <v>86.206896551724128</v>
      </c>
      <c r="E17" s="445">
        <v>95.238095238095241</v>
      </c>
      <c r="F17" s="445">
        <v>88.230769230769226</v>
      </c>
      <c r="G17" s="445">
        <v>91</v>
      </c>
      <c r="H17" s="445">
        <v>89.833333333333329</v>
      </c>
      <c r="I17" s="2">
        <v>80</v>
      </c>
      <c r="J17" s="2">
        <v>90</v>
      </c>
      <c r="K17" s="2">
        <v>55.000000000000007</v>
      </c>
      <c r="L17" s="2">
        <v>80</v>
      </c>
      <c r="M17" s="2">
        <v>80</v>
      </c>
      <c r="N17" s="1">
        <f t="shared" si="1"/>
        <v>83</v>
      </c>
      <c r="O17" s="1">
        <f t="shared" si="0"/>
        <v>93</v>
      </c>
      <c r="P17" s="1">
        <f t="shared" si="0"/>
        <v>72</v>
      </c>
      <c r="Q17" s="1">
        <f t="shared" si="0"/>
        <v>86</v>
      </c>
      <c r="R17" s="1">
        <f t="shared" si="0"/>
        <v>85</v>
      </c>
    </row>
    <row r="18" spans="1:18">
      <c r="A18" s="10">
        <v>5</v>
      </c>
      <c r="B18" s="267">
        <v>1911005</v>
      </c>
      <c r="C18" s="268" t="s">
        <v>302</v>
      </c>
      <c r="D18" s="445">
        <v>63.793103448275858</v>
      </c>
      <c r="E18" s="445">
        <v>80.952380952380949</v>
      </c>
      <c r="F18" s="445">
        <v>70.84615384615384</v>
      </c>
      <c r="G18" s="445">
        <v>90.333333333333343</v>
      </c>
      <c r="H18" s="445">
        <v>87.583333333333329</v>
      </c>
      <c r="I18" s="2">
        <v>80</v>
      </c>
      <c r="J18" s="2">
        <v>35</v>
      </c>
      <c r="K18" s="2">
        <v>15</v>
      </c>
      <c r="L18" s="2">
        <v>70</v>
      </c>
      <c r="M18" s="2">
        <v>50</v>
      </c>
      <c r="N18" s="1">
        <f t="shared" si="1"/>
        <v>72</v>
      </c>
      <c r="O18" s="1">
        <f t="shared" si="0"/>
        <v>58</v>
      </c>
      <c r="P18" s="1">
        <f t="shared" si="0"/>
        <v>43</v>
      </c>
      <c r="Q18" s="1">
        <f t="shared" si="0"/>
        <v>80</v>
      </c>
      <c r="R18" s="1">
        <f t="shared" si="0"/>
        <v>69</v>
      </c>
    </row>
    <row r="19" spans="1:18">
      <c r="A19" s="10">
        <v>6</v>
      </c>
      <c r="B19" s="267">
        <v>1911006</v>
      </c>
      <c r="C19" s="268" t="s">
        <v>303</v>
      </c>
      <c r="D19" s="445">
        <v>68.965517241379303</v>
      </c>
      <c r="E19" s="445">
        <v>78.571428571428569</v>
      </c>
      <c r="F19" s="445">
        <v>90.307692307692307</v>
      </c>
      <c r="G19" s="445">
        <v>86.666666666666657</v>
      </c>
      <c r="H19" s="445">
        <v>64.916666666666657</v>
      </c>
      <c r="I19" s="2">
        <v>80</v>
      </c>
      <c r="J19" s="2">
        <v>95</v>
      </c>
      <c r="K19" s="2">
        <v>70</v>
      </c>
      <c r="L19" s="2">
        <v>50</v>
      </c>
      <c r="M19" s="2">
        <v>90</v>
      </c>
      <c r="N19" s="1">
        <f t="shared" si="1"/>
        <v>74</v>
      </c>
      <c r="O19" s="1">
        <f t="shared" si="0"/>
        <v>87</v>
      </c>
      <c r="P19" s="1">
        <f t="shared" si="0"/>
        <v>80</v>
      </c>
      <c r="Q19" s="1">
        <f t="shared" si="0"/>
        <v>68</v>
      </c>
      <c r="R19" s="1">
        <f t="shared" si="0"/>
        <v>77</v>
      </c>
    </row>
    <row r="20" spans="1:18">
      <c r="A20" s="10">
        <v>7</v>
      </c>
      <c r="B20" s="270">
        <v>1911007</v>
      </c>
      <c r="C20" s="271" t="s">
        <v>83</v>
      </c>
      <c r="D20" s="445">
        <v>89.379310344827587</v>
      </c>
      <c r="E20" s="445">
        <v>78.571428571428569</v>
      </c>
      <c r="F20" s="445">
        <v>94.07692307692308</v>
      </c>
      <c r="G20" s="445">
        <v>91</v>
      </c>
      <c r="H20" s="445">
        <v>73.166666666666671</v>
      </c>
      <c r="I20" s="2">
        <v>80</v>
      </c>
      <c r="J20" s="2">
        <v>72.5</v>
      </c>
      <c r="K20" s="2">
        <v>12.5</v>
      </c>
      <c r="L20" s="2">
        <v>40</v>
      </c>
      <c r="M20" s="2">
        <v>45</v>
      </c>
      <c r="N20" s="1">
        <f t="shared" si="1"/>
        <v>85</v>
      </c>
      <c r="O20" s="1">
        <f t="shared" si="0"/>
        <v>76</v>
      </c>
      <c r="P20" s="1">
        <f t="shared" si="0"/>
        <v>53</v>
      </c>
      <c r="Q20" s="1">
        <f t="shared" si="0"/>
        <v>66</v>
      </c>
      <c r="R20" s="1">
        <f t="shared" si="0"/>
        <v>59</v>
      </c>
    </row>
    <row r="21" spans="1:18">
      <c r="A21" s="10">
        <v>8</v>
      </c>
      <c r="B21" s="272">
        <v>1911008</v>
      </c>
      <c r="C21" s="273" t="s">
        <v>304</v>
      </c>
      <c r="D21" s="445">
        <v>65.241379310344826</v>
      </c>
      <c r="E21" s="445">
        <v>80.952380952380949</v>
      </c>
      <c r="F21" s="445">
        <v>70.692307692307693</v>
      </c>
      <c r="G21" s="445">
        <v>83</v>
      </c>
      <c r="H21" s="445">
        <v>79.666666666666671</v>
      </c>
      <c r="I21" s="2">
        <v>45</v>
      </c>
      <c r="J21" s="2">
        <v>90</v>
      </c>
      <c r="K21" s="2">
        <v>70</v>
      </c>
      <c r="L21" s="2">
        <v>70</v>
      </c>
      <c r="M21" s="2">
        <v>80</v>
      </c>
      <c r="N21" s="1">
        <f t="shared" si="1"/>
        <v>55</v>
      </c>
      <c r="O21" s="1">
        <f t="shared" si="0"/>
        <v>85</v>
      </c>
      <c r="P21" s="1">
        <f t="shared" si="0"/>
        <v>70</v>
      </c>
      <c r="Q21" s="1">
        <f t="shared" si="0"/>
        <v>77</v>
      </c>
      <c r="R21" s="1">
        <f t="shared" si="0"/>
        <v>80</v>
      </c>
    </row>
    <row r="22" spans="1:18">
      <c r="A22" s="10">
        <v>9</v>
      </c>
      <c r="B22" s="272">
        <v>1911009</v>
      </c>
      <c r="C22" s="273" t="s">
        <v>85</v>
      </c>
      <c r="D22" s="445">
        <v>56.620689655172413</v>
      </c>
      <c r="E22" s="445">
        <v>50</v>
      </c>
      <c r="F22" s="445">
        <v>69.84615384615384</v>
      </c>
      <c r="G22" s="445">
        <v>85.666666666666671</v>
      </c>
      <c r="H22" s="445">
        <v>63.916666666666664</v>
      </c>
      <c r="I22" s="2">
        <v>70</v>
      </c>
      <c r="J22" s="2">
        <v>50</v>
      </c>
      <c r="K22" s="2">
        <v>20</v>
      </c>
      <c r="L22" s="2">
        <v>55.000000000000007</v>
      </c>
      <c r="M22" s="2">
        <v>55.000000000000007</v>
      </c>
      <c r="N22" s="1">
        <f t="shared" si="1"/>
        <v>63</v>
      </c>
      <c r="O22" s="1">
        <f t="shared" si="0"/>
        <v>50</v>
      </c>
      <c r="P22" s="1">
        <f t="shared" si="0"/>
        <v>45</v>
      </c>
      <c r="Q22" s="1">
        <f t="shared" si="0"/>
        <v>70</v>
      </c>
      <c r="R22" s="1">
        <f t="shared" si="0"/>
        <v>59</v>
      </c>
    </row>
    <row r="23" spans="1:18">
      <c r="A23" s="10">
        <v>10</v>
      </c>
      <c r="B23" s="272">
        <v>1911010</v>
      </c>
      <c r="C23" s="273" t="s">
        <v>305</v>
      </c>
      <c r="D23" s="445">
        <v>66.965517241379303</v>
      </c>
      <c r="E23" s="445">
        <v>78.571428571428569</v>
      </c>
      <c r="F23" s="445">
        <v>92.230769230769226</v>
      </c>
      <c r="G23" s="445">
        <v>86</v>
      </c>
      <c r="H23" s="445">
        <v>91.75</v>
      </c>
      <c r="I23" s="2">
        <v>90</v>
      </c>
      <c r="J23" s="2">
        <v>85</v>
      </c>
      <c r="K23" s="2">
        <v>90</v>
      </c>
      <c r="L23" s="2">
        <v>90</v>
      </c>
      <c r="M23" s="2">
        <v>70</v>
      </c>
      <c r="N23" s="1">
        <f t="shared" si="1"/>
        <v>78</v>
      </c>
      <c r="O23" s="1">
        <f t="shared" si="0"/>
        <v>82</v>
      </c>
      <c r="P23" s="1">
        <f t="shared" si="0"/>
        <v>91</v>
      </c>
      <c r="Q23" s="1">
        <f t="shared" si="0"/>
        <v>88</v>
      </c>
      <c r="R23" s="1">
        <f t="shared" si="0"/>
        <v>81</v>
      </c>
    </row>
    <row r="24" spans="1:18">
      <c r="A24" s="10">
        <v>11</v>
      </c>
      <c r="B24" s="272">
        <v>1911011</v>
      </c>
      <c r="C24" s="273" t="s">
        <v>87</v>
      </c>
      <c r="D24" s="445">
        <v>77.586206896551715</v>
      </c>
      <c r="E24" s="445">
        <v>78.571428571428569</v>
      </c>
      <c r="F24" s="445">
        <v>78.615384615384613</v>
      </c>
      <c r="G24" s="445">
        <v>85.333333333333343</v>
      </c>
      <c r="H24" s="445">
        <v>81.5</v>
      </c>
      <c r="I24" s="2">
        <v>75</v>
      </c>
      <c r="J24" s="2">
        <v>50</v>
      </c>
      <c r="K24" s="2">
        <v>30</v>
      </c>
      <c r="L24" s="2">
        <v>70</v>
      </c>
      <c r="M24" s="2">
        <v>65</v>
      </c>
      <c r="N24" s="1">
        <f t="shared" si="1"/>
        <v>76</v>
      </c>
      <c r="O24" s="1">
        <f t="shared" si="0"/>
        <v>64</v>
      </c>
      <c r="P24" s="1">
        <f t="shared" si="0"/>
        <v>54</v>
      </c>
      <c r="Q24" s="1">
        <f t="shared" si="0"/>
        <v>78</v>
      </c>
      <c r="R24" s="1">
        <f t="shared" si="0"/>
        <v>73</v>
      </c>
    </row>
    <row r="25" spans="1:18">
      <c r="A25" s="10">
        <v>12</v>
      </c>
      <c r="B25" s="267">
        <v>1911012</v>
      </c>
      <c r="C25" s="268" t="s">
        <v>306</v>
      </c>
      <c r="D25" s="445">
        <v>63.241379310344826</v>
      </c>
      <c r="E25" s="445">
        <v>71.80952380952381</v>
      </c>
      <c r="F25" s="445">
        <v>74.615384615384613</v>
      </c>
      <c r="G25" s="445">
        <v>88.666666666666657</v>
      </c>
      <c r="H25" s="445">
        <v>77.416666666666671</v>
      </c>
      <c r="I25" s="2">
        <v>90</v>
      </c>
      <c r="J25" s="2">
        <v>85</v>
      </c>
      <c r="K25" s="2">
        <v>80</v>
      </c>
      <c r="L25" s="2">
        <v>90</v>
      </c>
      <c r="M25" s="2">
        <v>85</v>
      </c>
      <c r="N25" s="1">
        <f t="shared" si="1"/>
        <v>77</v>
      </c>
      <c r="O25" s="1">
        <f t="shared" si="0"/>
        <v>78</v>
      </c>
      <c r="P25" s="1">
        <f t="shared" si="0"/>
        <v>77</v>
      </c>
      <c r="Q25" s="1">
        <f t="shared" si="0"/>
        <v>89</v>
      </c>
      <c r="R25" s="1">
        <f t="shared" si="0"/>
        <v>81</v>
      </c>
    </row>
    <row r="26" spans="1:18">
      <c r="A26" s="10">
        <v>13</v>
      </c>
      <c r="B26" s="267">
        <v>1911013</v>
      </c>
      <c r="C26" s="268" t="s">
        <v>89</v>
      </c>
      <c r="D26" s="445">
        <v>84.482758620689651</v>
      </c>
      <c r="E26" s="445">
        <v>92.857142857142861</v>
      </c>
      <c r="F26" s="445">
        <v>94.07692307692308</v>
      </c>
      <c r="G26" s="445">
        <v>86</v>
      </c>
      <c r="H26" s="445">
        <v>93.916666666666671</v>
      </c>
      <c r="I26" s="2">
        <v>90</v>
      </c>
      <c r="J26" s="2">
        <v>75</v>
      </c>
      <c r="K26" s="2">
        <v>70</v>
      </c>
      <c r="L26" s="2">
        <v>75</v>
      </c>
      <c r="M26" s="2">
        <v>85</v>
      </c>
      <c r="N26" s="1">
        <f t="shared" si="1"/>
        <v>87</v>
      </c>
      <c r="O26" s="1">
        <f t="shared" si="0"/>
        <v>84</v>
      </c>
      <c r="P26" s="1">
        <f t="shared" si="0"/>
        <v>82</v>
      </c>
      <c r="Q26" s="1">
        <f t="shared" si="0"/>
        <v>81</v>
      </c>
      <c r="R26" s="1">
        <f t="shared" si="0"/>
        <v>89</v>
      </c>
    </row>
    <row r="27" spans="1:18">
      <c r="A27" s="10">
        <v>14</v>
      </c>
      <c r="B27" s="272">
        <v>1911014</v>
      </c>
      <c r="C27" s="273" t="s">
        <v>90</v>
      </c>
      <c r="D27" s="445">
        <v>61.517241379310349</v>
      </c>
      <c r="E27" s="445">
        <v>69.80952380952381</v>
      </c>
      <c r="F27" s="445">
        <v>74.692307692307693</v>
      </c>
      <c r="G27" s="445">
        <v>85.666666666666671</v>
      </c>
      <c r="H27" s="445">
        <v>60.833333333333336</v>
      </c>
      <c r="I27" s="2">
        <v>75</v>
      </c>
      <c r="J27" s="2">
        <v>70</v>
      </c>
      <c r="K27" s="2">
        <v>27.500000000000004</v>
      </c>
      <c r="L27" s="2">
        <v>32.5</v>
      </c>
      <c r="M27" s="2">
        <v>65</v>
      </c>
      <c r="N27" s="1">
        <f t="shared" si="1"/>
        <v>68</v>
      </c>
      <c r="O27" s="1">
        <f t="shared" si="0"/>
        <v>70</v>
      </c>
      <c r="P27" s="1">
        <f t="shared" si="0"/>
        <v>51</v>
      </c>
      <c r="Q27" s="1">
        <f t="shared" si="0"/>
        <v>59</v>
      </c>
      <c r="R27" s="1">
        <f t="shared" si="0"/>
        <v>63</v>
      </c>
    </row>
    <row r="28" spans="1:18">
      <c r="A28" s="10">
        <v>15</v>
      </c>
      <c r="B28" s="272">
        <v>1911015</v>
      </c>
      <c r="C28" s="273" t="s">
        <v>307</v>
      </c>
      <c r="D28" s="446">
        <v>93</v>
      </c>
      <c r="E28" s="446">
        <v>81</v>
      </c>
      <c r="F28" s="445">
        <v>51.615384615384613</v>
      </c>
      <c r="G28" s="445">
        <v>71.333333333333343</v>
      </c>
      <c r="H28" s="445">
        <v>50.416666666666671</v>
      </c>
      <c r="I28" s="2">
        <v>90</v>
      </c>
      <c r="J28" s="2">
        <v>90</v>
      </c>
      <c r="K28" s="2">
        <v>75</v>
      </c>
      <c r="L28" s="2">
        <v>90</v>
      </c>
      <c r="M28" s="2">
        <v>80</v>
      </c>
      <c r="N28" s="1">
        <f t="shared" si="1"/>
        <v>92</v>
      </c>
      <c r="O28" s="1">
        <f t="shared" si="0"/>
        <v>86</v>
      </c>
      <c r="P28" s="1">
        <f t="shared" si="0"/>
        <v>63</v>
      </c>
      <c r="Q28" s="1">
        <f t="shared" si="0"/>
        <v>81</v>
      </c>
      <c r="R28" s="1">
        <f t="shared" si="0"/>
        <v>65</v>
      </c>
    </row>
    <row r="29" spans="1:18">
      <c r="A29" s="10">
        <v>16</v>
      </c>
      <c r="B29" s="270">
        <v>1911016</v>
      </c>
      <c r="C29" s="271" t="s">
        <v>308</v>
      </c>
      <c r="D29" s="446">
        <v>85</v>
      </c>
      <c r="E29" s="446">
        <v>84</v>
      </c>
      <c r="F29" s="445">
        <v>84.307692307692307</v>
      </c>
      <c r="G29" s="445">
        <v>74.666666666666657</v>
      </c>
      <c r="H29" s="445">
        <v>85.666666666666671</v>
      </c>
      <c r="I29" s="2">
        <v>85</v>
      </c>
      <c r="J29" s="2">
        <v>80</v>
      </c>
      <c r="K29" s="2">
        <v>35</v>
      </c>
      <c r="L29" s="2">
        <v>80</v>
      </c>
      <c r="M29" s="2">
        <v>70</v>
      </c>
      <c r="N29" s="1">
        <f t="shared" si="1"/>
        <v>85</v>
      </c>
      <c r="O29" s="1">
        <f t="shared" si="0"/>
        <v>82</v>
      </c>
      <c r="P29" s="1">
        <f t="shared" si="0"/>
        <v>60</v>
      </c>
      <c r="Q29" s="1">
        <f t="shared" si="0"/>
        <v>77</v>
      </c>
      <c r="R29" s="1">
        <f t="shared" si="0"/>
        <v>78</v>
      </c>
    </row>
    <row r="30" spans="1:18">
      <c r="A30" s="10">
        <v>17</v>
      </c>
      <c r="B30" s="267">
        <v>1911017</v>
      </c>
      <c r="C30" s="268" t="s">
        <v>92</v>
      </c>
      <c r="D30" s="445">
        <v>87.65517241379311</v>
      </c>
      <c r="E30" s="445">
        <v>86.476190476190482</v>
      </c>
      <c r="F30" s="445">
        <v>66.84615384615384</v>
      </c>
      <c r="G30" s="445">
        <v>88.666666666666657</v>
      </c>
      <c r="H30" s="445">
        <v>65.083333333333329</v>
      </c>
      <c r="I30" s="2">
        <v>80</v>
      </c>
      <c r="J30" s="2">
        <v>65</v>
      </c>
      <c r="K30" s="2">
        <v>35</v>
      </c>
      <c r="L30" s="2">
        <v>30</v>
      </c>
      <c r="M30" s="2">
        <v>45</v>
      </c>
      <c r="N30" s="1">
        <f t="shared" si="1"/>
        <v>84</v>
      </c>
      <c r="O30" s="1">
        <f t="shared" si="0"/>
        <v>76</v>
      </c>
      <c r="P30" s="1">
        <f t="shared" si="0"/>
        <v>51</v>
      </c>
      <c r="Q30" s="1">
        <f t="shared" si="0"/>
        <v>59</v>
      </c>
      <c r="R30" s="1">
        <f t="shared" si="0"/>
        <v>55</v>
      </c>
    </row>
    <row r="31" spans="1:18">
      <c r="A31" s="10">
        <v>18</v>
      </c>
      <c r="B31" s="267">
        <v>1911018</v>
      </c>
      <c r="C31" s="268" t="s">
        <v>42</v>
      </c>
      <c r="D31" s="446">
        <v>76</v>
      </c>
      <c r="E31" s="446">
        <v>87</v>
      </c>
      <c r="F31" s="445">
        <v>80.615384615384613</v>
      </c>
      <c r="G31" s="445">
        <v>92.666666666666657</v>
      </c>
      <c r="H31" s="445">
        <v>81.333333333333329</v>
      </c>
      <c r="I31" s="2">
        <v>85</v>
      </c>
      <c r="J31" s="2">
        <v>90</v>
      </c>
      <c r="K31" s="2">
        <v>90</v>
      </c>
      <c r="L31" s="2">
        <v>90</v>
      </c>
      <c r="M31" s="2">
        <v>85</v>
      </c>
      <c r="N31" s="1">
        <f t="shared" si="1"/>
        <v>81</v>
      </c>
      <c r="O31" s="1">
        <f t="shared" si="0"/>
        <v>89</v>
      </c>
      <c r="P31" s="1">
        <f t="shared" si="0"/>
        <v>85</v>
      </c>
      <c r="Q31" s="1">
        <f t="shared" si="0"/>
        <v>91</v>
      </c>
      <c r="R31" s="1">
        <f t="shared" si="0"/>
        <v>83</v>
      </c>
    </row>
    <row r="32" spans="1:18">
      <c r="A32" s="10">
        <v>19</v>
      </c>
      <c r="B32" s="267">
        <v>1911019</v>
      </c>
      <c r="C32" s="268" t="s">
        <v>309</v>
      </c>
      <c r="D32" s="445">
        <v>61.793103448275858</v>
      </c>
      <c r="E32" s="445">
        <v>57.904761904761905</v>
      </c>
      <c r="F32" s="445">
        <v>84.461538461538467</v>
      </c>
      <c r="G32" s="445">
        <v>91</v>
      </c>
      <c r="H32" s="445">
        <v>71.166666666666671</v>
      </c>
      <c r="I32" s="2">
        <v>90</v>
      </c>
      <c r="J32" s="2">
        <v>90</v>
      </c>
      <c r="K32" s="2">
        <v>85</v>
      </c>
      <c r="L32" s="2">
        <v>90</v>
      </c>
      <c r="M32" s="2">
        <v>10</v>
      </c>
      <c r="N32" s="1">
        <f t="shared" si="1"/>
        <v>76</v>
      </c>
      <c r="O32" s="1">
        <f t="shared" si="0"/>
        <v>74</v>
      </c>
      <c r="P32" s="1">
        <f t="shared" si="0"/>
        <v>85</v>
      </c>
      <c r="Q32" s="1">
        <f t="shared" si="0"/>
        <v>91</v>
      </c>
      <c r="R32" s="1">
        <f t="shared" si="0"/>
        <v>41</v>
      </c>
    </row>
    <row r="33" spans="1:18">
      <c r="A33" s="10">
        <v>20</v>
      </c>
      <c r="B33" s="272">
        <v>1911020</v>
      </c>
      <c r="C33" s="273" t="s">
        <v>310</v>
      </c>
      <c r="D33" s="446">
        <v>76</v>
      </c>
      <c r="E33" s="446">
        <v>70</v>
      </c>
      <c r="F33" s="445">
        <v>63</v>
      </c>
      <c r="G33" s="445">
        <v>83</v>
      </c>
      <c r="H33" s="445">
        <v>75.5</v>
      </c>
      <c r="I33" s="2">
        <v>65</v>
      </c>
      <c r="J33" s="2">
        <v>65</v>
      </c>
      <c r="K33" s="2">
        <v>10</v>
      </c>
      <c r="L33" s="2">
        <v>55.000000000000007</v>
      </c>
      <c r="M33" s="2">
        <v>70</v>
      </c>
      <c r="N33" s="1">
        <f t="shared" si="1"/>
        <v>71</v>
      </c>
      <c r="O33" s="1">
        <f t="shared" si="0"/>
        <v>68</v>
      </c>
      <c r="P33" s="1">
        <f t="shared" si="0"/>
        <v>37</v>
      </c>
      <c r="Q33" s="1">
        <f t="shared" si="0"/>
        <v>69</v>
      </c>
      <c r="R33" s="1">
        <f t="shared" si="0"/>
        <v>73</v>
      </c>
    </row>
    <row r="34" spans="1:18">
      <c r="A34" s="10">
        <v>21</v>
      </c>
      <c r="B34" s="267">
        <v>1911021</v>
      </c>
      <c r="C34" s="268" t="s">
        <v>311</v>
      </c>
      <c r="D34" s="445">
        <v>89.379310344827587</v>
      </c>
      <c r="E34" s="445">
        <v>88.857142857142861</v>
      </c>
      <c r="F34" s="445">
        <v>71.769230769230774</v>
      </c>
      <c r="G34" s="445">
        <v>85.666666666666671</v>
      </c>
      <c r="H34" s="445">
        <v>86.75</v>
      </c>
      <c r="I34" s="2">
        <v>90</v>
      </c>
      <c r="J34" s="2">
        <v>85</v>
      </c>
      <c r="K34" s="2">
        <v>70</v>
      </c>
      <c r="L34" s="2">
        <v>80</v>
      </c>
      <c r="M34" s="2">
        <v>90</v>
      </c>
      <c r="N34" s="1">
        <f t="shared" si="1"/>
        <v>90</v>
      </c>
      <c r="O34" s="1">
        <f t="shared" si="0"/>
        <v>87</v>
      </c>
      <c r="P34" s="1">
        <f t="shared" si="0"/>
        <v>71</v>
      </c>
      <c r="Q34" s="1">
        <f t="shared" si="0"/>
        <v>83</v>
      </c>
      <c r="R34" s="1">
        <f t="shared" si="0"/>
        <v>88</v>
      </c>
    </row>
    <row r="35" spans="1:18">
      <c r="A35" s="10">
        <v>22</v>
      </c>
      <c r="B35" s="272">
        <v>1911022</v>
      </c>
      <c r="C35" s="273" t="s">
        <v>95</v>
      </c>
      <c r="D35" s="445">
        <v>57.517241379310349</v>
      </c>
      <c r="E35" s="445">
        <v>67.80952380952381</v>
      </c>
      <c r="F35" s="445">
        <v>96</v>
      </c>
      <c r="G35" s="445">
        <v>85.333333333333343</v>
      </c>
      <c r="H35" s="445">
        <v>81.5</v>
      </c>
      <c r="I35" s="2">
        <v>85</v>
      </c>
      <c r="J35" s="2">
        <v>80</v>
      </c>
      <c r="K35" s="2">
        <v>70</v>
      </c>
      <c r="L35" s="2">
        <v>70</v>
      </c>
      <c r="M35" s="2">
        <v>80</v>
      </c>
      <c r="N35" s="1">
        <f t="shared" si="1"/>
        <v>71</v>
      </c>
      <c r="O35" s="1">
        <f t="shared" si="0"/>
        <v>74</v>
      </c>
      <c r="P35" s="1">
        <f t="shared" si="0"/>
        <v>83</v>
      </c>
      <c r="Q35" s="1">
        <f t="shared" si="0"/>
        <v>78</v>
      </c>
      <c r="R35" s="1">
        <f t="shared" si="0"/>
        <v>81</v>
      </c>
    </row>
    <row r="36" spans="1:18">
      <c r="A36" s="10">
        <v>23</v>
      </c>
      <c r="B36" s="267">
        <v>1911023</v>
      </c>
      <c r="C36" s="268" t="s">
        <v>312</v>
      </c>
      <c r="D36" s="445">
        <v>79.310344827586206</v>
      </c>
      <c r="E36" s="445">
        <v>95.238095238095241</v>
      </c>
      <c r="F36" s="445">
        <v>74.615384615384613</v>
      </c>
      <c r="G36" s="445">
        <v>87</v>
      </c>
      <c r="H36" s="445">
        <v>52.5</v>
      </c>
      <c r="I36" s="2">
        <v>80</v>
      </c>
      <c r="J36" s="2">
        <v>90</v>
      </c>
      <c r="K36" s="2">
        <v>70</v>
      </c>
      <c r="L36" s="2">
        <v>80</v>
      </c>
      <c r="M36" s="2">
        <v>65</v>
      </c>
      <c r="N36" s="1">
        <f t="shared" si="1"/>
        <v>80</v>
      </c>
      <c r="O36" s="1">
        <f t="shared" si="0"/>
        <v>93</v>
      </c>
      <c r="P36" s="1">
        <f t="shared" si="0"/>
        <v>72</v>
      </c>
      <c r="Q36" s="1">
        <f t="shared" si="0"/>
        <v>84</v>
      </c>
      <c r="R36" s="1">
        <f t="shared" si="0"/>
        <v>59</v>
      </c>
    </row>
    <row r="37" spans="1:18">
      <c r="A37" s="10">
        <v>24</v>
      </c>
      <c r="B37" s="267">
        <v>1911024</v>
      </c>
      <c r="C37" s="268" t="s">
        <v>45</v>
      </c>
      <c r="D37" s="446">
        <v>87</v>
      </c>
      <c r="E37" s="446">
        <v>87</v>
      </c>
      <c r="F37" s="445">
        <v>70.307692307692307</v>
      </c>
      <c r="G37" s="445">
        <v>68</v>
      </c>
      <c r="H37" s="445">
        <v>89.666666666666671</v>
      </c>
      <c r="I37" s="2">
        <v>80</v>
      </c>
      <c r="J37" s="2">
        <v>90</v>
      </c>
      <c r="K37" s="2">
        <v>75</v>
      </c>
      <c r="L37" s="2">
        <v>75</v>
      </c>
      <c r="M37" s="2">
        <v>70</v>
      </c>
      <c r="N37" s="1">
        <f t="shared" si="1"/>
        <v>84</v>
      </c>
      <c r="O37" s="1">
        <f t="shared" si="0"/>
        <v>89</v>
      </c>
      <c r="P37" s="1">
        <f t="shared" si="0"/>
        <v>73</v>
      </c>
      <c r="Q37" s="1">
        <f t="shared" si="0"/>
        <v>72</v>
      </c>
      <c r="R37" s="1">
        <f t="shared" si="0"/>
        <v>80</v>
      </c>
    </row>
    <row r="38" spans="1:18">
      <c r="A38" s="10">
        <v>25</v>
      </c>
      <c r="B38" s="272">
        <v>1911025</v>
      </c>
      <c r="C38" s="273" t="s">
        <v>96</v>
      </c>
      <c r="D38" s="445">
        <v>65.241379310344826</v>
      </c>
      <c r="E38" s="445">
        <v>68.428571428571431</v>
      </c>
      <c r="F38" s="445">
        <v>59.153846153846153</v>
      </c>
      <c r="G38" s="445">
        <v>79</v>
      </c>
      <c r="H38" s="445">
        <v>77.5</v>
      </c>
      <c r="I38" s="2">
        <v>85</v>
      </c>
      <c r="J38" s="2">
        <v>80</v>
      </c>
      <c r="K38" s="2">
        <v>37.5</v>
      </c>
      <c r="L38" s="2">
        <v>42.5</v>
      </c>
      <c r="M38" s="2">
        <v>5</v>
      </c>
      <c r="N38" s="1">
        <f t="shared" si="1"/>
        <v>75</v>
      </c>
      <c r="O38" s="1">
        <f t="shared" si="0"/>
        <v>74</v>
      </c>
      <c r="P38" s="1">
        <f t="shared" si="0"/>
        <v>48</v>
      </c>
      <c r="Q38" s="1">
        <f t="shared" si="0"/>
        <v>61</v>
      </c>
      <c r="R38" s="1">
        <f t="shared" si="0"/>
        <v>41</v>
      </c>
    </row>
    <row r="39" spans="1:18">
      <c r="A39" s="10">
        <v>26</v>
      </c>
      <c r="B39" s="272">
        <v>1911026</v>
      </c>
      <c r="C39" s="273" t="s">
        <v>313</v>
      </c>
      <c r="D39" s="445">
        <v>62.068965517241381</v>
      </c>
      <c r="E39" s="445">
        <v>85.714285714285722</v>
      </c>
      <c r="F39" s="445">
        <v>59</v>
      </c>
      <c r="G39" s="445">
        <v>88.666666666666657</v>
      </c>
      <c r="H39" s="445">
        <v>63.166666666666671</v>
      </c>
      <c r="I39" s="2">
        <v>70</v>
      </c>
      <c r="J39" s="2">
        <v>80</v>
      </c>
      <c r="K39" s="2">
        <v>50</v>
      </c>
      <c r="L39" s="2">
        <v>75</v>
      </c>
      <c r="M39" s="2">
        <v>85</v>
      </c>
      <c r="N39" s="1">
        <f t="shared" si="1"/>
        <v>66</v>
      </c>
      <c r="O39" s="1">
        <f t="shared" si="0"/>
        <v>83</v>
      </c>
      <c r="P39" s="1">
        <f t="shared" si="0"/>
        <v>55</v>
      </c>
      <c r="Q39" s="1">
        <f t="shared" si="0"/>
        <v>82</v>
      </c>
      <c r="R39" s="1">
        <f t="shared" si="0"/>
        <v>74</v>
      </c>
    </row>
    <row r="40" spans="1:18">
      <c r="A40" s="10">
        <v>27</v>
      </c>
      <c r="B40" s="272">
        <v>1911027</v>
      </c>
      <c r="C40" s="273" t="s">
        <v>314</v>
      </c>
      <c r="D40" s="445">
        <v>67.241379310344826</v>
      </c>
      <c r="E40" s="445">
        <v>67.047619047619051</v>
      </c>
      <c r="F40" s="445">
        <v>84.230769230769226</v>
      </c>
      <c r="G40" s="445">
        <v>94.666666666666657</v>
      </c>
      <c r="H40" s="445">
        <v>73.5</v>
      </c>
      <c r="I40" s="2">
        <v>80</v>
      </c>
      <c r="J40" s="2">
        <v>85</v>
      </c>
      <c r="K40" s="2">
        <v>45</v>
      </c>
      <c r="L40" s="2">
        <v>30</v>
      </c>
      <c r="M40" s="2">
        <v>10</v>
      </c>
      <c r="N40" s="1">
        <f t="shared" si="1"/>
        <v>74</v>
      </c>
      <c r="O40" s="1">
        <f t="shared" si="0"/>
        <v>76</v>
      </c>
      <c r="P40" s="1">
        <f t="shared" si="0"/>
        <v>65</v>
      </c>
      <c r="Q40" s="1">
        <f t="shared" si="0"/>
        <v>62</v>
      </c>
      <c r="R40" s="1">
        <f t="shared" si="0"/>
        <v>42</v>
      </c>
    </row>
    <row r="41" spans="1:18">
      <c r="A41" s="10">
        <v>28</v>
      </c>
      <c r="B41" s="270">
        <v>1911028</v>
      </c>
      <c r="C41" s="271" t="s">
        <v>315</v>
      </c>
      <c r="D41" s="445">
        <v>63.793103448275858</v>
      </c>
      <c r="E41" s="445">
        <v>78.571428571428569</v>
      </c>
      <c r="F41" s="445">
        <v>82.230769230769226</v>
      </c>
      <c r="G41" s="445">
        <v>91</v>
      </c>
      <c r="H41" s="445">
        <v>71.416666666666671</v>
      </c>
      <c r="I41" s="2">
        <v>75</v>
      </c>
      <c r="J41" s="2">
        <v>70</v>
      </c>
      <c r="K41" s="2">
        <v>75</v>
      </c>
      <c r="L41" s="2">
        <v>90</v>
      </c>
      <c r="M41" s="2">
        <v>90</v>
      </c>
      <c r="N41" s="1">
        <f t="shared" si="1"/>
        <v>69</v>
      </c>
      <c r="O41" s="1">
        <f t="shared" si="0"/>
        <v>74</v>
      </c>
      <c r="P41" s="1">
        <f t="shared" si="0"/>
        <v>79</v>
      </c>
      <c r="Q41" s="1">
        <f t="shared" si="0"/>
        <v>91</v>
      </c>
      <c r="R41" s="1">
        <f t="shared" si="0"/>
        <v>81</v>
      </c>
    </row>
    <row r="42" spans="1:18">
      <c r="A42" s="10">
        <v>29</v>
      </c>
      <c r="B42" s="272">
        <v>1911029</v>
      </c>
      <c r="C42" s="273" t="s">
        <v>316</v>
      </c>
      <c r="D42" s="446">
        <v>89</v>
      </c>
      <c r="E42" s="446">
        <v>82</v>
      </c>
      <c r="F42" s="445">
        <v>89.230769230769226</v>
      </c>
      <c r="G42" s="445">
        <v>91.666666666666657</v>
      </c>
      <c r="H42" s="445">
        <v>88.75</v>
      </c>
      <c r="I42" s="2">
        <v>90</v>
      </c>
      <c r="J42" s="2">
        <v>90</v>
      </c>
      <c r="K42" s="2">
        <v>65</v>
      </c>
      <c r="L42" s="2">
        <v>85</v>
      </c>
      <c r="M42" s="2">
        <v>90</v>
      </c>
      <c r="N42" s="1">
        <f t="shared" si="1"/>
        <v>90</v>
      </c>
      <c r="O42" s="1">
        <f t="shared" si="0"/>
        <v>86</v>
      </c>
      <c r="P42" s="1">
        <f t="shared" si="0"/>
        <v>77</v>
      </c>
      <c r="Q42" s="1">
        <f t="shared" si="0"/>
        <v>88</v>
      </c>
      <c r="R42" s="1">
        <f t="shared" si="0"/>
        <v>89</v>
      </c>
    </row>
    <row r="43" spans="1:18">
      <c r="A43" s="10">
        <v>30</v>
      </c>
      <c r="B43" s="270">
        <v>1911030</v>
      </c>
      <c r="C43" s="271" t="s">
        <v>100</v>
      </c>
      <c r="D43" s="446">
        <v>70</v>
      </c>
      <c r="E43" s="446">
        <v>66</v>
      </c>
      <c r="F43" s="445">
        <v>63.92307692307692</v>
      </c>
      <c r="G43" s="445">
        <v>90</v>
      </c>
      <c r="H43" s="445">
        <v>71.333333333333329</v>
      </c>
      <c r="I43" s="2">
        <v>85</v>
      </c>
      <c r="J43" s="2">
        <v>85</v>
      </c>
      <c r="K43" s="2">
        <v>7.5</v>
      </c>
      <c r="L43" s="2">
        <v>45</v>
      </c>
      <c r="M43" s="2">
        <v>60</v>
      </c>
      <c r="N43" s="1">
        <f t="shared" si="1"/>
        <v>78</v>
      </c>
      <c r="O43" s="1">
        <f t="shared" si="0"/>
        <v>76</v>
      </c>
      <c r="P43" s="1">
        <f t="shared" si="0"/>
        <v>36</v>
      </c>
      <c r="Q43" s="1">
        <f t="shared" si="0"/>
        <v>68</v>
      </c>
      <c r="R43" s="1">
        <f t="shared" si="0"/>
        <v>66</v>
      </c>
    </row>
    <row r="44" spans="1:18">
      <c r="A44" s="10">
        <v>31</v>
      </c>
      <c r="B44" s="267">
        <v>1911031</v>
      </c>
      <c r="C44" s="268" t="s">
        <v>317</v>
      </c>
      <c r="D44" s="445">
        <v>68.413793103448285</v>
      </c>
      <c r="E44" s="445">
        <v>65.047619047619051</v>
      </c>
      <c r="F44" s="445">
        <v>94.07692307692308</v>
      </c>
      <c r="G44" s="445">
        <v>92.666666666666657</v>
      </c>
      <c r="H44" s="445">
        <v>77.333333333333329</v>
      </c>
      <c r="I44" s="2">
        <v>80</v>
      </c>
      <c r="J44" s="2">
        <v>60</v>
      </c>
      <c r="K44" s="2">
        <v>45</v>
      </c>
      <c r="L44" s="2">
        <v>80</v>
      </c>
      <c r="M44" s="2">
        <v>80</v>
      </c>
      <c r="N44" s="1">
        <f t="shared" si="1"/>
        <v>74</v>
      </c>
      <c r="O44" s="1">
        <f t="shared" si="0"/>
        <v>63</v>
      </c>
      <c r="P44" s="1">
        <f t="shared" si="0"/>
        <v>70</v>
      </c>
      <c r="Q44" s="1">
        <f t="shared" si="0"/>
        <v>86</v>
      </c>
      <c r="R44" s="1">
        <f t="shared" si="0"/>
        <v>79</v>
      </c>
    </row>
    <row r="45" spans="1:18">
      <c r="A45" s="10">
        <v>32</v>
      </c>
      <c r="B45" s="272">
        <v>1911032</v>
      </c>
      <c r="C45" s="273" t="s">
        <v>102</v>
      </c>
      <c r="D45" s="445">
        <v>89.65517241379311</v>
      </c>
      <c r="E45" s="445">
        <v>80.952380952380949</v>
      </c>
      <c r="F45" s="445">
        <v>84.307692307692307</v>
      </c>
      <c r="G45" s="445">
        <v>86</v>
      </c>
      <c r="H45" s="445">
        <v>81.666666666666671</v>
      </c>
      <c r="I45" s="2">
        <v>90</v>
      </c>
      <c r="J45" s="2">
        <v>90</v>
      </c>
      <c r="K45" s="2">
        <v>75</v>
      </c>
      <c r="L45" s="2">
        <v>90</v>
      </c>
      <c r="M45" s="2">
        <v>70</v>
      </c>
      <c r="N45" s="1">
        <f t="shared" si="1"/>
        <v>90</v>
      </c>
      <c r="O45" s="1">
        <f t="shared" si="0"/>
        <v>85</v>
      </c>
      <c r="P45" s="1">
        <f t="shared" si="0"/>
        <v>80</v>
      </c>
      <c r="Q45" s="1">
        <f t="shared" si="0"/>
        <v>88</v>
      </c>
      <c r="R45" s="1">
        <f t="shared" si="0"/>
        <v>76</v>
      </c>
    </row>
    <row r="46" spans="1:18">
      <c r="A46" s="10">
        <v>33</v>
      </c>
      <c r="B46" s="272">
        <v>1911033</v>
      </c>
      <c r="C46" s="273" t="s">
        <v>61</v>
      </c>
      <c r="D46" s="446">
        <v>87</v>
      </c>
      <c r="E46" s="446">
        <v>66</v>
      </c>
      <c r="F46" s="445">
        <v>65.92307692307692</v>
      </c>
      <c r="G46" s="445">
        <v>82</v>
      </c>
      <c r="H46" s="445">
        <v>59.833333333333336</v>
      </c>
      <c r="I46" s="2">
        <v>65</v>
      </c>
      <c r="J46" s="2">
        <v>75</v>
      </c>
      <c r="K46" s="2">
        <v>40</v>
      </c>
      <c r="L46" s="2">
        <v>30</v>
      </c>
      <c r="M46" s="2">
        <v>75</v>
      </c>
      <c r="N46" s="1">
        <f t="shared" si="1"/>
        <v>76</v>
      </c>
      <c r="O46" s="1">
        <f t="shared" si="0"/>
        <v>71</v>
      </c>
      <c r="P46" s="1">
        <f t="shared" si="0"/>
        <v>53</v>
      </c>
      <c r="Q46" s="1">
        <f t="shared" si="0"/>
        <v>56</v>
      </c>
      <c r="R46" s="1">
        <f t="shared" si="0"/>
        <v>67</v>
      </c>
    </row>
    <row r="47" spans="1:18">
      <c r="A47" s="10">
        <v>34</v>
      </c>
      <c r="B47" s="270">
        <v>1911034</v>
      </c>
      <c r="C47" s="271" t="s">
        <v>318</v>
      </c>
      <c r="D47" s="445">
        <v>74.137931034482762</v>
      </c>
      <c r="E47" s="445">
        <v>88.095238095238102</v>
      </c>
      <c r="F47" s="445">
        <v>49.615384615384613</v>
      </c>
      <c r="G47" s="445">
        <v>87</v>
      </c>
      <c r="H47" s="445">
        <v>58.833333333333336</v>
      </c>
      <c r="I47" s="2">
        <v>90</v>
      </c>
      <c r="J47" s="2">
        <v>80</v>
      </c>
      <c r="K47" s="2">
        <v>60</v>
      </c>
      <c r="L47" s="2">
        <v>70</v>
      </c>
      <c r="M47" s="2">
        <v>70</v>
      </c>
      <c r="N47" s="1">
        <f t="shared" si="1"/>
        <v>82</v>
      </c>
      <c r="O47" s="1">
        <f t="shared" si="0"/>
        <v>84</v>
      </c>
      <c r="P47" s="1">
        <f t="shared" si="0"/>
        <v>55</v>
      </c>
      <c r="Q47" s="1">
        <f t="shared" si="0"/>
        <v>79</v>
      </c>
      <c r="R47" s="1">
        <f t="shared" si="0"/>
        <v>64</v>
      </c>
    </row>
    <row r="48" spans="1:18">
      <c r="A48" s="10">
        <v>35</v>
      </c>
      <c r="B48" s="267">
        <v>1911035</v>
      </c>
      <c r="C48" s="268" t="s">
        <v>47</v>
      </c>
      <c r="D48" s="446">
        <v>85</v>
      </c>
      <c r="E48" s="446">
        <v>81</v>
      </c>
      <c r="F48" s="445">
        <v>84.307692307692307</v>
      </c>
      <c r="G48" s="445">
        <v>89.666666666666671</v>
      </c>
      <c r="H48" s="445">
        <v>83.666666666666671</v>
      </c>
      <c r="I48" s="2">
        <v>75</v>
      </c>
      <c r="J48" s="2">
        <v>90</v>
      </c>
      <c r="K48" s="2">
        <v>35</v>
      </c>
      <c r="L48" s="2">
        <v>75</v>
      </c>
      <c r="M48" s="2">
        <v>65</v>
      </c>
      <c r="N48" s="1">
        <f t="shared" si="1"/>
        <v>80</v>
      </c>
      <c r="O48" s="1">
        <f t="shared" si="0"/>
        <v>86</v>
      </c>
      <c r="P48" s="1">
        <f t="shared" si="0"/>
        <v>60</v>
      </c>
      <c r="Q48" s="1">
        <f t="shared" si="0"/>
        <v>82</v>
      </c>
      <c r="R48" s="1">
        <f t="shared" si="0"/>
        <v>74</v>
      </c>
    </row>
    <row r="49" spans="1:18">
      <c r="A49" s="10">
        <v>36</v>
      </c>
      <c r="B49" s="272">
        <v>1911036</v>
      </c>
      <c r="C49" s="273" t="s">
        <v>319</v>
      </c>
      <c r="D49" s="445">
        <v>77.310344827586206</v>
      </c>
      <c r="E49" s="445">
        <v>91.238095238095241</v>
      </c>
      <c r="F49" s="445">
        <v>84.307692307692307</v>
      </c>
      <c r="G49" s="445">
        <v>91</v>
      </c>
      <c r="H49" s="445">
        <v>83.666666666666671</v>
      </c>
      <c r="I49" s="2">
        <v>70</v>
      </c>
      <c r="J49" s="2">
        <v>65</v>
      </c>
      <c r="K49" s="2">
        <v>40</v>
      </c>
      <c r="L49" s="2">
        <v>45</v>
      </c>
      <c r="M49" s="2">
        <v>65</v>
      </c>
      <c r="N49" s="1">
        <f t="shared" si="1"/>
        <v>74</v>
      </c>
      <c r="O49" s="1">
        <f t="shared" si="0"/>
        <v>78</v>
      </c>
      <c r="P49" s="1">
        <f t="shared" si="0"/>
        <v>62</v>
      </c>
      <c r="Q49" s="1">
        <f t="shared" si="0"/>
        <v>68</v>
      </c>
      <c r="R49" s="1">
        <f t="shared" si="0"/>
        <v>74</v>
      </c>
    </row>
    <row r="50" spans="1:18">
      <c r="A50" s="10">
        <v>37</v>
      </c>
      <c r="B50" s="270">
        <v>1911037</v>
      </c>
      <c r="C50" s="271" t="s">
        <v>320</v>
      </c>
      <c r="D50" s="446">
        <v>91</v>
      </c>
      <c r="E50" s="446">
        <v>78</v>
      </c>
      <c r="F50" s="445">
        <v>88.307692307692307</v>
      </c>
      <c r="G50" s="445">
        <v>89.333333333333343</v>
      </c>
      <c r="H50" s="445">
        <v>87.666666666666671</v>
      </c>
      <c r="I50" s="2">
        <v>85</v>
      </c>
      <c r="J50" s="2">
        <v>70</v>
      </c>
      <c r="K50" s="2">
        <v>70</v>
      </c>
      <c r="L50" s="2">
        <v>75</v>
      </c>
      <c r="M50" s="2">
        <v>70</v>
      </c>
      <c r="N50" s="1">
        <f t="shared" si="1"/>
        <v>88</v>
      </c>
      <c r="O50" s="1">
        <f t="shared" si="0"/>
        <v>74</v>
      </c>
      <c r="P50" s="1">
        <f t="shared" si="0"/>
        <v>79</v>
      </c>
      <c r="Q50" s="1">
        <f t="shared" si="0"/>
        <v>82</v>
      </c>
      <c r="R50" s="1">
        <f t="shared" si="0"/>
        <v>79</v>
      </c>
    </row>
    <row r="51" spans="1:18">
      <c r="A51" s="10">
        <v>38</v>
      </c>
      <c r="B51" s="270">
        <v>1911038</v>
      </c>
      <c r="C51" s="271" t="s">
        <v>48</v>
      </c>
      <c r="D51" s="446">
        <v>91</v>
      </c>
      <c r="E51" s="446">
        <v>76</v>
      </c>
      <c r="F51" s="445">
        <v>51.615384615384613</v>
      </c>
      <c r="G51" s="445">
        <v>89.333333333333343</v>
      </c>
      <c r="H51" s="445">
        <v>51.416666666666671</v>
      </c>
      <c r="I51" s="2">
        <v>60</v>
      </c>
      <c r="J51" s="2">
        <v>32.5</v>
      </c>
      <c r="K51" s="2">
        <v>30</v>
      </c>
      <c r="L51" s="2">
        <v>77.5</v>
      </c>
      <c r="M51" s="2">
        <v>55.000000000000007</v>
      </c>
      <c r="N51" s="1">
        <f t="shared" si="1"/>
        <v>76</v>
      </c>
      <c r="O51" s="1">
        <f t="shared" si="0"/>
        <v>54</v>
      </c>
      <c r="P51" s="1">
        <f t="shared" si="0"/>
        <v>41</v>
      </c>
      <c r="Q51" s="1">
        <f t="shared" si="0"/>
        <v>83</v>
      </c>
      <c r="R51" s="1">
        <f t="shared" si="0"/>
        <v>53</v>
      </c>
    </row>
    <row r="52" spans="1:18">
      <c r="A52" s="10">
        <v>39</v>
      </c>
      <c r="B52" s="267">
        <v>1911039</v>
      </c>
      <c r="C52" s="268" t="s">
        <v>321</v>
      </c>
      <c r="D52" s="445">
        <v>63.793103448275858</v>
      </c>
      <c r="E52" s="445">
        <v>50</v>
      </c>
      <c r="F52" s="445">
        <v>53.46153846153846</v>
      </c>
      <c r="G52" s="445">
        <v>88.666666666666657</v>
      </c>
      <c r="H52" s="445">
        <v>52.5</v>
      </c>
      <c r="I52" s="2">
        <v>70</v>
      </c>
      <c r="J52" s="2">
        <v>5</v>
      </c>
      <c r="K52" s="2">
        <v>45</v>
      </c>
      <c r="L52" s="2">
        <v>80</v>
      </c>
      <c r="M52" s="2">
        <v>90</v>
      </c>
      <c r="N52" s="1">
        <f t="shared" si="1"/>
        <v>67</v>
      </c>
      <c r="O52" s="1">
        <f t="shared" si="0"/>
        <v>28</v>
      </c>
      <c r="P52" s="1">
        <f t="shared" si="0"/>
        <v>49</v>
      </c>
      <c r="Q52" s="1">
        <f t="shared" si="0"/>
        <v>84</v>
      </c>
      <c r="R52" s="1">
        <f t="shared" si="0"/>
        <v>71</v>
      </c>
    </row>
    <row r="53" spans="1:18">
      <c r="A53" s="10">
        <v>40</v>
      </c>
      <c r="B53" s="272">
        <v>1911040</v>
      </c>
      <c r="C53" s="273" t="s">
        <v>106</v>
      </c>
      <c r="D53" s="445">
        <v>63.793103448275858</v>
      </c>
      <c r="E53" s="445">
        <v>76.19047619047619</v>
      </c>
      <c r="F53" s="445">
        <v>74.461538461538467</v>
      </c>
      <c r="G53" s="445">
        <v>85.333333333333343</v>
      </c>
      <c r="H53" s="445">
        <v>73.416666666666671</v>
      </c>
      <c r="I53" s="2">
        <v>80</v>
      </c>
      <c r="J53" s="2">
        <v>75</v>
      </c>
      <c r="K53" s="2">
        <v>70</v>
      </c>
      <c r="L53" s="2">
        <v>75</v>
      </c>
      <c r="M53" s="2">
        <v>75</v>
      </c>
      <c r="N53" s="1">
        <f t="shared" si="1"/>
        <v>72</v>
      </c>
      <c r="O53" s="1">
        <f t="shared" si="0"/>
        <v>76</v>
      </c>
      <c r="P53" s="1">
        <f t="shared" si="0"/>
        <v>72</v>
      </c>
      <c r="Q53" s="1">
        <f t="shared" si="0"/>
        <v>80</v>
      </c>
      <c r="R53" s="1">
        <f t="shared" si="0"/>
        <v>74</v>
      </c>
    </row>
    <row r="54" spans="1:18">
      <c r="A54" s="10">
        <v>41</v>
      </c>
      <c r="B54" s="272">
        <v>1911041</v>
      </c>
      <c r="C54" s="273" t="s">
        <v>63</v>
      </c>
      <c r="D54" s="445">
        <v>63.517241379310349</v>
      </c>
      <c r="E54" s="445">
        <v>78.571428571428569</v>
      </c>
      <c r="F54" s="445">
        <v>78.538461538461533</v>
      </c>
      <c r="G54" s="445">
        <v>89</v>
      </c>
      <c r="H54" s="445">
        <v>89.833333333333329</v>
      </c>
      <c r="I54" s="2">
        <v>67.5</v>
      </c>
      <c r="J54" s="2">
        <v>90</v>
      </c>
      <c r="K54" s="2">
        <v>42.5</v>
      </c>
      <c r="L54" s="2">
        <v>62.5</v>
      </c>
      <c r="M54" s="2">
        <v>77.5</v>
      </c>
      <c r="N54" s="1">
        <f t="shared" si="1"/>
        <v>66</v>
      </c>
      <c r="O54" s="1">
        <f t="shared" si="0"/>
        <v>84</v>
      </c>
      <c r="P54" s="1">
        <f t="shared" si="0"/>
        <v>61</v>
      </c>
      <c r="Q54" s="1">
        <f t="shared" si="0"/>
        <v>76</v>
      </c>
      <c r="R54" s="1">
        <f t="shared" si="0"/>
        <v>84</v>
      </c>
    </row>
    <row r="55" spans="1:18">
      <c r="A55" s="10">
        <v>42</v>
      </c>
      <c r="B55" s="272">
        <v>1911042</v>
      </c>
      <c r="C55" s="273" t="s">
        <v>322</v>
      </c>
      <c r="D55" s="445">
        <v>68.965517241379303</v>
      </c>
      <c r="E55" s="445">
        <v>83.333333333333329</v>
      </c>
      <c r="F55" s="445">
        <v>90.230769230769226</v>
      </c>
      <c r="G55" s="445">
        <v>84.666666666666657</v>
      </c>
      <c r="H55" s="445">
        <v>75.25</v>
      </c>
      <c r="I55" s="2">
        <v>67.5</v>
      </c>
      <c r="J55" s="2">
        <v>82.5</v>
      </c>
      <c r="K55" s="2">
        <v>15</v>
      </c>
      <c r="L55" s="2">
        <v>37.5</v>
      </c>
      <c r="M55" s="2">
        <v>52.5</v>
      </c>
      <c r="N55" s="1">
        <f t="shared" si="1"/>
        <v>68</v>
      </c>
      <c r="O55" s="1">
        <f t="shared" si="0"/>
        <v>83</v>
      </c>
      <c r="P55" s="1">
        <f t="shared" si="0"/>
        <v>53</v>
      </c>
      <c r="Q55" s="1">
        <f t="shared" si="0"/>
        <v>61</v>
      </c>
      <c r="R55" s="1">
        <f t="shared" si="0"/>
        <v>64</v>
      </c>
    </row>
    <row r="56" spans="1:18">
      <c r="A56" s="10">
        <v>43</v>
      </c>
      <c r="B56" s="272">
        <v>1911043</v>
      </c>
      <c r="C56" s="273" t="s">
        <v>323</v>
      </c>
      <c r="D56" s="445">
        <v>63.517241379310349</v>
      </c>
      <c r="E56" s="445">
        <v>73.80952380952381</v>
      </c>
      <c r="F56" s="445">
        <v>70.769230769230774</v>
      </c>
      <c r="G56" s="445">
        <v>81.333333333333343</v>
      </c>
      <c r="H56" s="445">
        <v>52.5</v>
      </c>
      <c r="I56" s="2">
        <v>65</v>
      </c>
      <c r="J56" s="2">
        <v>55.000000000000007</v>
      </c>
      <c r="K56" s="2">
        <v>20</v>
      </c>
      <c r="L56" s="2">
        <v>55.000000000000007</v>
      </c>
      <c r="M56" s="2">
        <v>55.000000000000007</v>
      </c>
      <c r="N56" s="1">
        <f t="shared" si="1"/>
        <v>64</v>
      </c>
      <c r="O56" s="1">
        <f t="shared" si="0"/>
        <v>64</v>
      </c>
      <c r="P56" s="1">
        <f t="shared" si="0"/>
        <v>45</v>
      </c>
      <c r="Q56" s="1">
        <f t="shared" si="0"/>
        <v>68</v>
      </c>
      <c r="R56" s="1">
        <f t="shared" si="0"/>
        <v>54</v>
      </c>
    </row>
    <row r="57" spans="1:18">
      <c r="A57" s="10">
        <v>44</v>
      </c>
      <c r="B57" s="270">
        <v>1911044</v>
      </c>
      <c r="C57" s="271" t="s">
        <v>324</v>
      </c>
      <c r="D57" s="446">
        <v>89</v>
      </c>
      <c r="E57" s="446">
        <v>87</v>
      </c>
      <c r="F57" s="445">
        <v>80.538461538461533</v>
      </c>
      <c r="G57" s="445">
        <v>85.666666666666671</v>
      </c>
      <c r="H57" s="445">
        <v>79.333333333333329</v>
      </c>
      <c r="I57" s="2">
        <v>55.000000000000007</v>
      </c>
      <c r="J57" s="2">
        <v>60</v>
      </c>
      <c r="K57" s="2">
        <v>37.5</v>
      </c>
      <c r="L57" s="2">
        <v>40</v>
      </c>
      <c r="M57" s="2">
        <v>55.000000000000007</v>
      </c>
      <c r="N57" s="1">
        <f t="shared" si="1"/>
        <v>72</v>
      </c>
      <c r="O57" s="1">
        <f t="shared" si="0"/>
        <v>74</v>
      </c>
      <c r="P57" s="1">
        <f t="shared" si="0"/>
        <v>59</v>
      </c>
      <c r="Q57" s="1">
        <f t="shared" si="0"/>
        <v>63</v>
      </c>
      <c r="R57" s="1">
        <f t="shared" si="0"/>
        <v>67</v>
      </c>
    </row>
    <row r="58" spans="1:18">
      <c r="A58" s="10">
        <v>45</v>
      </c>
      <c r="B58" s="272">
        <v>1911045</v>
      </c>
      <c r="C58" s="273" t="s">
        <v>109</v>
      </c>
      <c r="D58" s="446">
        <v>74</v>
      </c>
      <c r="E58" s="446">
        <v>83</v>
      </c>
      <c r="F58" s="445">
        <v>54.692307692307693</v>
      </c>
      <c r="G58" s="445">
        <v>68.666666666666657</v>
      </c>
      <c r="H58" s="445">
        <v>82.666666666666671</v>
      </c>
      <c r="I58" s="2">
        <v>90</v>
      </c>
      <c r="J58" s="2">
        <v>90</v>
      </c>
      <c r="K58" s="2">
        <v>65</v>
      </c>
      <c r="L58" s="2">
        <v>90</v>
      </c>
      <c r="M58" s="2">
        <v>90</v>
      </c>
      <c r="N58" s="1">
        <f t="shared" si="1"/>
        <v>82</v>
      </c>
      <c r="O58" s="1">
        <f t="shared" si="0"/>
        <v>87</v>
      </c>
      <c r="P58" s="1">
        <f t="shared" si="0"/>
        <v>60</v>
      </c>
      <c r="Q58" s="1">
        <f t="shared" si="0"/>
        <v>79</v>
      </c>
      <c r="R58" s="1">
        <f t="shared" si="0"/>
        <v>86</v>
      </c>
    </row>
    <row r="59" spans="1:18">
      <c r="A59" s="10">
        <v>46</v>
      </c>
      <c r="B59" s="272">
        <v>1911046</v>
      </c>
      <c r="C59" s="273" t="s">
        <v>325</v>
      </c>
      <c r="D59" s="445">
        <v>63.241379310344826</v>
      </c>
      <c r="E59" s="445">
        <v>79.333333333333329</v>
      </c>
      <c r="F59" s="445">
        <v>94.07692307692308</v>
      </c>
      <c r="G59" s="445">
        <v>92.666666666666657</v>
      </c>
      <c r="H59" s="445">
        <v>81.416666666666671</v>
      </c>
      <c r="I59" s="2">
        <v>80</v>
      </c>
      <c r="J59" s="2">
        <v>75</v>
      </c>
      <c r="K59" s="2">
        <v>55.000000000000007</v>
      </c>
      <c r="L59" s="2">
        <v>70</v>
      </c>
      <c r="M59" s="2">
        <v>35</v>
      </c>
      <c r="N59" s="1">
        <f t="shared" si="1"/>
        <v>72</v>
      </c>
      <c r="O59" s="1">
        <f t="shared" si="0"/>
        <v>77</v>
      </c>
      <c r="P59" s="1">
        <f t="shared" si="0"/>
        <v>75</v>
      </c>
      <c r="Q59" s="1">
        <f t="shared" si="0"/>
        <v>81</v>
      </c>
      <c r="R59" s="1">
        <f t="shared" si="0"/>
        <v>58</v>
      </c>
    </row>
    <row r="60" spans="1:18">
      <c r="A60" s="10">
        <v>47</v>
      </c>
      <c r="B60" s="267">
        <v>1911047</v>
      </c>
      <c r="C60" s="268" t="s">
        <v>111</v>
      </c>
      <c r="D60" s="446">
        <v>89</v>
      </c>
      <c r="E60" s="446">
        <v>87</v>
      </c>
      <c r="F60" s="445">
        <v>54.615384615384613</v>
      </c>
      <c r="G60" s="445">
        <v>72.666666666666657</v>
      </c>
      <c r="H60" s="445">
        <v>52.416666666666671</v>
      </c>
      <c r="I60" s="2">
        <v>60</v>
      </c>
      <c r="J60" s="2">
        <v>80</v>
      </c>
      <c r="K60" s="2">
        <v>20</v>
      </c>
      <c r="L60" s="2">
        <v>30</v>
      </c>
      <c r="M60" s="2">
        <v>60</v>
      </c>
      <c r="N60" s="1">
        <f t="shared" si="1"/>
        <v>75</v>
      </c>
      <c r="O60" s="1">
        <f t="shared" si="0"/>
        <v>84</v>
      </c>
      <c r="P60" s="1">
        <f t="shared" si="0"/>
        <v>37</v>
      </c>
      <c r="Q60" s="1">
        <f t="shared" si="0"/>
        <v>51</v>
      </c>
      <c r="R60" s="1">
        <f t="shared" si="0"/>
        <v>56</v>
      </c>
    </row>
    <row r="61" spans="1:18">
      <c r="A61" s="10">
        <v>48</v>
      </c>
      <c r="B61" s="272">
        <v>1911048</v>
      </c>
      <c r="C61" s="273" t="s">
        <v>64</v>
      </c>
      <c r="D61" s="445">
        <v>87.65517241379311</v>
      </c>
      <c r="E61" s="445">
        <v>78.571428571428569</v>
      </c>
      <c r="F61" s="445">
        <v>80.384615384615387</v>
      </c>
      <c r="G61" s="445">
        <v>91</v>
      </c>
      <c r="H61" s="445">
        <v>75.5</v>
      </c>
      <c r="I61" s="2">
        <v>50</v>
      </c>
      <c r="J61" s="2">
        <v>70</v>
      </c>
      <c r="K61" s="2">
        <v>50</v>
      </c>
      <c r="L61" s="2">
        <v>80</v>
      </c>
      <c r="M61" s="2">
        <v>80</v>
      </c>
      <c r="N61" s="1">
        <f t="shared" si="1"/>
        <v>69</v>
      </c>
      <c r="O61" s="1">
        <f t="shared" si="0"/>
        <v>74</v>
      </c>
      <c r="P61" s="1">
        <f t="shared" si="0"/>
        <v>65</v>
      </c>
      <c r="Q61" s="1">
        <f t="shared" si="0"/>
        <v>86</v>
      </c>
      <c r="R61" s="1">
        <f t="shared" si="0"/>
        <v>78</v>
      </c>
    </row>
    <row r="62" spans="1:18">
      <c r="A62" s="10">
        <v>49</v>
      </c>
      <c r="B62" s="272">
        <v>1911049</v>
      </c>
      <c r="C62" s="273" t="s">
        <v>326</v>
      </c>
      <c r="D62" s="446">
        <v>85</v>
      </c>
      <c r="E62" s="446">
        <v>70</v>
      </c>
      <c r="F62" s="445">
        <v>85.384615384615387</v>
      </c>
      <c r="G62" s="445">
        <v>93.666666666666657</v>
      </c>
      <c r="H62" s="445">
        <v>86.666666666666671</v>
      </c>
      <c r="I62" s="2">
        <v>90</v>
      </c>
      <c r="J62" s="2">
        <v>90</v>
      </c>
      <c r="K62" s="2">
        <v>70</v>
      </c>
      <c r="L62" s="2">
        <v>90</v>
      </c>
      <c r="M62" s="2">
        <v>80</v>
      </c>
      <c r="N62" s="1">
        <f t="shared" si="1"/>
        <v>88</v>
      </c>
      <c r="O62" s="1">
        <f t="shared" si="0"/>
        <v>80</v>
      </c>
      <c r="P62" s="1">
        <f t="shared" si="0"/>
        <v>78</v>
      </c>
      <c r="Q62" s="1">
        <f t="shared" si="0"/>
        <v>92</v>
      </c>
      <c r="R62" s="1">
        <f t="shared" si="0"/>
        <v>83</v>
      </c>
    </row>
    <row r="63" spans="1:18">
      <c r="A63" s="10">
        <v>50</v>
      </c>
      <c r="B63" s="272">
        <v>1911050</v>
      </c>
      <c r="C63" s="273" t="s">
        <v>327</v>
      </c>
      <c r="D63" s="446">
        <v>76</v>
      </c>
      <c r="E63" s="446">
        <v>87</v>
      </c>
      <c r="F63" s="445">
        <v>84.307692307692307</v>
      </c>
      <c r="G63" s="445">
        <v>91</v>
      </c>
      <c r="H63" s="445">
        <v>85.666666666666671</v>
      </c>
      <c r="I63" s="2">
        <v>75</v>
      </c>
      <c r="J63" s="2">
        <v>85</v>
      </c>
      <c r="K63" s="2">
        <v>45</v>
      </c>
      <c r="L63" s="2">
        <v>55.000000000000007</v>
      </c>
      <c r="M63" s="2">
        <v>45</v>
      </c>
      <c r="N63" s="1">
        <f t="shared" si="1"/>
        <v>76</v>
      </c>
      <c r="O63" s="1">
        <f t="shared" si="0"/>
        <v>86</v>
      </c>
      <c r="P63" s="1">
        <f t="shared" si="0"/>
        <v>65</v>
      </c>
      <c r="Q63" s="1">
        <f t="shared" si="0"/>
        <v>73</v>
      </c>
      <c r="R63" s="1">
        <f t="shared" si="0"/>
        <v>65</v>
      </c>
    </row>
    <row r="64" spans="1:18">
      <c r="A64" s="10">
        <v>51</v>
      </c>
      <c r="B64" s="272">
        <v>1911051</v>
      </c>
      <c r="C64" s="273" t="s">
        <v>328</v>
      </c>
      <c r="D64" s="445">
        <v>79.310344827586206</v>
      </c>
      <c r="E64" s="445">
        <v>90.476190476190482</v>
      </c>
      <c r="F64" s="445">
        <v>75.615384615384613</v>
      </c>
      <c r="G64" s="445">
        <v>76</v>
      </c>
      <c r="H64" s="445">
        <v>78.5</v>
      </c>
      <c r="I64" s="2">
        <v>90</v>
      </c>
      <c r="J64" s="2">
        <v>55.000000000000007</v>
      </c>
      <c r="K64" s="2">
        <v>65</v>
      </c>
      <c r="L64" s="2">
        <v>85</v>
      </c>
      <c r="M64" s="2">
        <v>65</v>
      </c>
      <c r="N64" s="1">
        <f t="shared" si="1"/>
        <v>85</v>
      </c>
      <c r="O64" s="1">
        <f t="shared" si="0"/>
        <v>73</v>
      </c>
      <c r="P64" s="1">
        <f t="shared" si="0"/>
        <v>70</v>
      </c>
      <c r="Q64" s="1">
        <f t="shared" si="0"/>
        <v>81</v>
      </c>
      <c r="R64" s="1">
        <f t="shared" si="0"/>
        <v>72</v>
      </c>
    </row>
    <row r="65" spans="1:18">
      <c r="A65" s="10">
        <v>52</v>
      </c>
      <c r="B65" s="267">
        <v>1911052</v>
      </c>
      <c r="C65" s="268" t="s">
        <v>115</v>
      </c>
      <c r="D65" s="446">
        <v>54</v>
      </c>
      <c r="E65" s="446">
        <v>87</v>
      </c>
      <c r="F65" s="445">
        <v>69.92307692307692</v>
      </c>
      <c r="G65" s="445">
        <v>82</v>
      </c>
      <c r="H65" s="445">
        <v>60.666666666666664</v>
      </c>
      <c r="I65" s="2">
        <v>75</v>
      </c>
      <c r="J65" s="2">
        <v>87.5</v>
      </c>
      <c r="K65" s="2">
        <v>42.5</v>
      </c>
      <c r="L65" s="2">
        <v>42.5</v>
      </c>
      <c r="M65" s="2">
        <v>55.000000000000007</v>
      </c>
      <c r="N65" s="1">
        <f t="shared" si="1"/>
        <v>65</v>
      </c>
      <c r="O65" s="1">
        <f t="shared" si="0"/>
        <v>87</v>
      </c>
      <c r="P65" s="1">
        <f t="shared" si="0"/>
        <v>56</v>
      </c>
      <c r="Q65" s="1">
        <f t="shared" si="0"/>
        <v>62</v>
      </c>
      <c r="R65" s="1">
        <f t="shared" si="0"/>
        <v>58</v>
      </c>
    </row>
    <row r="66" spans="1:18">
      <c r="A66" s="10">
        <v>53</v>
      </c>
      <c r="B66" s="267">
        <v>1911053</v>
      </c>
      <c r="C66" s="268" t="s">
        <v>50</v>
      </c>
      <c r="D66" s="446">
        <v>85</v>
      </c>
      <c r="E66" s="446">
        <v>80</v>
      </c>
      <c r="F66" s="445">
        <v>88.307692307692307</v>
      </c>
      <c r="G66" s="445">
        <v>89</v>
      </c>
      <c r="H66" s="445">
        <v>87.666666666666671</v>
      </c>
      <c r="I66" s="2">
        <v>65</v>
      </c>
      <c r="J66" s="2">
        <v>70</v>
      </c>
      <c r="K66" s="2">
        <v>10</v>
      </c>
      <c r="L66" s="2">
        <v>65</v>
      </c>
      <c r="M66" s="2">
        <v>60</v>
      </c>
      <c r="N66" s="1">
        <f t="shared" si="1"/>
        <v>75</v>
      </c>
      <c r="O66" s="1">
        <f t="shared" si="0"/>
        <v>75</v>
      </c>
      <c r="P66" s="1">
        <f t="shared" si="0"/>
        <v>49</v>
      </c>
      <c r="Q66" s="1">
        <f t="shared" si="0"/>
        <v>77</v>
      </c>
      <c r="R66" s="1">
        <f t="shared" si="0"/>
        <v>74</v>
      </c>
    </row>
    <row r="67" spans="1:18">
      <c r="A67" s="10">
        <v>54</v>
      </c>
      <c r="B67" s="270">
        <v>1911054</v>
      </c>
      <c r="C67" s="271" t="s">
        <v>329</v>
      </c>
      <c r="D67" s="445">
        <v>70.413793103448285</v>
      </c>
      <c r="E67" s="445">
        <v>78.571428571428569</v>
      </c>
      <c r="F67" s="445">
        <v>65</v>
      </c>
      <c r="G67" s="445">
        <v>85.333333333333343</v>
      </c>
      <c r="H67" s="445">
        <v>71.25</v>
      </c>
      <c r="I67" s="2">
        <v>70</v>
      </c>
      <c r="J67" s="2">
        <v>55.000000000000007</v>
      </c>
      <c r="K67" s="2">
        <v>55.000000000000007</v>
      </c>
      <c r="L67" s="2">
        <v>70</v>
      </c>
      <c r="M67" s="2">
        <v>75</v>
      </c>
      <c r="N67" s="1">
        <f t="shared" si="1"/>
        <v>70</v>
      </c>
      <c r="O67" s="1">
        <f t="shared" si="0"/>
        <v>67</v>
      </c>
      <c r="P67" s="1">
        <f t="shared" si="0"/>
        <v>60</v>
      </c>
      <c r="Q67" s="1">
        <f t="shared" si="0"/>
        <v>78</v>
      </c>
      <c r="R67" s="1">
        <f t="shared" si="0"/>
        <v>73</v>
      </c>
    </row>
    <row r="68" spans="1:18">
      <c r="A68" s="10">
        <v>55</v>
      </c>
      <c r="B68" s="270">
        <v>1911055</v>
      </c>
      <c r="C68" s="271" t="s">
        <v>117</v>
      </c>
      <c r="D68" s="445">
        <v>56.620689655172413</v>
      </c>
      <c r="E68" s="445">
        <v>73.80952380952381</v>
      </c>
      <c r="F68" s="445">
        <v>76.615384615384613</v>
      </c>
      <c r="G68" s="445">
        <v>87</v>
      </c>
      <c r="H68" s="445">
        <v>79.416666666666671</v>
      </c>
      <c r="I68" s="2">
        <v>80</v>
      </c>
      <c r="J68" s="2">
        <v>90</v>
      </c>
      <c r="K68" s="2">
        <v>25</v>
      </c>
      <c r="L68" s="2">
        <v>85</v>
      </c>
      <c r="M68" s="2">
        <v>90</v>
      </c>
      <c r="N68" s="1">
        <f t="shared" si="1"/>
        <v>68</v>
      </c>
      <c r="O68" s="1">
        <f t="shared" si="0"/>
        <v>82</v>
      </c>
      <c r="P68" s="1">
        <f t="shared" si="0"/>
        <v>51</v>
      </c>
      <c r="Q68" s="1">
        <f t="shared" si="0"/>
        <v>86</v>
      </c>
      <c r="R68" s="1">
        <f t="shared" si="0"/>
        <v>85</v>
      </c>
    </row>
    <row r="69" spans="1:18">
      <c r="A69" s="10">
        <v>56</v>
      </c>
      <c r="B69" s="272">
        <v>1911056</v>
      </c>
      <c r="C69" s="273" t="s">
        <v>330</v>
      </c>
      <c r="D69" s="446">
        <v>88</v>
      </c>
      <c r="E69" s="446">
        <v>89</v>
      </c>
      <c r="F69" s="445">
        <v>90.307692307692307</v>
      </c>
      <c r="G69" s="445">
        <v>94.666666666666657</v>
      </c>
      <c r="H69" s="445">
        <v>89.666666666666671</v>
      </c>
      <c r="I69" s="2">
        <v>55.000000000000007</v>
      </c>
      <c r="J69" s="2">
        <v>85</v>
      </c>
      <c r="K69" s="2">
        <v>20</v>
      </c>
      <c r="L69" s="2">
        <v>75</v>
      </c>
      <c r="M69" s="2">
        <v>70</v>
      </c>
      <c r="N69" s="1">
        <f t="shared" si="1"/>
        <v>72</v>
      </c>
      <c r="O69" s="1">
        <f t="shared" si="0"/>
        <v>87</v>
      </c>
      <c r="P69" s="1">
        <f t="shared" si="0"/>
        <v>55</v>
      </c>
      <c r="Q69" s="1">
        <f t="shared" si="0"/>
        <v>85</v>
      </c>
      <c r="R69" s="1">
        <f t="shared" si="0"/>
        <v>80</v>
      </c>
    </row>
    <row r="70" spans="1:18">
      <c r="A70" s="10">
        <v>57</v>
      </c>
      <c r="B70" s="267">
        <v>1911057</v>
      </c>
      <c r="C70" s="268" t="s">
        <v>331</v>
      </c>
      <c r="D70" s="446">
        <v>81</v>
      </c>
      <c r="E70" s="446">
        <v>66</v>
      </c>
      <c r="F70" s="445">
        <v>74.769230769230774</v>
      </c>
      <c r="G70" s="445">
        <v>84.666666666666657</v>
      </c>
      <c r="H70" s="445">
        <v>72.166666666666671</v>
      </c>
      <c r="I70" s="2">
        <v>80</v>
      </c>
      <c r="J70" s="2">
        <v>90</v>
      </c>
      <c r="K70" s="2">
        <v>55.000000000000007</v>
      </c>
      <c r="L70" s="2">
        <v>75</v>
      </c>
      <c r="M70" s="2">
        <v>75</v>
      </c>
      <c r="N70" s="1">
        <f t="shared" si="1"/>
        <v>81</v>
      </c>
      <c r="O70" s="1">
        <f t="shared" si="0"/>
        <v>78</v>
      </c>
      <c r="P70" s="1">
        <f t="shared" si="0"/>
        <v>65</v>
      </c>
      <c r="Q70" s="1">
        <f t="shared" si="0"/>
        <v>80</v>
      </c>
      <c r="R70" s="1">
        <f t="shared" si="0"/>
        <v>74</v>
      </c>
    </row>
    <row r="71" spans="1:18">
      <c r="A71" s="10">
        <v>58</v>
      </c>
      <c r="B71" s="267">
        <v>1911058</v>
      </c>
      <c r="C71" s="268" t="s">
        <v>332</v>
      </c>
      <c r="D71" s="446">
        <v>84</v>
      </c>
      <c r="E71" s="446">
        <v>79</v>
      </c>
      <c r="F71" s="445">
        <v>85.461538461538467</v>
      </c>
      <c r="G71" s="445">
        <v>86</v>
      </c>
      <c r="H71" s="445">
        <v>89.666666666666671</v>
      </c>
      <c r="I71" s="2">
        <v>70</v>
      </c>
      <c r="J71" s="2">
        <v>85</v>
      </c>
      <c r="K71" s="2">
        <v>40</v>
      </c>
      <c r="L71" s="2">
        <v>75</v>
      </c>
      <c r="M71" s="2">
        <v>85</v>
      </c>
      <c r="N71" s="1">
        <f t="shared" si="1"/>
        <v>77</v>
      </c>
      <c r="O71" s="1">
        <f t="shared" si="0"/>
        <v>82</v>
      </c>
      <c r="P71" s="1">
        <f t="shared" si="0"/>
        <v>63</v>
      </c>
      <c r="Q71" s="1">
        <f t="shared" si="0"/>
        <v>81</v>
      </c>
      <c r="R71" s="1">
        <f t="shared" si="0"/>
        <v>87</v>
      </c>
    </row>
    <row r="72" spans="1:18">
      <c r="A72" s="10">
        <v>59</v>
      </c>
      <c r="B72" s="272">
        <v>1911059</v>
      </c>
      <c r="C72" s="273" t="s">
        <v>65</v>
      </c>
      <c r="D72" s="446">
        <v>80</v>
      </c>
      <c r="E72" s="446">
        <v>62</v>
      </c>
      <c r="F72" s="445">
        <v>90.307692307692307</v>
      </c>
      <c r="G72" s="445">
        <v>85</v>
      </c>
      <c r="H72" s="445">
        <v>89.666666666666671</v>
      </c>
      <c r="I72" s="2">
        <v>60</v>
      </c>
      <c r="J72" s="2">
        <v>80</v>
      </c>
      <c r="K72" s="2">
        <v>70</v>
      </c>
      <c r="L72" s="2">
        <v>90</v>
      </c>
      <c r="M72" s="2">
        <v>90</v>
      </c>
      <c r="N72" s="1">
        <f t="shared" si="1"/>
        <v>70</v>
      </c>
      <c r="O72" s="1">
        <f t="shared" si="0"/>
        <v>71</v>
      </c>
      <c r="P72" s="1">
        <f t="shared" si="0"/>
        <v>80</v>
      </c>
      <c r="Q72" s="1">
        <f t="shared" si="0"/>
        <v>88</v>
      </c>
      <c r="R72" s="1">
        <f t="shared" si="0"/>
        <v>90</v>
      </c>
    </row>
    <row r="73" spans="1:18">
      <c r="A73" s="10">
        <v>60</v>
      </c>
      <c r="B73" s="272">
        <v>1911060</v>
      </c>
      <c r="C73" s="273" t="s">
        <v>121</v>
      </c>
      <c r="D73" s="445">
        <v>68.689655172413794</v>
      </c>
      <c r="E73" s="445">
        <v>72.19047619047619</v>
      </c>
      <c r="F73" s="445">
        <v>78.384615384615387</v>
      </c>
      <c r="G73" s="445">
        <v>91</v>
      </c>
      <c r="H73" s="445">
        <v>81.75</v>
      </c>
      <c r="I73" s="2">
        <v>85</v>
      </c>
      <c r="J73" s="2">
        <v>70</v>
      </c>
      <c r="K73" s="2">
        <v>60</v>
      </c>
      <c r="L73" s="2">
        <v>65</v>
      </c>
      <c r="M73" s="2">
        <v>70</v>
      </c>
      <c r="N73" s="1">
        <f t="shared" si="1"/>
        <v>77</v>
      </c>
      <c r="O73" s="1">
        <f t="shared" si="0"/>
        <v>71</v>
      </c>
      <c r="P73" s="1">
        <f t="shared" si="0"/>
        <v>69</v>
      </c>
      <c r="Q73" s="1">
        <f t="shared" si="0"/>
        <v>78</v>
      </c>
      <c r="R73" s="1">
        <f t="shared" si="0"/>
        <v>76</v>
      </c>
    </row>
    <row r="74" spans="1:18">
      <c r="A74" s="10">
        <v>61</v>
      </c>
      <c r="B74" s="275">
        <v>1911061</v>
      </c>
      <c r="C74" s="271" t="s">
        <v>122</v>
      </c>
      <c r="D74" s="445">
        <v>89.379310344827587</v>
      </c>
      <c r="E74" s="445">
        <v>72.19047619047619</v>
      </c>
      <c r="F74" s="445">
        <v>65.07692307692308</v>
      </c>
      <c r="G74" s="445">
        <v>75.666666666666671</v>
      </c>
      <c r="H74" s="445">
        <v>62.833333333333336</v>
      </c>
      <c r="I74" s="2">
        <v>90</v>
      </c>
      <c r="J74" s="2">
        <v>90</v>
      </c>
      <c r="K74" s="2">
        <v>45</v>
      </c>
      <c r="L74" s="2">
        <v>90</v>
      </c>
      <c r="M74" s="2">
        <v>90</v>
      </c>
      <c r="N74" s="1">
        <f t="shared" si="1"/>
        <v>90</v>
      </c>
      <c r="O74" s="1">
        <f t="shared" si="0"/>
        <v>81</v>
      </c>
      <c r="P74" s="1">
        <f t="shared" si="0"/>
        <v>55</v>
      </c>
      <c r="Q74" s="1">
        <f t="shared" si="0"/>
        <v>83</v>
      </c>
      <c r="R74" s="1">
        <f t="shared" si="0"/>
        <v>76</v>
      </c>
    </row>
    <row r="75" spans="1:18">
      <c r="A75" s="10">
        <v>62</v>
      </c>
      <c r="B75" s="275">
        <v>1911062</v>
      </c>
      <c r="C75" s="271" t="s">
        <v>333</v>
      </c>
      <c r="D75" s="445">
        <v>56.068965517241381</v>
      </c>
      <c r="E75" s="445">
        <v>68.19047619047619</v>
      </c>
      <c r="F75" s="445">
        <v>90.15384615384616</v>
      </c>
      <c r="G75" s="445">
        <v>87.666666666666671</v>
      </c>
      <c r="H75" s="445">
        <v>67</v>
      </c>
      <c r="I75" s="2">
        <v>75</v>
      </c>
      <c r="J75" s="2">
        <v>80</v>
      </c>
      <c r="K75" s="2">
        <v>55.000000000000007</v>
      </c>
      <c r="L75" s="2">
        <v>70</v>
      </c>
      <c r="M75" s="2">
        <v>75</v>
      </c>
      <c r="N75" s="1">
        <f t="shared" si="1"/>
        <v>66</v>
      </c>
      <c r="O75" s="1">
        <f t="shared" si="0"/>
        <v>74</v>
      </c>
      <c r="P75" s="1">
        <f t="shared" si="0"/>
        <v>73</v>
      </c>
      <c r="Q75" s="1">
        <f t="shared" si="0"/>
        <v>79</v>
      </c>
      <c r="R75" s="1">
        <f t="shared" si="0"/>
        <v>71</v>
      </c>
    </row>
    <row r="76" spans="1:18">
      <c r="A76" s="10">
        <v>63</v>
      </c>
      <c r="B76" s="275">
        <v>1911063</v>
      </c>
      <c r="C76" s="271" t="s">
        <v>51</v>
      </c>
      <c r="D76" s="445">
        <v>54.068965517241381</v>
      </c>
      <c r="E76" s="445">
        <v>68.19047619047619</v>
      </c>
      <c r="F76" s="445">
        <v>78.615384615384613</v>
      </c>
      <c r="G76" s="445">
        <v>84</v>
      </c>
      <c r="H76" s="445">
        <v>79.333333333333329</v>
      </c>
      <c r="I76" s="2">
        <v>75</v>
      </c>
      <c r="J76" s="2">
        <v>2.5</v>
      </c>
      <c r="K76" s="2">
        <v>50</v>
      </c>
      <c r="L76" s="2">
        <v>47.5</v>
      </c>
      <c r="M76" s="2">
        <v>75</v>
      </c>
      <c r="N76" s="1">
        <f t="shared" si="1"/>
        <v>65</v>
      </c>
      <c r="O76" s="1">
        <f t="shared" si="0"/>
        <v>35</v>
      </c>
      <c r="P76" s="1">
        <f t="shared" si="0"/>
        <v>64</v>
      </c>
      <c r="Q76" s="1">
        <f t="shared" si="0"/>
        <v>66</v>
      </c>
      <c r="R76" s="1">
        <f t="shared" si="0"/>
        <v>77</v>
      </c>
    </row>
    <row r="77" spans="1:18">
      <c r="A77" s="10">
        <v>64</v>
      </c>
      <c r="B77" s="276">
        <v>1911064</v>
      </c>
      <c r="C77" s="273" t="s">
        <v>124</v>
      </c>
      <c r="D77" s="446">
        <v>83</v>
      </c>
      <c r="E77" s="446">
        <v>80</v>
      </c>
      <c r="F77" s="445">
        <v>64.538461538461533</v>
      </c>
      <c r="G77" s="445">
        <v>63.333333333333336</v>
      </c>
      <c r="H77" s="445">
        <v>82.416666666666671</v>
      </c>
      <c r="I77" s="2">
        <v>95</v>
      </c>
      <c r="J77" s="2">
        <v>80</v>
      </c>
      <c r="K77" s="2">
        <v>35</v>
      </c>
      <c r="L77" s="2">
        <v>65</v>
      </c>
      <c r="M77" s="2">
        <v>70</v>
      </c>
      <c r="N77" s="1">
        <f t="shared" si="1"/>
        <v>89</v>
      </c>
      <c r="O77" s="1">
        <f t="shared" si="0"/>
        <v>80</v>
      </c>
      <c r="P77" s="1">
        <f t="shared" si="0"/>
        <v>50</v>
      </c>
      <c r="Q77" s="1">
        <f t="shared" si="0"/>
        <v>64</v>
      </c>
      <c r="R77" s="1">
        <f t="shared" ref="R77:R140" si="2">ROUND(H77*$H$12+M77*$M$12,0)</f>
        <v>76</v>
      </c>
    </row>
    <row r="78" spans="1:18">
      <c r="A78" s="10">
        <v>65</v>
      </c>
      <c r="B78" s="275">
        <v>1911065</v>
      </c>
      <c r="C78" s="271" t="s">
        <v>334</v>
      </c>
      <c r="D78" s="445">
        <v>87.65517241379311</v>
      </c>
      <c r="E78" s="445">
        <v>81.714285714285722</v>
      </c>
      <c r="F78" s="445">
        <v>67</v>
      </c>
      <c r="G78" s="445">
        <v>87</v>
      </c>
      <c r="H78" s="445">
        <v>62.833333333333336</v>
      </c>
      <c r="I78" s="2">
        <v>90</v>
      </c>
      <c r="J78" s="2">
        <v>90</v>
      </c>
      <c r="K78" s="2">
        <v>50</v>
      </c>
      <c r="L78" s="2">
        <v>85</v>
      </c>
      <c r="M78" s="2">
        <v>80</v>
      </c>
      <c r="N78" s="1">
        <f t="shared" si="1"/>
        <v>89</v>
      </c>
      <c r="O78" s="1">
        <f t="shared" si="1"/>
        <v>86</v>
      </c>
      <c r="P78" s="1">
        <f t="shared" si="1"/>
        <v>59</v>
      </c>
      <c r="Q78" s="1">
        <f t="shared" si="1"/>
        <v>86</v>
      </c>
      <c r="R78" s="1">
        <f t="shared" si="2"/>
        <v>71</v>
      </c>
    </row>
    <row r="79" spans="1:18">
      <c r="A79" s="10">
        <v>66</v>
      </c>
      <c r="B79" s="272">
        <v>1911066</v>
      </c>
      <c r="C79" s="273" t="s">
        <v>66</v>
      </c>
      <c r="D79" s="445">
        <v>59.517241379310349</v>
      </c>
      <c r="E79" s="445">
        <v>74.571428571428569</v>
      </c>
      <c r="F79" s="445">
        <v>70.84615384615384</v>
      </c>
      <c r="G79" s="445">
        <v>74</v>
      </c>
      <c r="H79" s="445">
        <v>64.833333333333343</v>
      </c>
      <c r="I79" s="2">
        <v>90</v>
      </c>
      <c r="J79" s="2">
        <v>90</v>
      </c>
      <c r="K79" s="2">
        <v>70</v>
      </c>
      <c r="L79" s="2">
        <v>75</v>
      </c>
      <c r="M79" s="2">
        <v>80</v>
      </c>
      <c r="N79" s="1">
        <f t="shared" ref="N79:Q122" si="3">ROUND(D79*$H$12+I79*$M$12,0)</f>
        <v>75</v>
      </c>
      <c r="O79" s="1">
        <f t="shared" si="3"/>
        <v>82</v>
      </c>
      <c r="P79" s="1">
        <f t="shared" si="3"/>
        <v>70</v>
      </c>
      <c r="Q79" s="1">
        <f t="shared" si="3"/>
        <v>75</v>
      </c>
      <c r="R79" s="1">
        <f t="shared" si="2"/>
        <v>72</v>
      </c>
    </row>
    <row r="80" spans="1:18">
      <c r="A80" s="10">
        <v>67</v>
      </c>
      <c r="B80" s="270">
        <v>1911067</v>
      </c>
      <c r="C80" s="271" t="s">
        <v>335</v>
      </c>
      <c r="D80" s="446">
        <v>81</v>
      </c>
      <c r="E80" s="446">
        <v>78</v>
      </c>
      <c r="F80" s="445">
        <v>96.07692307692308</v>
      </c>
      <c r="G80" s="445">
        <v>85</v>
      </c>
      <c r="H80" s="445">
        <v>91.75</v>
      </c>
      <c r="I80" s="2">
        <v>80</v>
      </c>
      <c r="J80" s="2">
        <v>85</v>
      </c>
      <c r="K80" s="2">
        <v>70</v>
      </c>
      <c r="L80" s="2">
        <v>70</v>
      </c>
      <c r="M80" s="2">
        <v>85</v>
      </c>
      <c r="N80" s="1">
        <f t="shared" si="3"/>
        <v>81</v>
      </c>
      <c r="O80" s="1">
        <f t="shared" si="3"/>
        <v>82</v>
      </c>
      <c r="P80" s="1">
        <f t="shared" si="3"/>
        <v>83</v>
      </c>
      <c r="Q80" s="1">
        <f t="shared" si="3"/>
        <v>78</v>
      </c>
      <c r="R80" s="1">
        <f t="shared" si="2"/>
        <v>88</v>
      </c>
    </row>
    <row r="81" spans="1:18">
      <c r="A81" s="10">
        <v>68</v>
      </c>
      <c r="B81" s="272">
        <v>1911068</v>
      </c>
      <c r="C81" s="273" t="s">
        <v>336</v>
      </c>
      <c r="D81" s="445">
        <v>59.793103448275858</v>
      </c>
      <c r="E81" s="445">
        <v>58</v>
      </c>
      <c r="F81" s="445">
        <v>76.769230769230774</v>
      </c>
      <c r="G81" s="445">
        <v>84.666666666666657</v>
      </c>
      <c r="H81" s="445">
        <v>62.75</v>
      </c>
      <c r="I81" s="2">
        <v>80</v>
      </c>
      <c r="J81" s="2">
        <v>75</v>
      </c>
      <c r="K81" s="2">
        <v>40</v>
      </c>
      <c r="L81" s="2">
        <v>80</v>
      </c>
      <c r="M81" s="2">
        <v>70</v>
      </c>
      <c r="N81" s="1">
        <f t="shared" si="3"/>
        <v>70</v>
      </c>
      <c r="O81" s="1">
        <f t="shared" si="3"/>
        <v>67</v>
      </c>
      <c r="P81" s="1">
        <f t="shared" si="3"/>
        <v>58</v>
      </c>
      <c r="Q81" s="1">
        <f t="shared" si="3"/>
        <v>82</v>
      </c>
      <c r="R81" s="1">
        <f t="shared" si="2"/>
        <v>66</v>
      </c>
    </row>
    <row r="82" spans="1:18">
      <c r="A82" s="10">
        <v>69</v>
      </c>
      <c r="B82" s="272">
        <v>1911069</v>
      </c>
      <c r="C82" s="273" t="s">
        <v>337</v>
      </c>
      <c r="D82" s="446">
        <v>78</v>
      </c>
      <c r="E82" s="446">
        <v>68</v>
      </c>
      <c r="F82" s="445">
        <v>51.384615384615387</v>
      </c>
      <c r="G82" s="445">
        <v>67.666666666666671</v>
      </c>
      <c r="H82" s="445">
        <v>66.166666666666671</v>
      </c>
      <c r="I82" s="2">
        <v>55.000000000000007</v>
      </c>
      <c r="J82" s="2">
        <v>60</v>
      </c>
      <c r="K82" s="2">
        <v>50</v>
      </c>
      <c r="L82" s="2">
        <v>70</v>
      </c>
      <c r="M82" s="2">
        <v>35</v>
      </c>
      <c r="N82" s="1">
        <f t="shared" si="3"/>
        <v>67</v>
      </c>
      <c r="O82" s="1">
        <f t="shared" si="3"/>
        <v>64</v>
      </c>
      <c r="P82" s="1">
        <f t="shared" si="3"/>
        <v>51</v>
      </c>
      <c r="Q82" s="1">
        <f t="shared" si="3"/>
        <v>69</v>
      </c>
      <c r="R82" s="1">
        <f t="shared" si="2"/>
        <v>51</v>
      </c>
    </row>
    <row r="83" spans="1:18">
      <c r="A83" s="10">
        <v>70</v>
      </c>
      <c r="B83" s="267">
        <v>1911070</v>
      </c>
      <c r="C83" s="268" t="s">
        <v>127</v>
      </c>
      <c r="D83" s="446">
        <v>77</v>
      </c>
      <c r="E83" s="446">
        <v>57</v>
      </c>
      <c r="F83" s="445">
        <v>69.92307692307692</v>
      </c>
      <c r="G83" s="445">
        <v>77</v>
      </c>
      <c r="H83" s="445">
        <v>86.666666666666671</v>
      </c>
      <c r="I83" s="2">
        <v>60</v>
      </c>
      <c r="J83" s="2">
        <v>80</v>
      </c>
      <c r="K83" s="2">
        <v>35</v>
      </c>
      <c r="L83" s="2">
        <v>50</v>
      </c>
      <c r="M83" s="2">
        <v>55.000000000000007</v>
      </c>
      <c r="N83" s="1">
        <f t="shared" si="3"/>
        <v>69</v>
      </c>
      <c r="O83" s="1">
        <f t="shared" si="3"/>
        <v>69</v>
      </c>
      <c r="P83" s="1">
        <f t="shared" si="3"/>
        <v>52</v>
      </c>
      <c r="Q83" s="1">
        <f t="shared" si="3"/>
        <v>64</v>
      </c>
      <c r="R83" s="1">
        <f t="shared" si="2"/>
        <v>71</v>
      </c>
    </row>
    <row r="84" spans="1:18">
      <c r="A84" s="10">
        <v>71</v>
      </c>
      <c r="B84" s="272">
        <v>1911071</v>
      </c>
      <c r="C84" s="273" t="s">
        <v>128</v>
      </c>
      <c r="D84" s="445">
        <v>84.206896551724128</v>
      </c>
      <c r="E84" s="445">
        <v>74.571428571428569</v>
      </c>
      <c r="F84" s="445">
        <v>88.307692307692307</v>
      </c>
      <c r="G84" s="445">
        <v>92.666666666666657</v>
      </c>
      <c r="H84" s="445">
        <v>87.666666666666671</v>
      </c>
      <c r="I84" s="2">
        <v>55.000000000000007</v>
      </c>
      <c r="J84" s="2">
        <v>85</v>
      </c>
      <c r="K84" s="2">
        <v>55.000000000000007</v>
      </c>
      <c r="L84" s="2">
        <v>60</v>
      </c>
      <c r="M84" s="2">
        <v>65</v>
      </c>
      <c r="N84" s="1">
        <f t="shared" si="3"/>
        <v>70</v>
      </c>
      <c r="O84" s="1">
        <f t="shared" si="3"/>
        <v>80</v>
      </c>
      <c r="P84" s="1">
        <f t="shared" si="3"/>
        <v>72</v>
      </c>
      <c r="Q84" s="1">
        <f t="shared" si="3"/>
        <v>76</v>
      </c>
      <c r="R84" s="1">
        <f t="shared" si="2"/>
        <v>76</v>
      </c>
    </row>
    <row r="85" spans="1:18">
      <c r="A85" s="10">
        <v>72</v>
      </c>
      <c r="B85" s="270">
        <v>1911072</v>
      </c>
      <c r="C85" s="271" t="s">
        <v>338</v>
      </c>
      <c r="D85" s="445">
        <v>66.965517241379303</v>
      </c>
      <c r="E85" s="445">
        <v>74.571428571428569</v>
      </c>
      <c r="F85" s="445">
        <v>60.92307692307692</v>
      </c>
      <c r="G85" s="445">
        <v>87</v>
      </c>
      <c r="H85" s="445">
        <v>73.5</v>
      </c>
      <c r="I85" s="2">
        <v>90</v>
      </c>
      <c r="J85" s="2">
        <v>95</v>
      </c>
      <c r="K85" s="2">
        <v>75</v>
      </c>
      <c r="L85" s="2">
        <v>90</v>
      </c>
      <c r="M85" s="2">
        <v>90</v>
      </c>
      <c r="N85" s="1">
        <f t="shared" si="3"/>
        <v>78</v>
      </c>
      <c r="O85" s="1">
        <f t="shared" si="3"/>
        <v>85</v>
      </c>
      <c r="P85" s="1">
        <f t="shared" si="3"/>
        <v>68</v>
      </c>
      <c r="Q85" s="1">
        <f t="shared" si="3"/>
        <v>89</v>
      </c>
      <c r="R85" s="1">
        <f t="shared" si="2"/>
        <v>82</v>
      </c>
    </row>
    <row r="86" spans="1:18">
      <c r="A86" s="10">
        <v>73</v>
      </c>
      <c r="B86" s="267">
        <v>1911073</v>
      </c>
      <c r="C86" s="268" t="s">
        <v>339</v>
      </c>
      <c r="D86" s="445">
        <v>91.103448275862064</v>
      </c>
      <c r="E86" s="445">
        <v>91.238095238095241</v>
      </c>
      <c r="F86" s="445">
        <v>94.07692307692308</v>
      </c>
      <c r="G86" s="445">
        <v>89.333333333333343</v>
      </c>
      <c r="H86" s="445">
        <v>93.916666666666671</v>
      </c>
      <c r="I86" s="2">
        <v>90</v>
      </c>
      <c r="J86" s="2">
        <v>95</v>
      </c>
      <c r="K86" s="2">
        <v>75</v>
      </c>
      <c r="L86" s="2">
        <v>85</v>
      </c>
      <c r="M86" s="2">
        <v>90</v>
      </c>
      <c r="N86" s="1">
        <f t="shared" si="3"/>
        <v>91</v>
      </c>
      <c r="O86" s="1">
        <f t="shared" si="3"/>
        <v>93</v>
      </c>
      <c r="P86" s="1">
        <f t="shared" si="3"/>
        <v>85</v>
      </c>
      <c r="Q86" s="1">
        <f t="shared" si="3"/>
        <v>87</v>
      </c>
      <c r="R86" s="1">
        <f t="shared" si="2"/>
        <v>92</v>
      </c>
    </row>
    <row r="87" spans="1:18">
      <c r="A87" s="10">
        <v>74</v>
      </c>
      <c r="B87" s="272">
        <v>1911074</v>
      </c>
      <c r="C87" s="273" t="s">
        <v>68</v>
      </c>
      <c r="D87" s="445">
        <v>78.758620689655174</v>
      </c>
      <c r="E87" s="445">
        <v>84.095238095238102</v>
      </c>
      <c r="F87" s="445">
        <v>84.384615384615387</v>
      </c>
      <c r="G87" s="445">
        <v>83</v>
      </c>
      <c r="H87" s="445">
        <v>73.25</v>
      </c>
      <c r="I87" s="2">
        <v>80</v>
      </c>
      <c r="J87" s="2">
        <v>90</v>
      </c>
      <c r="K87" s="2">
        <v>75</v>
      </c>
      <c r="L87" s="2">
        <v>80</v>
      </c>
      <c r="M87" s="2">
        <v>80</v>
      </c>
      <c r="N87" s="1">
        <f t="shared" si="3"/>
        <v>79</v>
      </c>
      <c r="O87" s="1">
        <f t="shared" si="3"/>
        <v>87</v>
      </c>
      <c r="P87" s="1">
        <f t="shared" si="3"/>
        <v>80</v>
      </c>
      <c r="Q87" s="1">
        <f t="shared" si="3"/>
        <v>82</v>
      </c>
      <c r="R87" s="1">
        <f t="shared" si="2"/>
        <v>77</v>
      </c>
    </row>
    <row r="88" spans="1:18">
      <c r="A88" s="10">
        <v>75</v>
      </c>
      <c r="B88" s="270">
        <v>1911075</v>
      </c>
      <c r="C88" s="271" t="s">
        <v>340</v>
      </c>
      <c r="D88" s="445">
        <v>56.620689655172413</v>
      </c>
      <c r="E88" s="445">
        <v>71.80952380952381</v>
      </c>
      <c r="F88" s="445">
        <v>78.615384615384613</v>
      </c>
      <c r="G88" s="445">
        <v>89</v>
      </c>
      <c r="H88" s="445">
        <v>75.166666666666671</v>
      </c>
      <c r="I88" s="2">
        <v>65</v>
      </c>
      <c r="J88" s="2">
        <v>75</v>
      </c>
      <c r="K88" s="2">
        <v>17.5</v>
      </c>
      <c r="L88" s="2">
        <v>42.5</v>
      </c>
      <c r="M88" s="2">
        <v>70</v>
      </c>
      <c r="N88" s="1">
        <f t="shared" si="3"/>
        <v>61</v>
      </c>
      <c r="O88" s="1">
        <f t="shared" si="3"/>
        <v>73</v>
      </c>
      <c r="P88" s="1">
        <f t="shared" si="3"/>
        <v>48</v>
      </c>
      <c r="Q88" s="1">
        <f t="shared" si="3"/>
        <v>66</v>
      </c>
      <c r="R88" s="1">
        <f t="shared" si="2"/>
        <v>73</v>
      </c>
    </row>
    <row r="89" spans="1:18">
      <c r="A89" s="10">
        <v>76</v>
      </c>
      <c r="B89" s="267">
        <v>1911076</v>
      </c>
      <c r="C89" s="268" t="s">
        <v>341</v>
      </c>
      <c r="D89" s="445">
        <v>63.241379310344826</v>
      </c>
      <c r="E89" s="445">
        <v>79.333333333333329</v>
      </c>
      <c r="F89" s="445">
        <v>71</v>
      </c>
      <c r="G89" s="445">
        <v>84.666666666666657</v>
      </c>
      <c r="H89" s="445">
        <v>69</v>
      </c>
      <c r="I89" s="2">
        <v>85</v>
      </c>
      <c r="J89" s="2">
        <v>90</v>
      </c>
      <c r="K89" s="2">
        <v>60</v>
      </c>
      <c r="L89" s="2">
        <v>65</v>
      </c>
      <c r="M89" s="2">
        <v>75</v>
      </c>
      <c r="N89" s="1">
        <f t="shared" si="3"/>
        <v>74</v>
      </c>
      <c r="O89" s="1">
        <f t="shared" si="3"/>
        <v>85</v>
      </c>
      <c r="P89" s="1">
        <f t="shared" si="3"/>
        <v>66</v>
      </c>
      <c r="Q89" s="1">
        <f t="shared" si="3"/>
        <v>75</v>
      </c>
      <c r="R89" s="1">
        <f t="shared" si="2"/>
        <v>72</v>
      </c>
    </row>
    <row r="90" spans="1:18">
      <c r="A90" s="10">
        <v>77</v>
      </c>
      <c r="B90" s="267">
        <v>1911077</v>
      </c>
      <c r="C90" s="268" t="s">
        <v>56</v>
      </c>
      <c r="D90" s="445">
        <v>75.862068965517238</v>
      </c>
      <c r="E90" s="445">
        <v>81.714285714285722</v>
      </c>
      <c r="F90" s="445">
        <v>82.461538461538467</v>
      </c>
      <c r="G90" s="445">
        <v>89</v>
      </c>
      <c r="H90" s="445">
        <v>87.666666666666671</v>
      </c>
      <c r="I90" s="2">
        <v>85</v>
      </c>
      <c r="J90" s="2">
        <v>85</v>
      </c>
      <c r="K90" s="2">
        <v>55.000000000000007</v>
      </c>
      <c r="L90" s="2">
        <v>85</v>
      </c>
      <c r="M90" s="2">
        <v>80</v>
      </c>
      <c r="N90" s="1">
        <f t="shared" si="3"/>
        <v>80</v>
      </c>
      <c r="O90" s="1">
        <f t="shared" si="3"/>
        <v>83</v>
      </c>
      <c r="P90" s="1">
        <f t="shared" si="3"/>
        <v>69</v>
      </c>
      <c r="Q90" s="1">
        <f t="shared" si="3"/>
        <v>87</v>
      </c>
      <c r="R90" s="1">
        <f t="shared" si="2"/>
        <v>84</v>
      </c>
    </row>
    <row r="91" spans="1:18">
      <c r="A91" s="10">
        <v>78</v>
      </c>
      <c r="B91" s="272">
        <v>1911078</v>
      </c>
      <c r="C91" s="273" t="s">
        <v>69</v>
      </c>
      <c r="D91" s="445">
        <v>68.965517241379303</v>
      </c>
      <c r="E91" s="445">
        <v>85.714285714285722</v>
      </c>
      <c r="F91" s="445">
        <v>86.384615384615387</v>
      </c>
      <c r="G91" s="445">
        <v>71.333333333333343</v>
      </c>
      <c r="H91" s="445">
        <v>77.25</v>
      </c>
      <c r="I91" s="2">
        <v>80</v>
      </c>
      <c r="J91" s="2">
        <v>70</v>
      </c>
      <c r="K91" s="2">
        <v>50</v>
      </c>
      <c r="L91" s="2">
        <v>70</v>
      </c>
      <c r="M91" s="2">
        <v>40</v>
      </c>
      <c r="N91" s="1">
        <f t="shared" si="3"/>
        <v>74</v>
      </c>
      <c r="O91" s="1">
        <f t="shared" si="3"/>
        <v>78</v>
      </c>
      <c r="P91" s="1">
        <f t="shared" si="3"/>
        <v>68</v>
      </c>
      <c r="Q91" s="1">
        <f t="shared" si="3"/>
        <v>71</v>
      </c>
      <c r="R91" s="1">
        <f t="shared" si="2"/>
        <v>59</v>
      </c>
    </row>
    <row r="92" spans="1:18">
      <c r="A92" s="10">
        <v>79</v>
      </c>
      <c r="B92" s="267">
        <v>1911079</v>
      </c>
      <c r="C92" s="268" t="s">
        <v>130</v>
      </c>
      <c r="D92" s="445">
        <v>57.793103448275858</v>
      </c>
      <c r="E92" s="445">
        <v>53.523809523809526</v>
      </c>
      <c r="F92" s="445">
        <v>67</v>
      </c>
      <c r="G92" s="445">
        <v>88.666666666666657</v>
      </c>
      <c r="H92" s="445">
        <v>69</v>
      </c>
      <c r="I92" s="2">
        <v>75</v>
      </c>
      <c r="J92" s="2">
        <v>70</v>
      </c>
      <c r="K92" s="2">
        <v>25</v>
      </c>
      <c r="L92" s="2">
        <v>65</v>
      </c>
      <c r="M92" s="2">
        <v>55.000000000000007</v>
      </c>
      <c r="N92" s="1">
        <f t="shared" si="3"/>
        <v>66</v>
      </c>
      <c r="O92" s="1">
        <f t="shared" si="3"/>
        <v>62</v>
      </c>
      <c r="P92" s="1">
        <f t="shared" si="3"/>
        <v>46</v>
      </c>
      <c r="Q92" s="1">
        <f t="shared" si="3"/>
        <v>77</v>
      </c>
      <c r="R92" s="1">
        <f t="shared" si="2"/>
        <v>62</v>
      </c>
    </row>
    <row r="93" spans="1:18">
      <c r="A93" s="10">
        <v>80</v>
      </c>
      <c r="B93" s="272">
        <v>1911080</v>
      </c>
      <c r="C93" s="273" t="s">
        <v>342</v>
      </c>
      <c r="D93" s="445">
        <v>63.517241379310349</v>
      </c>
      <c r="E93" s="445">
        <v>77.952380952380949</v>
      </c>
      <c r="F93" s="445">
        <v>76.615384615384613</v>
      </c>
      <c r="G93" s="445">
        <v>83.666666666666671</v>
      </c>
      <c r="H93" s="445">
        <v>81.5</v>
      </c>
      <c r="I93" s="2">
        <v>70</v>
      </c>
      <c r="J93" s="2">
        <v>90</v>
      </c>
      <c r="K93" s="2">
        <v>35</v>
      </c>
      <c r="L93" s="2">
        <v>65</v>
      </c>
      <c r="M93" s="2">
        <v>70</v>
      </c>
      <c r="N93" s="1">
        <f t="shared" si="3"/>
        <v>67</v>
      </c>
      <c r="O93" s="1">
        <f t="shared" si="3"/>
        <v>84</v>
      </c>
      <c r="P93" s="1">
        <f t="shared" si="3"/>
        <v>56</v>
      </c>
      <c r="Q93" s="1">
        <f t="shared" si="3"/>
        <v>74</v>
      </c>
      <c r="R93" s="1">
        <f t="shared" si="2"/>
        <v>76</v>
      </c>
    </row>
    <row r="94" spans="1:18">
      <c r="A94" s="10">
        <v>81</v>
      </c>
      <c r="B94" s="272">
        <v>1911081</v>
      </c>
      <c r="C94" s="273" t="s">
        <v>70</v>
      </c>
      <c r="D94" s="445">
        <v>58.344827586206897</v>
      </c>
      <c r="E94" s="445">
        <v>60.285714285714285</v>
      </c>
      <c r="F94" s="445">
        <v>51.615384615384613</v>
      </c>
      <c r="G94" s="445">
        <v>82</v>
      </c>
      <c r="H94" s="445">
        <v>52.416666666666671</v>
      </c>
      <c r="I94" s="2">
        <v>80</v>
      </c>
      <c r="J94" s="2">
        <v>90</v>
      </c>
      <c r="K94" s="2">
        <v>10</v>
      </c>
      <c r="L94" s="2">
        <v>45</v>
      </c>
      <c r="M94" s="2">
        <v>65</v>
      </c>
      <c r="N94" s="1">
        <f t="shared" si="3"/>
        <v>69</v>
      </c>
      <c r="O94" s="1">
        <f t="shared" si="3"/>
        <v>75</v>
      </c>
      <c r="P94" s="1">
        <f t="shared" si="3"/>
        <v>31</v>
      </c>
      <c r="Q94" s="1">
        <f t="shared" si="3"/>
        <v>64</v>
      </c>
      <c r="R94" s="1">
        <f t="shared" si="2"/>
        <v>59</v>
      </c>
    </row>
    <row r="95" spans="1:18">
      <c r="A95" s="10">
        <v>82</v>
      </c>
      <c r="B95" s="272">
        <v>1911082</v>
      </c>
      <c r="C95" s="273" t="s">
        <v>71</v>
      </c>
      <c r="D95" s="446">
        <v>83</v>
      </c>
      <c r="E95" s="446">
        <v>92</v>
      </c>
      <c r="F95" s="445">
        <v>90.307692307692307</v>
      </c>
      <c r="G95" s="445">
        <v>82</v>
      </c>
      <c r="H95" s="445">
        <v>91.75</v>
      </c>
      <c r="I95" s="2">
        <v>90</v>
      </c>
      <c r="J95" s="2">
        <v>85</v>
      </c>
      <c r="K95" s="2">
        <v>30</v>
      </c>
      <c r="L95" s="2">
        <v>75</v>
      </c>
      <c r="M95" s="2">
        <v>85</v>
      </c>
      <c r="N95" s="1">
        <f t="shared" si="3"/>
        <v>87</v>
      </c>
      <c r="O95" s="1">
        <f t="shared" si="3"/>
        <v>89</v>
      </c>
      <c r="P95" s="1">
        <f t="shared" si="3"/>
        <v>60</v>
      </c>
      <c r="Q95" s="1">
        <f t="shared" si="3"/>
        <v>79</v>
      </c>
      <c r="R95" s="1">
        <f t="shared" si="2"/>
        <v>88</v>
      </c>
    </row>
    <row r="96" spans="1:18">
      <c r="A96" s="10">
        <v>83</v>
      </c>
      <c r="B96" s="272">
        <v>1911083</v>
      </c>
      <c r="C96" s="273" t="s">
        <v>132</v>
      </c>
      <c r="D96" s="445">
        <v>58.620689655172413</v>
      </c>
      <c r="E96" s="445">
        <v>58</v>
      </c>
      <c r="F96" s="445">
        <v>88.230769230769226</v>
      </c>
      <c r="G96" s="445">
        <v>85.666666666666671</v>
      </c>
      <c r="H96" s="445">
        <v>89.75</v>
      </c>
      <c r="I96" s="2">
        <v>90</v>
      </c>
      <c r="J96" s="2">
        <v>90</v>
      </c>
      <c r="K96" s="2">
        <v>85</v>
      </c>
      <c r="L96" s="2">
        <v>75</v>
      </c>
      <c r="M96" s="2">
        <v>70</v>
      </c>
      <c r="N96" s="1">
        <f t="shared" si="3"/>
        <v>74</v>
      </c>
      <c r="O96" s="1">
        <f t="shared" si="3"/>
        <v>74</v>
      </c>
      <c r="P96" s="1">
        <f t="shared" si="3"/>
        <v>87</v>
      </c>
      <c r="Q96" s="1">
        <f t="shared" si="3"/>
        <v>80</v>
      </c>
      <c r="R96" s="1">
        <f t="shared" si="2"/>
        <v>80</v>
      </c>
    </row>
    <row r="97" spans="1:18">
      <c r="A97" s="10">
        <v>84</v>
      </c>
      <c r="B97" s="270">
        <v>1911084</v>
      </c>
      <c r="C97" s="271" t="s">
        <v>343</v>
      </c>
      <c r="D97" s="446">
        <v>68</v>
      </c>
      <c r="E97" s="446">
        <v>64</v>
      </c>
      <c r="F97" s="445">
        <v>76.769230769230774</v>
      </c>
      <c r="G97" s="445">
        <v>81.333333333333343</v>
      </c>
      <c r="H97" s="445">
        <v>80.333333333333329</v>
      </c>
      <c r="I97" s="2">
        <v>55.000000000000007</v>
      </c>
      <c r="J97" s="2">
        <v>30</v>
      </c>
      <c r="K97" s="2">
        <v>60</v>
      </c>
      <c r="L97" s="2">
        <v>75</v>
      </c>
      <c r="M97" s="2">
        <v>45</v>
      </c>
      <c r="N97" s="1">
        <f t="shared" si="3"/>
        <v>62</v>
      </c>
      <c r="O97" s="1">
        <f t="shared" si="3"/>
        <v>47</v>
      </c>
      <c r="P97" s="1">
        <f t="shared" si="3"/>
        <v>68</v>
      </c>
      <c r="Q97" s="1">
        <f t="shared" si="3"/>
        <v>78</v>
      </c>
      <c r="R97" s="1">
        <f t="shared" si="2"/>
        <v>63</v>
      </c>
    </row>
    <row r="98" spans="1:18">
      <c r="A98" s="10">
        <v>85</v>
      </c>
      <c r="B98" s="267">
        <v>1911085</v>
      </c>
      <c r="C98" s="268" t="s">
        <v>344</v>
      </c>
      <c r="D98" s="445">
        <v>63.517241379310349</v>
      </c>
      <c r="E98" s="445">
        <v>57.523809523809526</v>
      </c>
      <c r="F98" s="445">
        <v>49.53846153846154</v>
      </c>
      <c r="G98" s="445">
        <v>79</v>
      </c>
      <c r="H98" s="445">
        <v>67.166666666666671</v>
      </c>
      <c r="I98" s="2">
        <v>80</v>
      </c>
      <c r="J98" s="2">
        <v>70</v>
      </c>
      <c r="K98" s="2">
        <v>15</v>
      </c>
      <c r="L98" s="2">
        <v>75</v>
      </c>
      <c r="M98" s="2">
        <v>15</v>
      </c>
      <c r="N98" s="1">
        <f t="shared" si="3"/>
        <v>72</v>
      </c>
      <c r="O98" s="1">
        <f t="shared" si="3"/>
        <v>64</v>
      </c>
      <c r="P98" s="1">
        <f t="shared" si="3"/>
        <v>32</v>
      </c>
      <c r="Q98" s="1">
        <f t="shared" si="3"/>
        <v>77</v>
      </c>
      <c r="R98" s="1">
        <f t="shared" si="2"/>
        <v>41</v>
      </c>
    </row>
    <row r="99" spans="1:18">
      <c r="A99" s="10">
        <v>86</v>
      </c>
      <c r="B99" s="270">
        <v>1911086</v>
      </c>
      <c r="C99" s="31" t="s">
        <v>345</v>
      </c>
      <c r="D99" s="445">
        <v>58.620689655172413</v>
      </c>
      <c r="E99" s="445">
        <v>59.904761904761905</v>
      </c>
      <c r="F99" s="445">
        <v>49.53846153846154</v>
      </c>
      <c r="G99" s="445">
        <v>88.666666666666657</v>
      </c>
      <c r="H99" s="445">
        <v>50.5</v>
      </c>
      <c r="I99" s="2">
        <v>75</v>
      </c>
      <c r="J99" s="2">
        <v>85</v>
      </c>
      <c r="K99" s="2">
        <v>10</v>
      </c>
      <c r="L99" s="2">
        <v>60</v>
      </c>
      <c r="M99" s="2">
        <v>70</v>
      </c>
      <c r="N99" s="1">
        <f t="shared" si="3"/>
        <v>67</v>
      </c>
      <c r="O99" s="1">
        <f t="shared" si="3"/>
        <v>72</v>
      </c>
      <c r="P99" s="1">
        <f t="shared" si="3"/>
        <v>30</v>
      </c>
      <c r="Q99" s="1">
        <f t="shared" si="3"/>
        <v>74</v>
      </c>
      <c r="R99" s="1">
        <f t="shared" si="2"/>
        <v>60</v>
      </c>
    </row>
    <row r="100" spans="1:18">
      <c r="A100" s="10">
        <v>87</v>
      </c>
      <c r="B100" s="270">
        <v>1911087</v>
      </c>
      <c r="C100" s="271" t="s">
        <v>136</v>
      </c>
      <c r="D100" s="446">
        <v>85</v>
      </c>
      <c r="E100" s="446">
        <v>82</v>
      </c>
      <c r="F100" s="445">
        <v>88.230769230769226</v>
      </c>
      <c r="G100" s="445">
        <v>91</v>
      </c>
      <c r="H100" s="445">
        <v>88.75</v>
      </c>
      <c r="I100" s="2">
        <v>75</v>
      </c>
      <c r="J100" s="2">
        <v>80</v>
      </c>
      <c r="K100" s="2">
        <v>75</v>
      </c>
      <c r="L100" s="2">
        <v>80</v>
      </c>
      <c r="M100" s="2">
        <v>80</v>
      </c>
      <c r="N100" s="1">
        <f t="shared" si="3"/>
        <v>80</v>
      </c>
      <c r="O100" s="1">
        <f t="shared" si="3"/>
        <v>81</v>
      </c>
      <c r="P100" s="1">
        <f t="shared" si="3"/>
        <v>82</v>
      </c>
      <c r="Q100" s="1">
        <f t="shared" si="3"/>
        <v>86</v>
      </c>
      <c r="R100" s="1">
        <f t="shared" si="2"/>
        <v>84</v>
      </c>
    </row>
    <row r="101" spans="1:18">
      <c r="A101" s="10">
        <v>88</v>
      </c>
      <c r="B101" s="76">
        <v>1911088</v>
      </c>
      <c r="C101" s="271" t="s">
        <v>346</v>
      </c>
      <c r="D101" s="446">
        <v>87</v>
      </c>
      <c r="E101" s="446">
        <v>87</v>
      </c>
      <c r="F101" s="445">
        <v>93.15384615384616</v>
      </c>
      <c r="G101" s="445">
        <v>93.666666666666657</v>
      </c>
      <c r="H101" s="445">
        <v>88.666666666666671</v>
      </c>
      <c r="I101" s="2">
        <v>87.5</v>
      </c>
      <c r="J101" s="2">
        <v>90</v>
      </c>
      <c r="K101" s="2">
        <v>30</v>
      </c>
      <c r="L101" s="2">
        <v>37.5</v>
      </c>
      <c r="M101" s="2">
        <v>25</v>
      </c>
      <c r="N101" s="1">
        <f t="shared" si="3"/>
        <v>87</v>
      </c>
      <c r="O101" s="1">
        <f t="shared" si="3"/>
        <v>89</v>
      </c>
      <c r="P101" s="1">
        <f t="shared" si="3"/>
        <v>62</v>
      </c>
      <c r="Q101" s="1">
        <f t="shared" si="3"/>
        <v>66</v>
      </c>
      <c r="R101" s="1">
        <f t="shared" si="2"/>
        <v>57</v>
      </c>
    </row>
    <row r="102" spans="1:18">
      <c r="A102" s="10">
        <v>89</v>
      </c>
      <c r="B102" s="272">
        <v>1911089</v>
      </c>
      <c r="C102" s="273" t="s">
        <v>137</v>
      </c>
      <c r="D102" s="445">
        <v>68.965517241379303</v>
      </c>
      <c r="E102" s="445">
        <v>85.714285714285722</v>
      </c>
      <c r="F102" s="445">
        <v>82.461538461538467</v>
      </c>
      <c r="G102" s="445">
        <v>89</v>
      </c>
      <c r="H102" s="445">
        <v>77.25</v>
      </c>
      <c r="I102" s="2">
        <v>80</v>
      </c>
      <c r="J102" s="2">
        <v>90</v>
      </c>
      <c r="K102" s="2">
        <v>40</v>
      </c>
      <c r="L102" s="2">
        <v>85</v>
      </c>
      <c r="M102" s="2">
        <v>65</v>
      </c>
      <c r="N102" s="1">
        <f t="shared" si="3"/>
        <v>74</v>
      </c>
      <c r="O102" s="1">
        <f t="shared" si="3"/>
        <v>88</v>
      </c>
      <c r="P102" s="1">
        <f t="shared" si="3"/>
        <v>61</v>
      </c>
      <c r="Q102" s="1">
        <f t="shared" si="3"/>
        <v>87</v>
      </c>
      <c r="R102" s="1">
        <f t="shared" si="2"/>
        <v>71</v>
      </c>
    </row>
    <row r="103" spans="1:18">
      <c r="A103" s="10">
        <v>90</v>
      </c>
      <c r="B103" s="76">
        <v>1911090</v>
      </c>
      <c r="C103" s="271" t="s">
        <v>138</v>
      </c>
      <c r="D103" s="446">
        <v>93</v>
      </c>
      <c r="E103" s="446">
        <v>87</v>
      </c>
      <c r="F103" s="445">
        <v>86.307692307692307</v>
      </c>
      <c r="G103" s="445">
        <v>93</v>
      </c>
      <c r="H103" s="445">
        <v>83.666666666666671</v>
      </c>
      <c r="I103" s="2">
        <v>85</v>
      </c>
      <c r="J103" s="2">
        <v>80</v>
      </c>
      <c r="K103" s="2">
        <v>65</v>
      </c>
      <c r="L103" s="2">
        <v>75</v>
      </c>
      <c r="M103" s="2">
        <v>70</v>
      </c>
      <c r="N103" s="1">
        <f t="shared" si="3"/>
        <v>89</v>
      </c>
      <c r="O103" s="1">
        <f t="shared" si="3"/>
        <v>84</v>
      </c>
      <c r="P103" s="1">
        <f t="shared" si="3"/>
        <v>76</v>
      </c>
      <c r="Q103" s="1">
        <f t="shared" si="3"/>
        <v>84</v>
      </c>
      <c r="R103" s="1">
        <f t="shared" si="2"/>
        <v>77</v>
      </c>
    </row>
    <row r="104" spans="1:18">
      <c r="A104" s="10">
        <v>91</v>
      </c>
      <c r="B104" s="272">
        <v>1911091</v>
      </c>
      <c r="C104" s="273" t="s">
        <v>139</v>
      </c>
      <c r="D104" s="445">
        <v>54.896551724137929</v>
      </c>
      <c r="E104" s="445">
        <v>65.047619047619051</v>
      </c>
      <c r="F104" s="445">
        <v>57.384615384615387</v>
      </c>
      <c r="G104" s="445">
        <v>82.333333333333343</v>
      </c>
      <c r="H104" s="445">
        <v>50.083333333333329</v>
      </c>
      <c r="I104" s="2">
        <v>70</v>
      </c>
      <c r="J104" s="2">
        <v>90</v>
      </c>
      <c r="K104" s="2">
        <v>30</v>
      </c>
      <c r="L104" s="2">
        <v>45</v>
      </c>
      <c r="M104" s="2">
        <v>45</v>
      </c>
      <c r="N104" s="1">
        <f t="shared" si="3"/>
        <v>62</v>
      </c>
      <c r="O104" s="1">
        <f t="shared" si="3"/>
        <v>78</v>
      </c>
      <c r="P104" s="1">
        <f t="shared" si="3"/>
        <v>44</v>
      </c>
      <c r="Q104" s="1">
        <f t="shared" si="3"/>
        <v>64</v>
      </c>
      <c r="R104" s="1">
        <f t="shared" si="2"/>
        <v>48</v>
      </c>
    </row>
    <row r="105" spans="1:18">
      <c r="A105" s="10">
        <v>92</v>
      </c>
      <c r="B105" s="272">
        <v>1911092</v>
      </c>
      <c r="C105" s="273" t="s">
        <v>140</v>
      </c>
      <c r="D105" s="446">
        <v>87</v>
      </c>
      <c r="E105" s="446">
        <v>61</v>
      </c>
      <c r="F105" s="445">
        <v>62.307692307692307</v>
      </c>
      <c r="G105" s="445">
        <v>90</v>
      </c>
      <c r="H105" s="445">
        <v>61.666666666666664</v>
      </c>
      <c r="I105" s="2">
        <v>80</v>
      </c>
      <c r="J105" s="2">
        <v>90</v>
      </c>
      <c r="K105" s="2">
        <v>45</v>
      </c>
      <c r="L105" s="2">
        <v>75</v>
      </c>
      <c r="M105" s="2">
        <v>70</v>
      </c>
      <c r="N105" s="1">
        <f t="shared" si="3"/>
        <v>84</v>
      </c>
      <c r="O105" s="1">
        <f t="shared" si="3"/>
        <v>76</v>
      </c>
      <c r="P105" s="1">
        <f t="shared" si="3"/>
        <v>54</v>
      </c>
      <c r="Q105" s="1">
        <f t="shared" si="3"/>
        <v>83</v>
      </c>
      <c r="R105" s="1">
        <f t="shared" si="2"/>
        <v>66</v>
      </c>
    </row>
    <row r="106" spans="1:18">
      <c r="A106" s="10">
        <v>93</v>
      </c>
      <c r="B106" s="272">
        <v>1911093</v>
      </c>
      <c r="C106" s="273" t="s">
        <v>141</v>
      </c>
      <c r="D106" s="445">
        <v>85.65517241379311</v>
      </c>
      <c r="E106" s="445">
        <v>81.714285714285722</v>
      </c>
      <c r="F106" s="445">
        <v>84.307692307692307</v>
      </c>
      <c r="G106" s="445">
        <v>86</v>
      </c>
      <c r="H106" s="445">
        <v>73.25</v>
      </c>
      <c r="I106" s="2">
        <v>90</v>
      </c>
      <c r="J106" s="2">
        <v>90</v>
      </c>
      <c r="K106" s="2">
        <v>65</v>
      </c>
      <c r="L106" s="2">
        <v>80</v>
      </c>
      <c r="M106" s="2">
        <v>70</v>
      </c>
      <c r="N106" s="1">
        <f t="shared" si="3"/>
        <v>88</v>
      </c>
      <c r="O106" s="1">
        <f t="shared" si="3"/>
        <v>86</v>
      </c>
      <c r="P106" s="1">
        <f t="shared" si="3"/>
        <v>75</v>
      </c>
      <c r="Q106" s="1">
        <f t="shared" si="3"/>
        <v>83</v>
      </c>
      <c r="R106" s="1">
        <f t="shared" si="2"/>
        <v>72</v>
      </c>
    </row>
    <row r="107" spans="1:18">
      <c r="A107" s="10">
        <v>94</v>
      </c>
      <c r="B107" s="267">
        <v>1911094</v>
      </c>
      <c r="C107" s="268" t="s">
        <v>58</v>
      </c>
      <c r="D107" s="445">
        <v>63.517241379310349</v>
      </c>
      <c r="E107" s="445">
        <v>78.952380952380949</v>
      </c>
      <c r="F107" s="445">
        <v>63.230769230769234</v>
      </c>
      <c r="G107" s="445">
        <v>79.333333333333343</v>
      </c>
      <c r="H107" s="445">
        <v>60.666666666666664</v>
      </c>
      <c r="I107" s="2">
        <v>45</v>
      </c>
      <c r="J107" s="2">
        <v>70</v>
      </c>
      <c r="K107" s="2">
        <v>50</v>
      </c>
      <c r="L107" s="2">
        <v>47.5</v>
      </c>
      <c r="M107" s="2">
        <v>42.5</v>
      </c>
      <c r="N107" s="1">
        <f t="shared" si="3"/>
        <v>54</v>
      </c>
      <c r="O107" s="1">
        <f t="shared" si="3"/>
        <v>74</v>
      </c>
      <c r="P107" s="1">
        <f t="shared" si="3"/>
        <v>57</v>
      </c>
      <c r="Q107" s="1">
        <f t="shared" si="3"/>
        <v>63</v>
      </c>
      <c r="R107" s="1">
        <f t="shared" si="2"/>
        <v>52</v>
      </c>
    </row>
    <row r="108" spans="1:18">
      <c r="A108" s="10">
        <v>95</v>
      </c>
      <c r="B108" s="76">
        <v>1911095</v>
      </c>
      <c r="C108" s="271" t="s">
        <v>142</v>
      </c>
      <c r="D108" s="445">
        <v>66.689655172413794</v>
      </c>
      <c r="E108" s="445">
        <v>81.714285714285722</v>
      </c>
      <c r="F108" s="445">
        <v>65.15384615384616</v>
      </c>
      <c r="G108" s="445">
        <v>89</v>
      </c>
      <c r="H108" s="445">
        <v>56.583333333333336</v>
      </c>
      <c r="I108" s="2">
        <v>80</v>
      </c>
      <c r="J108" s="2">
        <v>80</v>
      </c>
      <c r="K108" s="2">
        <v>50</v>
      </c>
      <c r="L108" s="2">
        <v>80</v>
      </c>
      <c r="M108" s="2">
        <v>70</v>
      </c>
      <c r="N108" s="1">
        <f t="shared" si="3"/>
        <v>73</v>
      </c>
      <c r="O108" s="1">
        <f t="shared" si="3"/>
        <v>81</v>
      </c>
      <c r="P108" s="1">
        <f t="shared" si="3"/>
        <v>58</v>
      </c>
      <c r="Q108" s="1">
        <f t="shared" si="3"/>
        <v>85</v>
      </c>
      <c r="R108" s="1">
        <f t="shared" si="2"/>
        <v>63</v>
      </c>
    </row>
    <row r="109" spans="1:18">
      <c r="A109" s="10">
        <v>96</v>
      </c>
      <c r="B109" s="272">
        <v>1911096</v>
      </c>
      <c r="C109" s="273" t="s">
        <v>143</v>
      </c>
      <c r="D109" s="445">
        <v>56.620689655172413</v>
      </c>
      <c r="E109" s="445">
        <v>69.80952380952381</v>
      </c>
      <c r="F109" s="445">
        <v>86.307692307692307</v>
      </c>
      <c r="G109" s="445">
        <v>84.666666666666657</v>
      </c>
      <c r="H109" s="445">
        <v>62.833333333333336</v>
      </c>
      <c r="I109" s="2">
        <v>55.000000000000007</v>
      </c>
      <c r="J109" s="2">
        <v>52.5</v>
      </c>
      <c r="K109" s="2">
        <v>37.5</v>
      </c>
      <c r="L109" s="2">
        <v>55.000000000000007</v>
      </c>
      <c r="M109" s="2">
        <v>50</v>
      </c>
      <c r="N109" s="1">
        <f t="shared" si="3"/>
        <v>56</v>
      </c>
      <c r="O109" s="1">
        <f t="shared" si="3"/>
        <v>61</v>
      </c>
      <c r="P109" s="1">
        <f t="shared" si="3"/>
        <v>62</v>
      </c>
      <c r="Q109" s="1">
        <f t="shared" si="3"/>
        <v>70</v>
      </c>
      <c r="R109" s="1">
        <f t="shared" si="2"/>
        <v>56</v>
      </c>
    </row>
    <row r="110" spans="1:18">
      <c r="A110" s="10">
        <v>97</v>
      </c>
      <c r="B110" s="272">
        <v>1911097</v>
      </c>
      <c r="C110" s="273" t="s">
        <v>347</v>
      </c>
      <c r="D110" s="445">
        <v>85.65517241379311</v>
      </c>
      <c r="E110" s="445">
        <v>67.428571428571431</v>
      </c>
      <c r="F110" s="445">
        <v>65.07692307692308</v>
      </c>
      <c r="G110" s="445">
        <v>87</v>
      </c>
      <c r="H110" s="445">
        <v>87.666666666666671</v>
      </c>
      <c r="I110" s="2">
        <v>65</v>
      </c>
      <c r="J110" s="2">
        <v>85</v>
      </c>
      <c r="K110" s="2">
        <v>47.5</v>
      </c>
      <c r="L110" s="2">
        <v>82.5</v>
      </c>
      <c r="M110" s="2">
        <v>60</v>
      </c>
      <c r="N110" s="1">
        <f t="shared" si="3"/>
        <v>75</v>
      </c>
      <c r="O110" s="1">
        <f t="shared" si="3"/>
        <v>76</v>
      </c>
      <c r="P110" s="1">
        <f t="shared" si="3"/>
        <v>56</v>
      </c>
      <c r="Q110" s="1">
        <f t="shared" si="3"/>
        <v>85</v>
      </c>
      <c r="R110" s="1">
        <f t="shared" si="2"/>
        <v>74</v>
      </c>
    </row>
    <row r="111" spans="1:18">
      <c r="A111" s="10">
        <v>98</v>
      </c>
      <c r="B111" s="272">
        <v>1911098</v>
      </c>
      <c r="C111" s="273" t="s">
        <v>145</v>
      </c>
      <c r="D111" s="445">
        <v>86.206896551724128</v>
      </c>
      <c r="E111" s="445">
        <v>82.714285714285722</v>
      </c>
      <c r="F111" s="445">
        <v>84.384615384615387</v>
      </c>
      <c r="G111" s="445">
        <v>78</v>
      </c>
      <c r="H111" s="445">
        <v>75.333333333333329</v>
      </c>
      <c r="I111" s="2">
        <v>65</v>
      </c>
      <c r="J111" s="2">
        <v>65</v>
      </c>
      <c r="K111" s="2">
        <v>40</v>
      </c>
      <c r="L111" s="2">
        <v>60</v>
      </c>
      <c r="M111" s="2">
        <v>20</v>
      </c>
      <c r="N111" s="1">
        <f t="shared" si="3"/>
        <v>76</v>
      </c>
      <c r="O111" s="1">
        <f t="shared" si="3"/>
        <v>74</v>
      </c>
      <c r="P111" s="1">
        <f t="shared" si="3"/>
        <v>62</v>
      </c>
      <c r="Q111" s="1">
        <f t="shared" si="3"/>
        <v>69</v>
      </c>
      <c r="R111" s="1">
        <f t="shared" si="2"/>
        <v>48</v>
      </c>
    </row>
    <row r="112" spans="1:18">
      <c r="A112" s="10">
        <v>99</v>
      </c>
      <c r="B112" s="76">
        <v>1911099</v>
      </c>
      <c r="C112" s="271" t="s">
        <v>146</v>
      </c>
      <c r="D112" s="446">
        <v>73</v>
      </c>
      <c r="E112" s="446">
        <v>80</v>
      </c>
      <c r="F112" s="445">
        <v>51.615384615384613</v>
      </c>
      <c r="G112" s="445">
        <v>64</v>
      </c>
      <c r="H112" s="445">
        <v>67.833333333333343</v>
      </c>
      <c r="I112" s="2">
        <v>90</v>
      </c>
      <c r="J112" s="2">
        <v>90</v>
      </c>
      <c r="K112" s="2">
        <v>80</v>
      </c>
      <c r="L112" s="2">
        <v>80</v>
      </c>
      <c r="M112" s="2">
        <v>70</v>
      </c>
      <c r="N112" s="1">
        <f t="shared" si="3"/>
        <v>82</v>
      </c>
      <c r="O112" s="1">
        <f t="shared" si="3"/>
        <v>85</v>
      </c>
      <c r="P112" s="1">
        <f t="shared" si="3"/>
        <v>66</v>
      </c>
      <c r="Q112" s="1">
        <f t="shared" si="3"/>
        <v>72</v>
      </c>
      <c r="R112" s="1">
        <f t="shared" si="2"/>
        <v>69</v>
      </c>
    </row>
    <row r="113" spans="1:18">
      <c r="A113" s="10">
        <v>100</v>
      </c>
      <c r="B113" s="272">
        <v>1911100</v>
      </c>
      <c r="C113" s="273" t="s">
        <v>147</v>
      </c>
      <c r="D113" s="446">
        <v>85</v>
      </c>
      <c r="E113" s="446">
        <v>85</v>
      </c>
      <c r="F113" s="445">
        <v>74.769230769230774</v>
      </c>
      <c r="G113" s="445">
        <v>89</v>
      </c>
      <c r="H113" s="445">
        <v>87.583333333333329</v>
      </c>
      <c r="I113" s="2">
        <v>80</v>
      </c>
      <c r="J113" s="2">
        <v>70</v>
      </c>
      <c r="K113" s="2">
        <v>80</v>
      </c>
      <c r="L113" s="2">
        <v>80</v>
      </c>
      <c r="M113" s="2">
        <v>80</v>
      </c>
      <c r="N113" s="1">
        <f t="shared" si="3"/>
        <v>83</v>
      </c>
      <c r="O113" s="1">
        <f t="shared" si="3"/>
        <v>78</v>
      </c>
      <c r="P113" s="1">
        <f t="shared" si="3"/>
        <v>77</v>
      </c>
      <c r="Q113" s="1">
        <f t="shared" si="3"/>
        <v>85</v>
      </c>
      <c r="R113" s="1">
        <f t="shared" si="2"/>
        <v>84</v>
      </c>
    </row>
    <row r="114" spans="1:18">
      <c r="A114" s="10">
        <v>101</v>
      </c>
      <c r="B114" s="272">
        <v>1911101</v>
      </c>
      <c r="C114" s="273" t="s">
        <v>348</v>
      </c>
      <c r="D114" s="445">
        <v>70.689655172413794</v>
      </c>
      <c r="E114" s="445">
        <v>78.571428571428569</v>
      </c>
      <c r="F114" s="445">
        <v>90.07692307692308</v>
      </c>
      <c r="G114" s="445">
        <v>86</v>
      </c>
      <c r="H114" s="445">
        <v>91.916666666666671</v>
      </c>
      <c r="I114" s="2">
        <v>90</v>
      </c>
      <c r="J114" s="2">
        <v>90</v>
      </c>
      <c r="K114" s="2">
        <v>52.5</v>
      </c>
      <c r="L114" s="2">
        <v>42.5</v>
      </c>
      <c r="M114" s="2">
        <v>65</v>
      </c>
      <c r="N114" s="1">
        <f t="shared" si="3"/>
        <v>80</v>
      </c>
      <c r="O114" s="1">
        <f t="shared" si="3"/>
        <v>84</v>
      </c>
      <c r="P114" s="1">
        <f t="shared" si="3"/>
        <v>71</v>
      </c>
      <c r="Q114" s="1">
        <f t="shared" si="3"/>
        <v>64</v>
      </c>
      <c r="R114" s="1">
        <f t="shared" si="2"/>
        <v>78</v>
      </c>
    </row>
    <row r="115" spans="1:18">
      <c r="A115" s="10">
        <v>102</v>
      </c>
      <c r="B115" s="272">
        <v>1911102</v>
      </c>
      <c r="C115" s="273" t="s">
        <v>349</v>
      </c>
      <c r="D115" s="446">
        <v>86</v>
      </c>
      <c r="E115" s="446">
        <v>87</v>
      </c>
      <c r="F115" s="445">
        <v>86.384615384615387</v>
      </c>
      <c r="G115" s="445">
        <v>89.666666666666671</v>
      </c>
      <c r="H115" s="445">
        <v>77.25</v>
      </c>
      <c r="I115" s="2">
        <v>80</v>
      </c>
      <c r="J115" s="2">
        <v>90</v>
      </c>
      <c r="K115" s="2">
        <v>25</v>
      </c>
      <c r="L115" s="2">
        <v>80</v>
      </c>
      <c r="M115" s="2">
        <v>80</v>
      </c>
      <c r="N115" s="1">
        <f t="shared" si="3"/>
        <v>83</v>
      </c>
      <c r="O115" s="1">
        <f t="shared" si="3"/>
        <v>89</v>
      </c>
      <c r="P115" s="1">
        <f t="shared" si="3"/>
        <v>56</v>
      </c>
      <c r="Q115" s="1">
        <f t="shared" si="3"/>
        <v>85</v>
      </c>
      <c r="R115" s="1">
        <f t="shared" si="2"/>
        <v>79</v>
      </c>
    </row>
    <row r="116" spans="1:18">
      <c r="A116" s="10">
        <v>103</v>
      </c>
      <c r="B116" s="272">
        <v>1911103</v>
      </c>
      <c r="C116" s="273" t="s">
        <v>350</v>
      </c>
      <c r="D116" s="446">
        <v>91</v>
      </c>
      <c r="E116" s="446">
        <v>89</v>
      </c>
      <c r="F116" s="445">
        <v>80.384615384615387</v>
      </c>
      <c r="G116" s="445">
        <v>88</v>
      </c>
      <c r="H116" s="445">
        <v>79.666666666666671</v>
      </c>
      <c r="I116" s="2">
        <v>90</v>
      </c>
      <c r="J116" s="2">
        <v>90</v>
      </c>
      <c r="K116" s="2">
        <v>70</v>
      </c>
      <c r="L116" s="2">
        <v>75</v>
      </c>
      <c r="M116" s="2">
        <v>85</v>
      </c>
      <c r="N116" s="1">
        <f t="shared" si="3"/>
        <v>91</v>
      </c>
      <c r="O116" s="1">
        <f t="shared" si="3"/>
        <v>90</v>
      </c>
      <c r="P116" s="1">
        <f t="shared" si="3"/>
        <v>75</v>
      </c>
      <c r="Q116" s="1">
        <f t="shared" si="3"/>
        <v>82</v>
      </c>
      <c r="R116" s="1">
        <f t="shared" si="2"/>
        <v>82</v>
      </c>
    </row>
    <row r="117" spans="1:18">
      <c r="A117" s="10">
        <v>104</v>
      </c>
      <c r="B117" s="267">
        <v>1911104</v>
      </c>
      <c r="C117" s="268" t="s">
        <v>351</v>
      </c>
      <c r="D117" s="445">
        <v>87.931034482758619</v>
      </c>
      <c r="E117" s="445">
        <v>97.61904761904762</v>
      </c>
      <c r="F117" s="445">
        <v>53.307692307692307</v>
      </c>
      <c r="G117" s="445">
        <v>83.666666666666671</v>
      </c>
      <c r="H117" s="445">
        <v>87.916666666666671</v>
      </c>
      <c r="I117" s="2">
        <v>80</v>
      </c>
      <c r="J117" s="2">
        <v>90</v>
      </c>
      <c r="K117" s="2">
        <v>80</v>
      </c>
      <c r="L117" s="2">
        <v>80</v>
      </c>
      <c r="M117" s="2">
        <v>70</v>
      </c>
      <c r="N117" s="1">
        <f t="shared" si="3"/>
        <v>84</v>
      </c>
      <c r="O117" s="1">
        <f t="shared" si="3"/>
        <v>94</v>
      </c>
      <c r="P117" s="1">
        <f t="shared" si="3"/>
        <v>67</v>
      </c>
      <c r="Q117" s="1">
        <f t="shared" si="3"/>
        <v>82</v>
      </c>
      <c r="R117" s="1">
        <f t="shared" si="2"/>
        <v>79</v>
      </c>
    </row>
    <row r="118" spans="1:18">
      <c r="A118" s="10">
        <v>105</v>
      </c>
      <c r="B118" s="267">
        <v>1911105</v>
      </c>
      <c r="C118" s="268" t="s">
        <v>60</v>
      </c>
      <c r="D118" s="445">
        <v>87.65517241379311</v>
      </c>
      <c r="E118" s="445">
        <v>85.095238095238102</v>
      </c>
      <c r="F118" s="445">
        <v>78.615384615384613</v>
      </c>
      <c r="G118" s="445">
        <v>77.666666666666671</v>
      </c>
      <c r="H118" s="445">
        <v>85.666666666666671</v>
      </c>
      <c r="I118" s="2">
        <v>80</v>
      </c>
      <c r="J118" s="2">
        <v>70</v>
      </c>
      <c r="K118" s="2">
        <v>55.000000000000007</v>
      </c>
      <c r="L118" s="2">
        <v>70</v>
      </c>
      <c r="M118" s="2">
        <v>5</v>
      </c>
      <c r="N118" s="1">
        <f t="shared" si="3"/>
        <v>84</v>
      </c>
      <c r="O118" s="1">
        <f t="shared" si="3"/>
        <v>78</v>
      </c>
      <c r="P118" s="1">
        <f t="shared" si="3"/>
        <v>67</v>
      </c>
      <c r="Q118" s="1">
        <f t="shared" si="3"/>
        <v>74</v>
      </c>
      <c r="R118" s="1">
        <f t="shared" si="2"/>
        <v>45</v>
      </c>
    </row>
    <row r="119" spans="1:18">
      <c r="A119" s="10">
        <v>106</v>
      </c>
      <c r="B119" s="76">
        <v>1911106</v>
      </c>
      <c r="C119" s="271" t="s">
        <v>352</v>
      </c>
      <c r="D119" s="446">
        <v>78</v>
      </c>
      <c r="E119" s="446">
        <v>84</v>
      </c>
      <c r="F119" s="445">
        <v>88.07692307692308</v>
      </c>
      <c r="G119" s="445">
        <v>86.666666666666657</v>
      </c>
      <c r="H119" s="445">
        <v>78.583333333333329</v>
      </c>
      <c r="I119" s="2">
        <v>75</v>
      </c>
      <c r="J119" s="2">
        <v>20</v>
      </c>
      <c r="K119" s="2">
        <v>65</v>
      </c>
      <c r="L119" s="2">
        <v>50</v>
      </c>
      <c r="M119" s="2">
        <v>40</v>
      </c>
      <c r="N119" s="1">
        <f t="shared" si="3"/>
        <v>77</v>
      </c>
      <c r="O119" s="1">
        <f t="shared" si="3"/>
        <v>52</v>
      </c>
      <c r="P119" s="1">
        <f t="shared" si="3"/>
        <v>77</v>
      </c>
      <c r="Q119" s="1">
        <f t="shared" si="3"/>
        <v>68</v>
      </c>
      <c r="R119" s="1">
        <f t="shared" si="2"/>
        <v>59</v>
      </c>
    </row>
    <row r="120" spans="1:18">
      <c r="A120" s="10">
        <v>107</v>
      </c>
      <c r="B120" s="272">
        <v>1911107</v>
      </c>
      <c r="C120" s="273" t="s">
        <v>353</v>
      </c>
      <c r="D120" s="445">
        <v>87.379310344827587</v>
      </c>
      <c r="E120" s="445">
        <v>87.476190476190482</v>
      </c>
      <c r="F120" s="445">
        <v>88.307692307692307</v>
      </c>
      <c r="G120" s="445">
        <v>91</v>
      </c>
      <c r="H120" s="445">
        <v>87.666666666666671</v>
      </c>
      <c r="I120" s="2">
        <v>85</v>
      </c>
      <c r="J120" s="2">
        <v>70</v>
      </c>
      <c r="K120" s="2">
        <v>50</v>
      </c>
      <c r="L120" s="2">
        <v>65</v>
      </c>
      <c r="M120" s="2">
        <v>85</v>
      </c>
      <c r="N120" s="1">
        <f t="shared" si="3"/>
        <v>86</v>
      </c>
      <c r="O120" s="1">
        <f t="shared" si="3"/>
        <v>79</v>
      </c>
      <c r="P120" s="1">
        <f t="shared" si="3"/>
        <v>69</v>
      </c>
      <c r="Q120" s="1">
        <f t="shared" si="3"/>
        <v>78</v>
      </c>
      <c r="R120" s="1">
        <f t="shared" si="2"/>
        <v>86</v>
      </c>
    </row>
    <row r="121" spans="1:18">
      <c r="A121" s="10">
        <v>108</v>
      </c>
      <c r="B121" s="272">
        <v>1911108</v>
      </c>
      <c r="C121" s="273" t="s">
        <v>152</v>
      </c>
      <c r="D121" s="445">
        <v>82.758620689655174</v>
      </c>
      <c r="E121" s="445">
        <v>92.857142857142861</v>
      </c>
      <c r="F121" s="445">
        <v>90.230769230769226</v>
      </c>
      <c r="G121" s="445">
        <v>86</v>
      </c>
      <c r="H121" s="445">
        <v>93.916666666666671</v>
      </c>
      <c r="I121" s="2">
        <v>40</v>
      </c>
      <c r="J121" s="2">
        <v>80</v>
      </c>
      <c r="K121" s="2">
        <v>30</v>
      </c>
      <c r="L121" s="2">
        <v>25</v>
      </c>
      <c r="M121" s="2">
        <v>75</v>
      </c>
      <c r="N121" s="1">
        <f t="shared" si="3"/>
        <v>61</v>
      </c>
      <c r="O121" s="1">
        <f t="shared" si="3"/>
        <v>86</v>
      </c>
      <c r="P121" s="1">
        <f t="shared" si="3"/>
        <v>60</v>
      </c>
      <c r="Q121" s="1">
        <f t="shared" si="3"/>
        <v>56</v>
      </c>
      <c r="R121" s="1">
        <f t="shared" si="2"/>
        <v>84</v>
      </c>
    </row>
    <row r="122" spans="1:18">
      <c r="A122" s="10">
        <v>109</v>
      </c>
      <c r="B122" s="267">
        <v>1911109</v>
      </c>
      <c r="C122" s="268" t="s">
        <v>153</v>
      </c>
      <c r="D122" s="445">
        <v>80.758620689655174</v>
      </c>
      <c r="E122" s="445">
        <v>88.857142857142861</v>
      </c>
      <c r="F122" s="445">
        <v>80.538461538461533</v>
      </c>
      <c r="G122" s="445">
        <v>77.666666666666671</v>
      </c>
      <c r="H122" s="445">
        <v>81.5</v>
      </c>
      <c r="I122" s="2">
        <v>65</v>
      </c>
      <c r="J122" s="2">
        <v>25</v>
      </c>
      <c r="K122" s="2">
        <v>50</v>
      </c>
      <c r="L122" s="2">
        <v>65</v>
      </c>
      <c r="M122" s="2">
        <v>70</v>
      </c>
      <c r="N122" s="1">
        <f t="shared" si="3"/>
        <v>73</v>
      </c>
      <c r="O122" s="1">
        <f t="shared" si="3"/>
        <v>57</v>
      </c>
      <c r="P122" s="1">
        <f t="shared" si="3"/>
        <v>65</v>
      </c>
      <c r="Q122" s="1">
        <f t="shared" si="3"/>
        <v>71</v>
      </c>
      <c r="R122" s="1">
        <f t="shared" si="2"/>
        <v>76</v>
      </c>
    </row>
    <row r="123" spans="1:18">
      <c r="A123" s="10">
        <v>110</v>
      </c>
      <c r="B123" s="272">
        <v>1911110</v>
      </c>
      <c r="C123" s="273" t="s">
        <v>154</v>
      </c>
      <c r="D123" s="445">
        <v>87.103448275862064</v>
      </c>
      <c r="E123" s="447">
        <v>87.476190476190482</v>
      </c>
      <c r="F123" s="445">
        <v>82.461538461538467</v>
      </c>
      <c r="G123" s="445">
        <v>82.666666666666657</v>
      </c>
      <c r="H123" s="445">
        <v>77.333333333333329</v>
      </c>
      <c r="I123" s="2">
        <v>80</v>
      </c>
      <c r="J123" s="2">
        <v>95</v>
      </c>
      <c r="K123" s="2">
        <v>70</v>
      </c>
      <c r="L123" s="2">
        <v>80</v>
      </c>
      <c r="M123" s="2">
        <v>80</v>
      </c>
      <c r="N123" s="1">
        <f t="shared" ref="N123:Q138" si="4">ROUND(D123*$H$12+I123*$M$12,0)</f>
        <v>84</v>
      </c>
      <c r="O123" s="1">
        <f t="shared" si="4"/>
        <v>91</v>
      </c>
      <c r="P123" s="1">
        <f t="shared" si="4"/>
        <v>76</v>
      </c>
      <c r="Q123" s="1">
        <f t="shared" si="4"/>
        <v>81</v>
      </c>
      <c r="R123" s="1">
        <f t="shared" si="2"/>
        <v>79</v>
      </c>
    </row>
    <row r="124" spans="1:18">
      <c r="A124" s="10">
        <v>111</v>
      </c>
      <c r="B124" s="272">
        <v>1911111</v>
      </c>
      <c r="C124" s="273" t="s">
        <v>354</v>
      </c>
      <c r="D124" s="445">
        <v>87.65517241379311</v>
      </c>
      <c r="E124" s="445">
        <v>80.333333333333329</v>
      </c>
      <c r="F124" s="445">
        <v>88.307692307692307</v>
      </c>
      <c r="G124" s="445">
        <v>91</v>
      </c>
      <c r="H124" s="445">
        <v>87.666666666666671</v>
      </c>
      <c r="I124" s="2">
        <v>75</v>
      </c>
      <c r="J124" s="2">
        <v>85</v>
      </c>
      <c r="K124" s="2">
        <v>80</v>
      </c>
      <c r="L124" s="2">
        <v>75</v>
      </c>
      <c r="M124" s="2">
        <v>70</v>
      </c>
      <c r="N124" s="1">
        <f t="shared" si="4"/>
        <v>81</v>
      </c>
      <c r="O124" s="1">
        <f t="shared" si="4"/>
        <v>83</v>
      </c>
      <c r="P124" s="1">
        <f t="shared" si="4"/>
        <v>84</v>
      </c>
      <c r="Q124" s="1">
        <f t="shared" si="4"/>
        <v>83</v>
      </c>
      <c r="R124" s="1">
        <f t="shared" si="2"/>
        <v>79</v>
      </c>
    </row>
    <row r="125" spans="1:18">
      <c r="A125" s="10">
        <v>112</v>
      </c>
      <c r="B125" s="272">
        <v>1911112</v>
      </c>
      <c r="C125" s="273" t="s">
        <v>155</v>
      </c>
      <c r="D125" s="445">
        <v>68.965517241379303</v>
      </c>
      <c r="E125" s="445">
        <v>83.333333333333329</v>
      </c>
      <c r="F125" s="445">
        <v>83.384615384615387</v>
      </c>
      <c r="G125" s="445">
        <v>87.666666666666671</v>
      </c>
      <c r="H125" s="445">
        <v>84.583333333333329</v>
      </c>
      <c r="I125" s="2">
        <v>60</v>
      </c>
      <c r="J125" s="2">
        <v>85</v>
      </c>
      <c r="K125" s="2">
        <v>30</v>
      </c>
      <c r="L125" s="2">
        <v>75</v>
      </c>
      <c r="M125" s="2">
        <v>85</v>
      </c>
      <c r="N125" s="1">
        <f t="shared" si="4"/>
        <v>64</v>
      </c>
      <c r="O125" s="1">
        <f t="shared" si="4"/>
        <v>84</v>
      </c>
      <c r="P125" s="1">
        <f t="shared" si="4"/>
        <v>57</v>
      </c>
      <c r="Q125" s="1">
        <f t="shared" si="4"/>
        <v>81</v>
      </c>
      <c r="R125" s="1">
        <f t="shared" si="2"/>
        <v>85</v>
      </c>
    </row>
    <row r="126" spans="1:18">
      <c r="A126" s="10">
        <v>113</v>
      </c>
      <c r="B126" s="272">
        <v>1911113</v>
      </c>
      <c r="C126" s="273" t="s">
        <v>156</v>
      </c>
      <c r="D126" s="448">
        <v>76</v>
      </c>
      <c r="E126" s="448">
        <v>84</v>
      </c>
      <c r="F126" s="445">
        <v>80.615384615384613</v>
      </c>
      <c r="G126" s="445">
        <v>84</v>
      </c>
      <c r="H126" s="445">
        <v>88.666666666666671</v>
      </c>
      <c r="I126" s="2">
        <v>75</v>
      </c>
      <c r="J126" s="2">
        <v>85</v>
      </c>
      <c r="K126" s="2">
        <v>35</v>
      </c>
      <c r="L126" s="2">
        <v>75</v>
      </c>
      <c r="M126" s="2">
        <v>80</v>
      </c>
      <c r="N126" s="1">
        <f t="shared" si="4"/>
        <v>76</v>
      </c>
      <c r="O126" s="1">
        <f t="shared" si="4"/>
        <v>85</v>
      </c>
      <c r="P126" s="1">
        <f t="shared" si="4"/>
        <v>58</v>
      </c>
      <c r="Q126" s="1">
        <f t="shared" si="4"/>
        <v>80</v>
      </c>
      <c r="R126" s="1">
        <f t="shared" si="2"/>
        <v>84</v>
      </c>
    </row>
    <row r="127" spans="1:18">
      <c r="A127" s="10">
        <v>114</v>
      </c>
      <c r="B127" s="272">
        <v>1911114</v>
      </c>
      <c r="C127" s="273" t="s">
        <v>157</v>
      </c>
      <c r="D127" s="446">
        <v>85</v>
      </c>
      <c r="E127" s="446">
        <v>87</v>
      </c>
      <c r="F127" s="445">
        <v>71.92307692307692</v>
      </c>
      <c r="G127" s="445">
        <v>77</v>
      </c>
      <c r="H127" s="445">
        <v>89.666666666666671</v>
      </c>
      <c r="I127" s="2">
        <v>80</v>
      </c>
      <c r="J127" s="2">
        <v>10</v>
      </c>
      <c r="K127" s="2">
        <v>45</v>
      </c>
      <c r="L127" s="2">
        <v>80</v>
      </c>
      <c r="M127" s="2">
        <v>35</v>
      </c>
      <c r="N127" s="1">
        <f t="shared" si="4"/>
        <v>83</v>
      </c>
      <c r="O127" s="1">
        <f t="shared" si="4"/>
        <v>49</v>
      </c>
      <c r="P127" s="1">
        <f t="shared" si="4"/>
        <v>58</v>
      </c>
      <c r="Q127" s="1">
        <f t="shared" si="4"/>
        <v>79</v>
      </c>
      <c r="R127" s="1">
        <f t="shared" si="2"/>
        <v>62</v>
      </c>
    </row>
    <row r="128" spans="1:18">
      <c r="A128" s="10">
        <v>115</v>
      </c>
      <c r="B128" s="272">
        <v>1911115</v>
      </c>
      <c r="C128" s="273" t="s">
        <v>74</v>
      </c>
      <c r="D128" s="446">
        <v>85</v>
      </c>
      <c r="E128" s="446">
        <v>65</v>
      </c>
      <c r="F128" s="445">
        <v>74.615384615384613</v>
      </c>
      <c r="G128" s="445">
        <v>81.666666666666671</v>
      </c>
      <c r="H128" s="445">
        <v>57.833333333333336</v>
      </c>
      <c r="I128" s="2">
        <v>55.000000000000007</v>
      </c>
      <c r="J128" s="2">
        <v>60</v>
      </c>
      <c r="K128" s="2">
        <v>40</v>
      </c>
      <c r="L128" s="2">
        <v>60</v>
      </c>
      <c r="M128" s="2">
        <v>50</v>
      </c>
      <c r="N128" s="1">
        <f t="shared" si="4"/>
        <v>70</v>
      </c>
      <c r="O128" s="1">
        <f t="shared" si="4"/>
        <v>63</v>
      </c>
      <c r="P128" s="1">
        <f t="shared" si="4"/>
        <v>57</v>
      </c>
      <c r="Q128" s="1">
        <f t="shared" si="4"/>
        <v>71</v>
      </c>
      <c r="R128" s="1">
        <f t="shared" si="2"/>
        <v>54</v>
      </c>
    </row>
    <row r="129" spans="1:18">
      <c r="A129" s="10">
        <v>116</v>
      </c>
      <c r="B129" s="267">
        <v>1911116</v>
      </c>
      <c r="C129" s="268" t="s">
        <v>355</v>
      </c>
      <c r="D129" s="445">
        <v>62.068965517241381</v>
      </c>
      <c r="E129" s="445">
        <v>69.047619047619051</v>
      </c>
      <c r="F129" s="445">
        <v>51.769230769230774</v>
      </c>
      <c r="G129" s="445">
        <v>85</v>
      </c>
      <c r="H129" s="445">
        <v>52.416666666666671</v>
      </c>
      <c r="I129" s="2">
        <v>55.000000000000007</v>
      </c>
      <c r="J129" s="2">
        <v>65</v>
      </c>
      <c r="K129" s="2">
        <v>52.5</v>
      </c>
      <c r="L129" s="2">
        <v>47.5</v>
      </c>
      <c r="M129" s="2">
        <v>30</v>
      </c>
      <c r="N129" s="1">
        <f t="shared" si="4"/>
        <v>59</v>
      </c>
      <c r="O129" s="1">
        <f t="shared" si="4"/>
        <v>67</v>
      </c>
      <c r="P129" s="1">
        <f t="shared" si="4"/>
        <v>52</v>
      </c>
      <c r="Q129" s="1">
        <f t="shared" si="4"/>
        <v>66</v>
      </c>
      <c r="R129" s="1">
        <f t="shared" si="2"/>
        <v>41</v>
      </c>
    </row>
    <row r="130" spans="1:18">
      <c r="A130" s="10">
        <v>117</v>
      </c>
      <c r="B130" s="272">
        <v>1911117</v>
      </c>
      <c r="C130" s="273" t="s">
        <v>356</v>
      </c>
      <c r="D130" s="446">
        <v>70</v>
      </c>
      <c r="E130" s="446">
        <v>68</v>
      </c>
      <c r="F130" s="445">
        <v>76.538461538461533</v>
      </c>
      <c r="G130" s="445">
        <v>93</v>
      </c>
      <c r="H130" s="445">
        <v>76.5</v>
      </c>
      <c r="I130" s="2">
        <v>80</v>
      </c>
      <c r="J130" s="2">
        <v>80</v>
      </c>
      <c r="K130" s="2">
        <v>70</v>
      </c>
      <c r="L130" s="2">
        <v>85</v>
      </c>
      <c r="M130" s="2">
        <v>85</v>
      </c>
      <c r="N130" s="1">
        <f t="shared" si="4"/>
        <v>75</v>
      </c>
      <c r="O130" s="1">
        <f t="shared" si="4"/>
        <v>74</v>
      </c>
      <c r="P130" s="1">
        <f t="shared" si="4"/>
        <v>73</v>
      </c>
      <c r="Q130" s="1">
        <f t="shared" si="4"/>
        <v>89</v>
      </c>
      <c r="R130" s="1">
        <f t="shared" si="2"/>
        <v>81</v>
      </c>
    </row>
    <row r="131" spans="1:18">
      <c r="A131" s="10">
        <v>118</v>
      </c>
      <c r="B131" s="76">
        <v>1911118</v>
      </c>
      <c r="C131" s="271" t="s">
        <v>357</v>
      </c>
      <c r="D131" s="445">
        <v>58.620689655172413</v>
      </c>
      <c r="E131" s="445">
        <v>80.952380952380949</v>
      </c>
      <c r="F131" s="445">
        <v>84.230769230769226</v>
      </c>
      <c r="G131" s="445">
        <v>91</v>
      </c>
      <c r="H131" s="445">
        <v>81.583333333333329</v>
      </c>
      <c r="I131" s="2">
        <v>75</v>
      </c>
      <c r="J131" s="2">
        <v>80</v>
      </c>
      <c r="K131" s="2">
        <v>80</v>
      </c>
      <c r="L131" s="2">
        <v>50</v>
      </c>
      <c r="M131" s="2">
        <v>80</v>
      </c>
      <c r="N131" s="1">
        <f t="shared" si="4"/>
        <v>67</v>
      </c>
      <c r="O131" s="1">
        <f t="shared" si="4"/>
        <v>80</v>
      </c>
      <c r="P131" s="1">
        <f t="shared" si="4"/>
        <v>82</v>
      </c>
      <c r="Q131" s="1">
        <f t="shared" si="4"/>
        <v>71</v>
      </c>
      <c r="R131" s="1">
        <f t="shared" si="2"/>
        <v>81</v>
      </c>
    </row>
    <row r="132" spans="1:18">
      <c r="A132" s="10">
        <v>119</v>
      </c>
      <c r="B132" s="267">
        <v>1911119</v>
      </c>
      <c r="C132" s="268" t="s">
        <v>358</v>
      </c>
      <c r="D132" s="445">
        <v>84.206896551724128</v>
      </c>
      <c r="E132" s="445">
        <v>85.714285714285722</v>
      </c>
      <c r="F132" s="445">
        <v>68.92307692307692</v>
      </c>
      <c r="G132" s="445">
        <v>80.666666666666657</v>
      </c>
      <c r="H132" s="445">
        <v>66.916666666666657</v>
      </c>
      <c r="I132" s="2">
        <v>60</v>
      </c>
      <c r="J132" s="2">
        <v>80</v>
      </c>
      <c r="K132" s="2">
        <v>25</v>
      </c>
      <c r="L132" s="2">
        <v>30</v>
      </c>
      <c r="M132" s="2">
        <v>60</v>
      </c>
      <c r="N132" s="1">
        <f t="shared" si="4"/>
        <v>72</v>
      </c>
      <c r="O132" s="1">
        <f t="shared" si="4"/>
        <v>83</v>
      </c>
      <c r="P132" s="1">
        <f t="shared" si="4"/>
        <v>47</v>
      </c>
      <c r="Q132" s="1">
        <f t="shared" si="4"/>
        <v>55</v>
      </c>
      <c r="R132" s="1">
        <f t="shared" si="2"/>
        <v>63</v>
      </c>
    </row>
    <row r="133" spans="1:18">
      <c r="A133" s="10">
        <v>120</v>
      </c>
      <c r="B133" s="272">
        <v>1911120</v>
      </c>
      <c r="C133" s="273" t="s">
        <v>359</v>
      </c>
      <c r="D133" s="445">
        <v>70.689655172413794</v>
      </c>
      <c r="E133" s="445">
        <v>80.952380952380949</v>
      </c>
      <c r="F133" s="445">
        <v>70.84615384615384</v>
      </c>
      <c r="G133" s="445">
        <v>85</v>
      </c>
      <c r="H133" s="445">
        <v>50.416666666666671</v>
      </c>
      <c r="I133" s="2">
        <v>60</v>
      </c>
      <c r="J133" s="2">
        <v>50</v>
      </c>
      <c r="K133" s="2">
        <v>45</v>
      </c>
      <c r="L133" s="2">
        <v>55.000000000000007</v>
      </c>
      <c r="M133" s="2">
        <v>45</v>
      </c>
      <c r="N133" s="1">
        <f t="shared" si="4"/>
        <v>65</v>
      </c>
      <c r="O133" s="1">
        <f t="shared" si="4"/>
        <v>65</v>
      </c>
      <c r="P133" s="1">
        <f t="shared" si="4"/>
        <v>58</v>
      </c>
      <c r="Q133" s="1">
        <f t="shared" si="4"/>
        <v>70</v>
      </c>
      <c r="R133" s="1">
        <f t="shared" si="2"/>
        <v>48</v>
      </c>
    </row>
    <row r="134" spans="1:18">
      <c r="A134" s="10">
        <v>121</v>
      </c>
      <c r="B134" s="76">
        <v>1911401</v>
      </c>
      <c r="C134" s="271" t="s">
        <v>360</v>
      </c>
      <c r="D134" s="445">
        <v>60.344827586206897</v>
      </c>
      <c r="E134" s="445">
        <v>52.761904761904759</v>
      </c>
      <c r="F134" s="445">
        <v>68.84615384615384</v>
      </c>
      <c r="G134" s="445">
        <v>79.666666666666671</v>
      </c>
      <c r="H134" s="445">
        <v>50.5</v>
      </c>
      <c r="I134" s="2">
        <v>60</v>
      </c>
      <c r="J134" s="2">
        <v>60</v>
      </c>
      <c r="K134" s="2">
        <v>25</v>
      </c>
      <c r="L134" s="2">
        <v>45</v>
      </c>
      <c r="M134" s="2">
        <v>60</v>
      </c>
      <c r="N134" s="1">
        <f t="shared" si="4"/>
        <v>60</v>
      </c>
      <c r="O134" s="1">
        <f t="shared" si="4"/>
        <v>56</v>
      </c>
      <c r="P134" s="1">
        <f t="shared" si="4"/>
        <v>47</v>
      </c>
      <c r="Q134" s="1">
        <f t="shared" si="4"/>
        <v>62</v>
      </c>
      <c r="R134" s="1">
        <f t="shared" si="2"/>
        <v>55</v>
      </c>
    </row>
    <row r="135" spans="1:18">
      <c r="A135" s="10">
        <v>122</v>
      </c>
      <c r="B135" s="76">
        <v>1911402</v>
      </c>
      <c r="C135" s="271" t="s">
        <v>361</v>
      </c>
      <c r="D135" s="445">
        <v>63.517241379310349</v>
      </c>
      <c r="E135" s="445">
        <v>73.19047619047619</v>
      </c>
      <c r="F135" s="445">
        <v>49.615384615384613</v>
      </c>
      <c r="G135" s="445">
        <v>81.666666666666671</v>
      </c>
      <c r="H135" s="445">
        <v>73.416666666666671</v>
      </c>
      <c r="I135" s="2">
        <v>70</v>
      </c>
      <c r="J135" s="2">
        <v>70</v>
      </c>
      <c r="K135" s="2">
        <v>65</v>
      </c>
      <c r="L135" s="2">
        <v>60</v>
      </c>
      <c r="M135" s="2">
        <v>40</v>
      </c>
      <c r="N135" s="1">
        <f t="shared" si="4"/>
        <v>67</v>
      </c>
      <c r="O135" s="1">
        <f t="shared" si="4"/>
        <v>72</v>
      </c>
      <c r="P135" s="1">
        <f t="shared" si="4"/>
        <v>57</v>
      </c>
      <c r="Q135" s="1">
        <f t="shared" si="4"/>
        <v>71</v>
      </c>
      <c r="R135" s="1">
        <f t="shared" si="2"/>
        <v>57</v>
      </c>
    </row>
    <row r="136" spans="1:18">
      <c r="A136" s="10">
        <v>123</v>
      </c>
      <c r="B136" s="272">
        <v>1911403</v>
      </c>
      <c r="C136" s="273" t="s">
        <v>362</v>
      </c>
      <c r="D136" s="446">
        <v>61</v>
      </c>
      <c r="E136" s="446">
        <v>67</v>
      </c>
      <c r="F136" s="445">
        <v>49.615384615384613</v>
      </c>
      <c r="G136" s="445">
        <v>88</v>
      </c>
      <c r="H136" s="445">
        <v>58.833333333333336</v>
      </c>
      <c r="I136" s="2">
        <v>80</v>
      </c>
      <c r="J136" s="2">
        <v>90</v>
      </c>
      <c r="K136" s="2">
        <v>75</v>
      </c>
      <c r="L136" s="2">
        <v>85</v>
      </c>
      <c r="M136" s="2">
        <v>40</v>
      </c>
      <c r="N136" s="1">
        <f t="shared" si="4"/>
        <v>71</v>
      </c>
      <c r="O136" s="1">
        <f t="shared" si="4"/>
        <v>79</v>
      </c>
      <c r="P136" s="1">
        <f t="shared" si="4"/>
        <v>62</v>
      </c>
      <c r="Q136" s="1">
        <f t="shared" si="4"/>
        <v>87</v>
      </c>
      <c r="R136" s="1">
        <f t="shared" si="2"/>
        <v>49</v>
      </c>
    </row>
    <row r="137" spans="1:18">
      <c r="A137" s="10">
        <v>124</v>
      </c>
      <c r="B137" s="272">
        <v>1911404</v>
      </c>
      <c r="C137" s="273" t="s">
        <v>363</v>
      </c>
      <c r="D137" s="445">
        <v>56.620689655172413</v>
      </c>
      <c r="E137" s="445">
        <v>73.80952380952381</v>
      </c>
      <c r="F137" s="445">
        <v>78.615384615384613</v>
      </c>
      <c r="G137" s="445">
        <v>90.666666666666657</v>
      </c>
      <c r="H137" s="445">
        <v>60.666666666666664</v>
      </c>
      <c r="I137" s="2">
        <v>80</v>
      </c>
      <c r="J137" s="2">
        <v>75</v>
      </c>
      <c r="K137" s="2">
        <v>60</v>
      </c>
      <c r="L137" s="2">
        <v>60</v>
      </c>
      <c r="M137" s="2">
        <v>70</v>
      </c>
      <c r="N137" s="1">
        <f t="shared" si="4"/>
        <v>68</v>
      </c>
      <c r="O137" s="1">
        <f t="shared" si="4"/>
        <v>74</v>
      </c>
      <c r="P137" s="1">
        <f t="shared" si="4"/>
        <v>69</v>
      </c>
      <c r="Q137" s="1">
        <f t="shared" si="4"/>
        <v>75</v>
      </c>
      <c r="R137" s="1">
        <f t="shared" si="2"/>
        <v>65</v>
      </c>
    </row>
    <row r="138" spans="1:18">
      <c r="A138" s="10">
        <v>125</v>
      </c>
      <c r="B138" s="267">
        <v>1911405</v>
      </c>
      <c r="C138" s="268" t="s">
        <v>364</v>
      </c>
      <c r="D138" s="445">
        <v>54.620689655172413</v>
      </c>
      <c r="E138" s="445">
        <v>74.19047619047619</v>
      </c>
      <c r="F138" s="445">
        <v>69</v>
      </c>
      <c r="G138" s="445">
        <v>89</v>
      </c>
      <c r="H138" s="445">
        <v>60.75</v>
      </c>
      <c r="I138" s="2">
        <v>75</v>
      </c>
      <c r="J138" s="2">
        <v>70</v>
      </c>
      <c r="K138" s="2">
        <v>12.5</v>
      </c>
      <c r="L138" s="2">
        <v>25</v>
      </c>
      <c r="M138" s="2">
        <v>65</v>
      </c>
      <c r="N138" s="1">
        <f t="shared" si="4"/>
        <v>65</v>
      </c>
      <c r="O138" s="1">
        <f t="shared" si="4"/>
        <v>72</v>
      </c>
      <c r="P138" s="1">
        <f t="shared" si="4"/>
        <v>41</v>
      </c>
      <c r="Q138" s="1">
        <f t="shared" si="4"/>
        <v>57</v>
      </c>
      <c r="R138" s="1">
        <f t="shared" si="2"/>
        <v>63</v>
      </c>
    </row>
    <row r="139" spans="1:18">
      <c r="A139" s="10">
        <v>126</v>
      </c>
      <c r="B139" s="31">
        <v>1911406</v>
      </c>
      <c r="C139" s="273" t="s">
        <v>365</v>
      </c>
      <c r="D139" s="445">
        <v>73.862068965517238</v>
      </c>
      <c r="E139" s="445">
        <v>76.19047619047619</v>
      </c>
      <c r="F139" s="445">
        <v>72.84615384615384</v>
      </c>
      <c r="G139" s="445">
        <v>77.666666666666671</v>
      </c>
      <c r="H139" s="445">
        <v>75.333333333333329</v>
      </c>
      <c r="I139" s="2">
        <v>75</v>
      </c>
      <c r="J139" s="2">
        <v>75</v>
      </c>
      <c r="K139" s="2">
        <v>60</v>
      </c>
      <c r="L139" s="2">
        <v>60</v>
      </c>
      <c r="M139" s="2">
        <v>60</v>
      </c>
      <c r="N139" s="1">
        <f t="shared" ref="N139:R142" si="5">ROUND(D139*$H$12+I139*$M$12,0)</f>
        <v>74</v>
      </c>
      <c r="O139" s="1">
        <f t="shared" si="5"/>
        <v>76</v>
      </c>
      <c r="P139" s="1">
        <f t="shared" si="5"/>
        <v>66</v>
      </c>
      <c r="Q139" s="1">
        <f t="shared" si="5"/>
        <v>69</v>
      </c>
      <c r="R139" s="1">
        <f t="shared" si="2"/>
        <v>68</v>
      </c>
    </row>
    <row r="140" spans="1:18">
      <c r="A140" s="10">
        <v>127</v>
      </c>
      <c r="B140" s="76">
        <v>1911407</v>
      </c>
      <c r="C140" s="271" t="s">
        <v>366</v>
      </c>
      <c r="D140" s="445">
        <v>63.793103448275858</v>
      </c>
      <c r="E140" s="445">
        <v>78.571428571428569</v>
      </c>
      <c r="F140" s="445">
        <v>82.538461538461533</v>
      </c>
      <c r="G140" s="445">
        <v>79.666666666666671</v>
      </c>
      <c r="H140" s="445">
        <v>83.5</v>
      </c>
      <c r="I140" s="2">
        <v>80</v>
      </c>
      <c r="J140" s="2">
        <v>35</v>
      </c>
      <c r="K140" s="2">
        <v>60</v>
      </c>
      <c r="L140" s="2">
        <v>85</v>
      </c>
      <c r="M140" s="2">
        <v>0</v>
      </c>
      <c r="N140" s="1">
        <f t="shared" si="5"/>
        <v>72</v>
      </c>
      <c r="O140" s="1">
        <f t="shared" si="5"/>
        <v>57</v>
      </c>
      <c r="P140" s="1">
        <f t="shared" si="5"/>
        <v>71</v>
      </c>
      <c r="Q140" s="1">
        <f t="shared" si="5"/>
        <v>82</v>
      </c>
      <c r="R140" s="1">
        <f t="shared" si="2"/>
        <v>42</v>
      </c>
    </row>
    <row r="141" spans="1:18">
      <c r="A141" s="10">
        <v>128</v>
      </c>
      <c r="B141" s="277">
        <v>1911410</v>
      </c>
      <c r="C141" s="271" t="s">
        <v>367</v>
      </c>
      <c r="D141" s="446">
        <v>72</v>
      </c>
      <c r="E141" s="446">
        <v>65</v>
      </c>
      <c r="F141" s="445">
        <v>59.46153846153846</v>
      </c>
      <c r="G141" s="445">
        <v>78</v>
      </c>
      <c r="H141" s="445">
        <v>50.166666666666664</v>
      </c>
      <c r="I141" s="2">
        <v>60</v>
      </c>
      <c r="J141" s="2">
        <v>55</v>
      </c>
      <c r="K141" s="2">
        <v>40</v>
      </c>
      <c r="L141" s="2">
        <v>35</v>
      </c>
      <c r="M141" s="2">
        <v>40</v>
      </c>
      <c r="N141" s="1">
        <f t="shared" si="5"/>
        <v>66</v>
      </c>
      <c r="O141" s="1">
        <f t="shared" si="5"/>
        <v>60</v>
      </c>
      <c r="P141" s="1">
        <f t="shared" si="5"/>
        <v>50</v>
      </c>
      <c r="Q141" s="1">
        <f t="shared" si="5"/>
        <v>57</v>
      </c>
      <c r="R141" s="1">
        <f t="shared" si="5"/>
        <v>45</v>
      </c>
    </row>
    <row r="142" spans="1:18">
      <c r="A142" s="10">
        <v>129</v>
      </c>
      <c r="B142" s="31">
        <v>1911411</v>
      </c>
      <c r="C142" s="31" t="s">
        <v>368</v>
      </c>
      <c r="D142" s="445">
        <v>58.620689655172413</v>
      </c>
      <c r="E142" s="445">
        <v>62.285714285714285</v>
      </c>
      <c r="F142" s="445">
        <v>51.46153846153846</v>
      </c>
      <c r="G142" s="445">
        <v>79.666666666666671</v>
      </c>
      <c r="H142" s="445">
        <v>50.5</v>
      </c>
      <c r="I142" s="2">
        <v>5</v>
      </c>
      <c r="J142" s="2">
        <v>40</v>
      </c>
      <c r="K142" s="2">
        <v>0</v>
      </c>
      <c r="L142" s="2">
        <v>0</v>
      </c>
      <c r="M142" s="2">
        <v>0</v>
      </c>
      <c r="N142" s="1">
        <f t="shared" si="5"/>
        <v>32</v>
      </c>
      <c r="O142" s="1">
        <f t="shared" si="5"/>
        <v>51</v>
      </c>
      <c r="P142" s="1">
        <f t="shared" si="5"/>
        <v>26</v>
      </c>
      <c r="Q142" s="1">
        <f t="shared" si="5"/>
        <v>40</v>
      </c>
      <c r="R142" s="1">
        <f t="shared" si="5"/>
        <v>25</v>
      </c>
    </row>
    <row r="145" spans="3:19">
      <c r="C145" s="261"/>
      <c r="D145" s="261" t="s">
        <v>5</v>
      </c>
      <c r="E145" s="261" t="s">
        <v>6</v>
      </c>
      <c r="F145" s="261" t="s">
        <v>7</v>
      </c>
      <c r="G145" s="261" t="s">
        <v>8</v>
      </c>
      <c r="H145" s="261" t="s">
        <v>9</v>
      </c>
    </row>
    <row r="146" spans="3:19">
      <c r="C146" s="261" t="s">
        <v>4</v>
      </c>
      <c r="D146" s="2">
        <v>60</v>
      </c>
      <c r="E146" s="2">
        <v>70</v>
      </c>
      <c r="F146" s="2">
        <v>70</v>
      </c>
      <c r="G146" s="2">
        <v>75</v>
      </c>
      <c r="H146" s="2">
        <v>70</v>
      </c>
    </row>
    <row r="147" spans="3:19">
      <c r="C147" s="261" t="s">
        <v>28</v>
      </c>
      <c r="D147" s="278">
        <v>0.65</v>
      </c>
      <c r="E147" s="278">
        <v>0.6</v>
      </c>
      <c r="F147" s="278">
        <v>0.6</v>
      </c>
      <c r="G147" s="278">
        <v>0.8</v>
      </c>
      <c r="H147" s="278">
        <v>0.6</v>
      </c>
      <c r="M147" s="279" t="s">
        <v>377</v>
      </c>
      <c r="N147" s="2">
        <v>129</v>
      </c>
    </row>
    <row r="148" spans="3:19">
      <c r="C148" s="261" t="s">
        <v>187</v>
      </c>
      <c r="D148" s="1">
        <f>COUNTIF(N14:N142,"&gt;="&amp;D146)</f>
        <v>124</v>
      </c>
      <c r="E148" s="1">
        <f>COUNTIF(O14:O142,"&gt;="&amp;E146)</f>
        <v>101</v>
      </c>
      <c r="F148" s="1">
        <f>COUNTIF(P14:P142,"&gt;="&amp;F146)</f>
        <v>41</v>
      </c>
      <c r="G148" s="1">
        <f>COUNTIF(Q14:Q142,"&gt;="&amp;G146)</f>
        <v>78</v>
      </c>
      <c r="H148" s="1">
        <f>COUNTIF(R14:R142,"&gt;="&amp;H146)</f>
        <v>75</v>
      </c>
    </row>
    <row r="149" spans="3:19">
      <c r="C149" s="261" t="s">
        <v>29</v>
      </c>
      <c r="D149" s="280">
        <f>D148/$N$147</f>
        <v>0.96124031007751942</v>
      </c>
      <c r="E149" s="280">
        <f>E148/$N$147</f>
        <v>0.78294573643410847</v>
      </c>
      <c r="F149" s="280">
        <f>F148/$N$147</f>
        <v>0.31782945736434109</v>
      </c>
      <c r="G149" s="280">
        <f>G148/$N$147</f>
        <v>0.60465116279069764</v>
      </c>
      <c r="H149" s="280">
        <f>H148/$N$147</f>
        <v>0.58139534883720934</v>
      </c>
    </row>
    <row r="157" spans="3:19" ht="15" thickBot="1">
      <c r="C157" s="261" t="s">
        <v>26</v>
      </c>
      <c r="D157" s="261" t="s">
        <v>12</v>
      </c>
      <c r="E157" s="261" t="s">
        <v>13</v>
      </c>
      <c r="F157" s="261" t="s">
        <v>14</v>
      </c>
      <c r="G157" s="261" t="s">
        <v>15</v>
      </c>
      <c r="H157" s="261" t="s">
        <v>16</v>
      </c>
      <c r="I157" s="261" t="s">
        <v>17</v>
      </c>
      <c r="J157" s="261" t="s">
        <v>18</v>
      </c>
      <c r="K157" s="261" t="s">
        <v>19</v>
      </c>
      <c r="L157" s="261" t="s">
        <v>20</v>
      </c>
      <c r="M157" s="261" t="s">
        <v>21</v>
      </c>
      <c r="N157" s="261" t="s">
        <v>22</v>
      </c>
      <c r="O157" s="261" t="s">
        <v>23</v>
      </c>
      <c r="P157" s="261" t="s">
        <v>24</v>
      </c>
      <c r="Q157" s="261" t="s">
        <v>25</v>
      </c>
      <c r="R157" s="261" t="s">
        <v>38</v>
      </c>
      <c r="S157" s="261" t="s">
        <v>33</v>
      </c>
    </row>
    <row r="158" spans="3:19" ht="15" thickBot="1">
      <c r="C158" s="261" t="s">
        <v>5</v>
      </c>
      <c r="D158" s="11"/>
      <c r="E158" s="12"/>
      <c r="F158" s="12"/>
      <c r="G158" s="12"/>
      <c r="H158" s="12"/>
      <c r="I158" s="12"/>
      <c r="J158" s="12"/>
      <c r="K158" s="12"/>
      <c r="L158" s="12"/>
      <c r="M158" s="12">
        <v>3</v>
      </c>
      <c r="N158" s="12"/>
      <c r="O158" s="12">
        <v>2</v>
      </c>
      <c r="P158" s="12"/>
      <c r="Q158" s="316"/>
      <c r="R158" s="2"/>
      <c r="S158" s="9">
        <f>D149</f>
        <v>0.96124031007751942</v>
      </c>
    </row>
    <row r="159" spans="3:19" ht="15" thickBot="1">
      <c r="C159" s="261" t="s">
        <v>6</v>
      </c>
      <c r="D159" s="13"/>
      <c r="E159" s="14"/>
      <c r="F159" s="14"/>
      <c r="G159" s="14"/>
      <c r="H159" s="14"/>
      <c r="I159" s="14"/>
      <c r="J159" s="14"/>
      <c r="K159" s="14"/>
      <c r="L159" s="14"/>
      <c r="M159" s="14">
        <v>3</v>
      </c>
      <c r="N159" s="14">
        <v>3</v>
      </c>
      <c r="O159" s="14">
        <v>2</v>
      </c>
      <c r="P159" s="14"/>
      <c r="Q159" s="14"/>
      <c r="R159" s="2"/>
      <c r="S159" s="9">
        <f>E149</f>
        <v>0.78294573643410847</v>
      </c>
    </row>
    <row r="160" spans="3:19" ht="15" thickBot="1">
      <c r="C160" s="261" t="s">
        <v>7</v>
      </c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>
        <v>3</v>
      </c>
      <c r="O160" s="14">
        <v>3</v>
      </c>
      <c r="P160" s="14"/>
      <c r="Q160" s="14"/>
      <c r="R160" s="2"/>
      <c r="S160" s="9">
        <f>F149</f>
        <v>0.31782945736434109</v>
      </c>
    </row>
    <row r="161" spans="3:19" ht="15" thickBot="1">
      <c r="C161" s="261" t="s">
        <v>8</v>
      </c>
      <c r="D161" s="13"/>
      <c r="E161" s="14"/>
      <c r="F161" s="14"/>
      <c r="G161" s="14"/>
      <c r="H161" s="14"/>
      <c r="I161" s="14"/>
      <c r="J161" s="14"/>
      <c r="K161" s="14"/>
      <c r="L161" s="14">
        <v>3</v>
      </c>
      <c r="M161" s="14"/>
      <c r="N161" s="14">
        <v>3</v>
      </c>
      <c r="O161" s="14">
        <v>3</v>
      </c>
      <c r="P161" s="14"/>
      <c r="Q161" s="14"/>
      <c r="R161" s="2"/>
      <c r="S161" s="9">
        <f>G149</f>
        <v>0.60465116279069764</v>
      </c>
    </row>
    <row r="162" spans="3:19" ht="15" thickBot="1">
      <c r="C162" s="261" t="s">
        <v>9</v>
      </c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>
        <v>3</v>
      </c>
      <c r="P162" s="14"/>
      <c r="Q162" s="14"/>
      <c r="R162" s="2"/>
      <c r="S162" s="9">
        <f>H149</f>
        <v>0.58139534883720934</v>
      </c>
    </row>
    <row r="163" spans="3:19">
      <c r="C163" s="261" t="s">
        <v>30</v>
      </c>
      <c r="D163" s="1">
        <f t="shared" ref="D163:R163" si="6">COUNTIF(D158:D162,"=3")</f>
        <v>0</v>
      </c>
      <c r="E163" s="1">
        <f t="shared" si="6"/>
        <v>0</v>
      </c>
      <c r="F163" s="1">
        <f t="shared" si="6"/>
        <v>0</v>
      </c>
      <c r="G163" s="1">
        <f t="shared" si="6"/>
        <v>0</v>
      </c>
      <c r="H163" s="1">
        <f t="shared" si="6"/>
        <v>0</v>
      </c>
      <c r="I163" s="1">
        <f t="shared" si="6"/>
        <v>0</v>
      </c>
      <c r="J163" s="1">
        <f t="shared" si="6"/>
        <v>0</v>
      </c>
      <c r="K163" s="1">
        <f t="shared" si="6"/>
        <v>0</v>
      </c>
      <c r="L163" s="1">
        <f t="shared" si="6"/>
        <v>1</v>
      </c>
      <c r="M163" s="1">
        <f t="shared" si="6"/>
        <v>2</v>
      </c>
      <c r="N163" s="1">
        <f t="shared" si="6"/>
        <v>3</v>
      </c>
      <c r="O163" s="1">
        <f t="shared" si="6"/>
        <v>3</v>
      </c>
      <c r="P163" s="1">
        <f t="shared" si="6"/>
        <v>0</v>
      </c>
      <c r="Q163" s="1">
        <f t="shared" si="6"/>
        <v>0</v>
      </c>
      <c r="R163" s="1">
        <f t="shared" si="6"/>
        <v>0</v>
      </c>
    </row>
    <row r="164" spans="3:19">
      <c r="C164" s="261" t="s">
        <v>31</v>
      </c>
      <c r="D164" s="1">
        <f t="shared" ref="D164:R164" si="7">COUNTIF(D158:D162,"=2")</f>
        <v>0</v>
      </c>
      <c r="E164" s="1">
        <f t="shared" si="7"/>
        <v>0</v>
      </c>
      <c r="F164" s="1">
        <f t="shared" si="7"/>
        <v>0</v>
      </c>
      <c r="G164" s="1">
        <f t="shared" si="7"/>
        <v>0</v>
      </c>
      <c r="H164" s="1">
        <f t="shared" si="7"/>
        <v>0</v>
      </c>
      <c r="I164" s="1">
        <f t="shared" si="7"/>
        <v>0</v>
      </c>
      <c r="J164" s="1">
        <f t="shared" si="7"/>
        <v>0</v>
      </c>
      <c r="K164" s="1">
        <f t="shared" si="7"/>
        <v>0</v>
      </c>
      <c r="L164" s="1">
        <f t="shared" si="7"/>
        <v>0</v>
      </c>
      <c r="M164" s="1">
        <f t="shared" si="7"/>
        <v>0</v>
      </c>
      <c r="N164" s="1">
        <f t="shared" si="7"/>
        <v>0</v>
      </c>
      <c r="O164" s="1">
        <f t="shared" si="7"/>
        <v>2</v>
      </c>
      <c r="P164" s="1">
        <f t="shared" si="7"/>
        <v>0</v>
      </c>
      <c r="Q164" s="1">
        <f t="shared" si="7"/>
        <v>0</v>
      </c>
      <c r="R164" s="1">
        <f t="shared" si="7"/>
        <v>0</v>
      </c>
    </row>
    <row r="165" spans="3:19">
      <c r="C165" s="261" t="s">
        <v>32</v>
      </c>
      <c r="D165" s="1">
        <f t="shared" ref="D165:R165" si="8">COUNTIF(D158:D162,"=1")</f>
        <v>0</v>
      </c>
      <c r="E165" s="1">
        <f t="shared" si="8"/>
        <v>0</v>
      </c>
      <c r="F165" s="1">
        <f t="shared" si="8"/>
        <v>0</v>
      </c>
      <c r="G165" s="1">
        <f t="shared" si="8"/>
        <v>0</v>
      </c>
      <c r="H165" s="1">
        <f t="shared" si="8"/>
        <v>0</v>
      </c>
      <c r="I165" s="1">
        <f t="shared" si="8"/>
        <v>0</v>
      </c>
      <c r="J165" s="1">
        <f t="shared" si="8"/>
        <v>0</v>
      </c>
      <c r="K165" s="1">
        <f t="shared" si="8"/>
        <v>0</v>
      </c>
      <c r="L165" s="1">
        <f t="shared" si="8"/>
        <v>0</v>
      </c>
      <c r="M165" s="1">
        <f t="shared" si="8"/>
        <v>0</v>
      </c>
      <c r="N165" s="1">
        <f t="shared" si="8"/>
        <v>0</v>
      </c>
      <c r="O165" s="1">
        <f t="shared" si="8"/>
        <v>0</v>
      </c>
      <c r="P165" s="1">
        <f t="shared" si="8"/>
        <v>0</v>
      </c>
      <c r="Q165" s="1">
        <f t="shared" si="8"/>
        <v>0</v>
      </c>
      <c r="R165" s="1">
        <f t="shared" si="8"/>
        <v>0</v>
      </c>
    </row>
    <row r="166" spans="3:19">
      <c r="C166" s="261" t="s">
        <v>34</v>
      </c>
      <c r="D166" s="6">
        <f t="shared" ref="D166:R166" si="9">3*IF(D163=0,0,(ROUND(SUMIF(D158:D162,"=3",$S$158:$S$162),2)))</f>
        <v>0</v>
      </c>
      <c r="E166" s="6">
        <f t="shared" si="9"/>
        <v>0</v>
      </c>
      <c r="F166" s="6">
        <f t="shared" si="9"/>
        <v>0</v>
      </c>
      <c r="G166" s="6">
        <f t="shared" si="9"/>
        <v>0</v>
      </c>
      <c r="H166" s="6">
        <f t="shared" si="9"/>
        <v>0</v>
      </c>
      <c r="I166" s="6">
        <f t="shared" si="9"/>
        <v>0</v>
      </c>
      <c r="J166" s="6">
        <f t="shared" si="9"/>
        <v>0</v>
      </c>
      <c r="K166" s="6">
        <f t="shared" si="9"/>
        <v>0</v>
      </c>
      <c r="L166" s="6">
        <f t="shared" si="9"/>
        <v>1.7999999999999998</v>
      </c>
      <c r="M166" s="6">
        <f t="shared" si="9"/>
        <v>5.22</v>
      </c>
      <c r="N166" s="6">
        <f t="shared" si="9"/>
        <v>5.13</v>
      </c>
      <c r="O166" s="6">
        <f t="shared" si="9"/>
        <v>4.5</v>
      </c>
      <c r="P166" s="6">
        <f t="shared" si="9"/>
        <v>0</v>
      </c>
      <c r="Q166" s="6">
        <f t="shared" si="9"/>
        <v>0</v>
      </c>
      <c r="R166" s="6">
        <f t="shared" si="9"/>
        <v>0</v>
      </c>
    </row>
    <row r="167" spans="3:19">
      <c r="C167" s="261" t="s">
        <v>35</v>
      </c>
      <c r="D167" s="6">
        <f t="shared" ref="D167:R167" si="10">2*IF(D164=0,0,(ROUND(SUMIF(D158:D162,"=2",$S$158:$S$162),2)))</f>
        <v>0</v>
      </c>
      <c r="E167" s="6">
        <f t="shared" si="10"/>
        <v>0</v>
      </c>
      <c r="F167" s="6">
        <f t="shared" si="10"/>
        <v>0</v>
      </c>
      <c r="G167" s="6">
        <f t="shared" si="10"/>
        <v>0</v>
      </c>
      <c r="H167" s="6">
        <f t="shared" si="10"/>
        <v>0</v>
      </c>
      <c r="I167" s="6">
        <f t="shared" si="10"/>
        <v>0</v>
      </c>
      <c r="J167" s="6">
        <f t="shared" si="10"/>
        <v>0</v>
      </c>
      <c r="K167" s="6">
        <f t="shared" si="10"/>
        <v>0</v>
      </c>
      <c r="L167" s="6">
        <f t="shared" si="10"/>
        <v>0</v>
      </c>
      <c r="M167" s="6">
        <f t="shared" si="10"/>
        <v>0</v>
      </c>
      <c r="N167" s="6">
        <f t="shared" si="10"/>
        <v>0</v>
      </c>
      <c r="O167" s="6">
        <f t="shared" si="10"/>
        <v>3.48</v>
      </c>
      <c r="P167" s="6">
        <f t="shared" si="10"/>
        <v>0</v>
      </c>
      <c r="Q167" s="6">
        <f t="shared" si="10"/>
        <v>0</v>
      </c>
      <c r="R167" s="6">
        <f t="shared" si="10"/>
        <v>0</v>
      </c>
    </row>
    <row r="168" spans="3:19">
      <c r="C168" s="261" t="s">
        <v>36</v>
      </c>
      <c r="D168" s="6">
        <f t="shared" ref="D168:R168" si="11">1*IF(D165=0,0,(ROUND(SUMIF(D158:D162,"=1",$S$158:$S$162),2)))</f>
        <v>0</v>
      </c>
      <c r="E168" s="6">
        <f t="shared" si="11"/>
        <v>0</v>
      </c>
      <c r="F168" s="6">
        <f t="shared" si="11"/>
        <v>0</v>
      </c>
      <c r="G168" s="6">
        <f t="shared" si="11"/>
        <v>0</v>
      </c>
      <c r="H168" s="6">
        <f t="shared" si="11"/>
        <v>0</v>
      </c>
      <c r="I168" s="6">
        <f t="shared" si="11"/>
        <v>0</v>
      </c>
      <c r="J168" s="6">
        <f t="shared" si="11"/>
        <v>0</v>
      </c>
      <c r="K168" s="6">
        <f t="shared" si="11"/>
        <v>0</v>
      </c>
      <c r="L168" s="6">
        <f t="shared" si="11"/>
        <v>0</v>
      </c>
      <c r="M168" s="6">
        <f t="shared" si="11"/>
        <v>0</v>
      </c>
      <c r="N168" s="6">
        <f t="shared" si="11"/>
        <v>0</v>
      </c>
      <c r="O168" s="6">
        <f t="shared" si="11"/>
        <v>0</v>
      </c>
      <c r="P168" s="6">
        <f t="shared" si="11"/>
        <v>0</v>
      </c>
      <c r="Q168" s="6">
        <f t="shared" si="11"/>
        <v>0</v>
      </c>
      <c r="R168" s="6">
        <f t="shared" si="11"/>
        <v>0</v>
      </c>
    </row>
    <row r="171" spans="3:19" ht="17.5">
      <c r="C171" s="7" t="s">
        <v>37</v>
      </c>
      <c r="D171" s="8">
        <f t="shared" ref="D171:R171" si="12">3*IF(SUM(D163:D165)=0,"0",(SUM(D166:D168))/(SUM(D158:D162)))</f>
        <v>0</v>
      </c>
      <c r="E171" s="8">
        <f t="shared" si="12"/>
        <v>0</v>
      </c>
      <c r="F171" s="8">
        <f t="shared" si="12"/>
        <v>0</v>
      </c>
      <c r="G171" s="8">
        <f t="shared" si="12"/>
        <v>0</v>
      </c>
      <c r="H171" s="8">
        <f t="shared" si="12"/>
        <v>0</v>
      </c>
      <c r="I171" s="8">
        <f t="shared" si="12"/>
        <v>0</v>
      </c>
      <c r="J171" s="8">
        <f t="shared" si="12"/>
        <v>0</v>
      </c>
      <c r="K171" s="8">
        <f t="shared" si="12"/>
        <v>0</v>
      </c>
      <c r="L171" s="8">
        <f t="shared" si="12"/>
        <v>1.7999999999999998</v>
      </c>
      <c r="M171" s="8">
        <f t="shared" si="12"/>
        <v>2.61</v>
      </c>
      <c r="N171" s="8">
        <f t="shared" si="12"/>
        <v>1.71</v>
      </c>
      <c r="O171" s="8">
        <f t="shared" si="12"/>
        <v>1.8415384615384618</v>
      </c>
      <c r="P171" s="8">
        <f t="shared" si="12"/>
        <v>0</v>
      </c>
      <c r="Q171" s="8">
        <f t="shared" si="12"/>
        <v>0</v>
      </c>
      <c r="R171" s="8">
        <f t="shared" si="12"/>
        <v>0</v>
      </c>
    </row>
  </sheetData>
  <mergeCells count="15">
    <mergeCell ref="A8:M8"/>
    <mergeCell ref="A1:M1"/>
    <mergeCell ref="A2:M2"/>
    <mergeCell ref="A3:M3"/>
    <mergeCell ref="A4:M4"/>
    <mergeCell ref="A7:M7"/>
    <mergeCell ref="N12:R12"/>
    <mergeCell ref="A9:M9"/>
    <mergeCell ref="A10:M10"/>
    <mergeCell ref="A11:M11"/>
    <mergeCell ref="A12:A13"/>
    <mergeCell ref="B12:B13"/>
    <mergeCell ref="C12:C13"/>
    <mergeCell ref="D12:G12"/>
    <mergeCell ref="I12:L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0"/>
  <sheetViews>
    <sheetView topLeftCell="C172" workbookViewId="0">
      <selection activeCell="E183" sqref="E183:E189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6.7265625" bestFit="1" customWidth="1"/>
    <col min="5" max="5" width="7.54296875" customWidth="1"/>
    <col min="6" max="6" width="8.1796875" customWidth="1"/>
    <col min="7" max="7" width="10.54296875" customWidth="1"/>
  </cols>
  <sheetData>
    <row r="1" spans="1:22">
      <c r="A1" s="511" t="s">
        <v>0</v>
      </c>
      <c r="B1" s="512"/>
      <c r="C1" s="512"/>
      <c r="D1" s="512"/>
      <c r="E1" s="512"/>
      <c r="F1" s="512"/>
    </row>
    <row r="2" spans="1:22">
      <c r="A2" s="511" t="s">
        <v>77</v>
      </c>
      <c r="B2" s="512"/>
      <c r="C2" s="512"/>
      <c r="D2" s="512"/>
      <c r="E2" s="512"/>
      <c r="F2" s="512"/>
    </row>
    <row r="3" spans="1:22" ht="15">
      <c r="A3" s="507" t="s">
        <v>78</v>
      </c>
      <c r="B3" s="508"/>
      <c r="C3" s="508"/>
      <c r="D3" s="508"/>
      <c r="E3" s="508"/>
      <c r="F3" s="508"/>
    </row>
    <row r="4" spans="1:22">
      <c r="A4" s="509" t="s">
        <v>191</v>
      </c>
      <c r="B4" s="510"/>
      <c r="C4" s="510"/>
      <c r="D4" s="510"/>
      <c r="E4" s="510"/>
      <c r="F4" s="510"/>
    </row>
    <row r="5" spans="1:22">
      <c r="A5" s="19" t="s">
        <v>76</v>
      </c>
      <c r="B5" s="20"/>
      <c r="C5" s="20"/>
      <c r="D5" s="20"/>
      <c r="E5" s="20"/>
      <c r="F5" s="20"/>
    </row>
    <row r="6" spans="1:22">
      <c r="A6" s="19" t="s">
        <v>75</v>
      </c>
      <c r="B6" s="20"/>
      <c r="C6" s="20"/>
      <c r="D6" s="20"/>
      <c r="E6" s="20"/>
      <c r="F6" s="20"/>
    </row>
    <row r="7" spans="1:22">
      <c r="A7" s="504" t="s">
        <v>214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6"/>
    </row>
    <row r="8" spans="1:22">
      <c r="A8" s="504" t="s">
        <v>215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6"/>
    </row>
    <row r="9" spans="1:22">
      <c r="A9" s="504" t="s">
        <v>216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6"/>
    </row>
    <row r="10" spans="1:22">
      <c r="A10" s="504" t="s">
        <v>217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6"/>
    </row>
    <row r="11" spans="1:22">
      <c r="A11" s="504" t="s">
        <v>218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4"/>
    </row>
    <row r="12" spans="1:22">
      <c r="A12" s="504" t="s">
        <v>219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4"/>
    </row>
    <row r="13" spans="1:22" ht="15" customHeight="1">
      <c r="A13" s="504" t="s">
        <v>220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5"/>
      <c r="L13" s="535"/>
      <c r="M13" s="535"/>
      <c r="N13" s="535"/>
      <c r="O13" s="535"/>
      <c r="P13" s="535"/>
      <c r="Q13" s="536"/>
    </row>
    <row r="14" spans="1:22" ht="15" customHeight="1">
      <c r="A14" s="498" t="s">
        <v>1</v>
      </c>
      <c r="B14" s="500" t="s">
        <v>2</v>
      </c>
      <c r="C14" s="500" t="s">
        <v>3</v>
      </c>
      <c r="D14" s="502" t="s">
        <v>11</v>
      </c>
      <c r="E14" s="502"/>
      <c r="F14" s="502"/>
      <c r="G14" s="502"/>
      <c r="H14" s="5"/>
      <c r="I14" s="5"/>
      <c r="J14" s="166"/>
      <c r="K14" s="529"/>
      <c r="L14" s="529"/>
      <c r="M14" s="529"/>
      <c r="N14" s="529"/>
      <c r="O14" s="195"/>
      <c r="P14" s="195"/>
      <c r="Q14" s="195"/>
      <c r="R14" s="529"/>
      <c r="S14" s="529"/>
      <c r="T14" s="529"/>
      <c r="U14" s="529"/>
      <c r="V14" s="529"/>
    </row>
    <row r="15" spans="1:22" ht="15" customHeight="1">
      <c r="A15" s="499"/>
      <c r="B15" s="501"/>
      <c r="C15" s="501"/>
      <c r="D15" s="123" t="s">
        <v>5</v>
      </c>
      <c r="E15" s="123" t="s">
        <v>6</v>
      </c>
      <c r="F15" s="123" t="s">
        <v>7</v>
      </c>
      <c r="G15" s="123" t="s">
        <v>8</v>
      </c>
      <c r="H15" s="123" t="s">
        <v>9</v>
      </c>
      <c r="I15" s="123" t="s">
        <v>192</v>
      </c>
      <c r="J15" s="179" t="s">
        <v>193</v>
      </c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</row>
    <row r="16" spans="1:22" ht="15" customHeight="1">
      <c r="A16" s="10">
        <v>1</v>
      </c>
      <c r="B16" s="22">
        <v>1911001</v>
      </c>
      <c r="C16" s="23" t="s">
        <v>79</v>
      </c>
      <c r="D16" s="161">
        <v>74</v>
      </c>
      <c r="E16" s="161">
        <v>74</v>
      </c>
      <c r="F16" s="161">
        <v>59</v>
      </c>
      <c r="G16" s="161">
        <v>83</v>
      </c>
      <c r="H16" s="161">
        <v>65</v>
      </c>
      <c r="I16" s="161">
        <v>84</v>
      </c>
      <c r="J16" s="193">
        <v>82</v>
      </c>
      <c r="K16" s="213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</row>
    <row r="17" spans="1:22" ht="15" customHeight="1">
      <c r="A17" s="10">
        <v>2</v>
      </c>
      <c r="B17" s="24">
        <v>1911002</v>
      </c>
      <c r="C17" s="23" t="s">
        <v>80</v>
      </c>
      <c r="D17" s="161">
        <v>94</v>
      </c>
      <c r="E17" s="161">
        <v>91</v>
      </c>
      <c r="F17" s="161">
        <v>91</v>
      </c>
      <c r="G17" s="161">
        <v>95</v>
      </c>
      <c r="H17" s="161">
        <v>91</v>
      </c>
      <c r="I17" s="161">
        <v>96</v>
      </c>
      <c r="J17" s="193">
        <v>92</v>
      </c>
      <c r="K17" s="213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</row>
    <row r="18" spans="1:22" ht="15" customHeight="1">
      <c r="A18" s="10">
        <v>3</v>
      </c>
      <c r="B18" s="24">
        <v>1911003</v>
      </c>
      <c r="C18" s="23" t="s">
        <v>81</v>
      </c>
      <c r="D18" s="161">
        <v>92</v>
      </c>
      <c r="E18" s="161">
        <v>94</v>
      </c>
      <c r="F18" s="161">
        <v>90</v>
      </c>
      <c r="G18" s="161">
        <v>94</v>
      </c>
      <c r="H18" s="161">
        <v>89.5</v>
      </c>
      <c r="I18" s="161">
        <v>96</v>
      </c>
      <c r="J18" s="193">
        <v>92</v>
      </c>
      <c r="K18" s="213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</row>
    <row r="19" spans="1:22" ht="15" customHeight="1">
      <c r="A19" s="10">
        <v>4</v>
      </c>
      <c r="B19" s="24">
        <v>1911004</v>
      </c>
      <c r="C19" s="23" t="s">
        <v>39</v>
      </c>
      <c r="D19" s="161">
        <v>86</v>
      </c>
      <c r="E19" s="161">
        <v>88</v>
      </c>
      <c r="F19" s="161">
        <v>99</v>
      </c>
      <c r="G19" s="161">
        <v>90</v>
      </c>
      <c r="H19" s="161">
        <v>91</v>
      </c>
      <c r="I19" s="161">
        <v>94</v>
      </c>
      <c r="J19" s="193">
        <v>91</v>
      </c>
      <c r="K19" s="213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</row>
    <row r="20" spans="1:22">
      <c r="A20" s="10">
        <v>5</v>
      </c>
      <c r="B20" s="24">
        <v>1911005</v>
      </c>
      <c r="C20" s="23" t="s">
        <v>40</v>
      </c>
      <c r="D20" s="161">
        <v>92</v>
      </c>
      <c r="E20" s="161">
        <v>93</v>
      </c>
      <c r="F20" s="161">
        <v>86</v>
      </c>
      <c r="G20" s="161">
        <v>92</v>
      </c>
      <c r="H20" s="161">
        <v>87.5</v>
      </c>
      <c r="I20" s="161">
        <v>90</v>
      </c>
      <c r="J20" s="193">
        <v>88</v>
      </c>
      <c r="K20" s="213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</row>
    <row r="21" spans="1:22">
      <c r="A21" s="10">
        <v>6</v>
      </c>
      <c r="B21" s="24">
        <v>1911006</v>
      </c>
      <c r="C21" s="23" t="s">
        <v>82</v>
      </c>
      <c r="D21" s="161">
        <v>92</v>
      </c>
      <c r="E21" s="161">
        <v>94</v>
      </c>
      <c r="F21" s="161">
        <v>93</v>
      </c>
      <c r="G21" s="161">
        <v>92</v>
      </c>
      <c r="H21" s="161">
        <v>91</v>
      </c>
      <c r="I21" s="161">
        <v>94</v>
      </c>
      <c r="J21" s="193">
        <v>90</v>
      </c>
      <c r="K21" s="213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</row>
    <row r="22" spans="1:22">
      <c r="A22" s="10">
        <v>7</v>
      </c>
      <c r="B22" s="24">
        <v>1911007</v>
      </c>
      <c r="C22" s="23" t="s">
        <v>83</v>
      </c>
      <c r="D22" s="161">
        <v>92</v>
      </c>
      <c r="E22" s="161">
        <v>90</v>
      </c>
      <c r="F22" s="161">
        <v>84</v>
      </c>
      <c r="G22" s="161">
        <v>95</v>
      </c>
      <c r="H22" s="161">
        <v>86.5</v>
      </c>
      <c r="I22" s="161">
        <v>93</v>
      </c>
      <c r="J22" s="193">
        <v>91</v>
      </c>
      <c r="K22" s="213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</row>
    <row r="23" spans="1:22">
      <c r="A23" s="10">
        <v>8</v>
      </c>
      <c r="B23" s="24">
        <v>1911008</v>
      </c>
      <c r="C23" s="23" t="s">
        <v>84</v>
      </c>
      <c r="D23" s="161">
        <v>92</v>
      </c>
      <c r="E23" s="161">
        <v>89</v>
      </c>
      <c r="F23" s="161">
        <v>94</v>
      </c>
      <c r="G23" s="161">
        <v>88</v>
      </c>
      <c r="H23" s="161">
        <v>91.5</v>
      </c>
      <c r="I23" s="161">
        <v>92</v>
      </c>
      <c r="J23" s="193">
        <v>90</v>
      </c>
      <c r="K23" s="213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</row>
    <row r="24" spans="1:22">
      <c r="A24" s="10">
        <v>9</v>
      </c>
      <c r="B24" s="24">
        <v>1911009</v>
      </c>
      <c r="C24" s="23" t="s">
        <v>85</v>
      </c>
      <c r="D24" s="161">
        <v>78</v>
      </c>
      <c r="E24" s="161">
        <v>83</v>
      </c>
      <c r="F24" s="161">
        <v>71</v>
      </c>
      <c r="G24" s="161">
        <v>83</v>
      </c>
      <c r="H24" s="161">
        <v>73</v>
      </c>
      <c r="I24" s="161">
        <v>86</v>
      </c>
      <c r="J24" s="193">
        <v>84</v>
      </c>
      <c r="K24" s="213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</row>
    <row r="25" spans="1:22">
      <c r="A25" s="10">
        <v>10</v>
      </c>
      <c r="B25" s="24">
        <v>1911010</v>
      </c>
      <c r="C25" s="23" t="s">
        <v>86</v>
      </c>
      <c r="D25" s="161">
        <v>86</v>
      </c>
      <c r="E25" s="161">
        <v>91</v>
      </c>
      <c r="F25" s="161">
        <v>88</v>
      </c>
      <c r="G25" s="161">
        <v>89</v>
      </c>
      <c r="H25" s="161">
        <v>85.5</v>
      </c>
      <c r="I25" s="161">
        <v>90</v>
      </c>
      <c r="J25" s="193">
        <v>87</v>
      </c>
      <c r="K25" s="213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</row>
    <row r="26" spans="1:22">
      <c r="A26" s="10">
        <v>11</v>
      </c>
      <c r="B26" s="24">
        <v>1911011</v>
      </c>
      <c r="C26" s="23" t="s">
        <v>87</v>
      </c>
      <c r="D26" s="161">
        <v>76</v>
      </c>
      <c r="E26" s="161">
        <v>85</v>
      </c>
      <c r="F26" s="161">
        <v>79</v>
      </c>
      <c r="G26" s="161">
        <v>85</v>
      </c>
      <c r="H26" s="161">
        <v>76</v>
      </c>
      <c r="I26" s="161">
        <v>88</v>
      </c>
      <c r="J26" s="193">
        <v>84</v>
      </c>
      <c r="K26" s="213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</row>
    <row r="27" spans="1:22">
      <c r="A27" s="10">
        <v>12</v>
      </c>
      <c r="B27" s="24">
        <v>1911012</v>
      </c>
      <c r="C27" s="23" t="s">
        <v>88</v>
      </c>
      <c r="D27" s="161">
        <v>94</v>
      </c>
      <c r="E27" s="161">
        <v>92</v>
      </c>
      <c r="F27" s="161">
        <v>88</v>
      </c>
      <c r="G27" s="161">
        <v>94</v>
      </c>
      <c r="H27" s="161">
        <v>89.5</v>
      </c>
      <c r="I27" s="161">
        <v>94</v>
      </c>
      <c r="J27" s="193">
        <v>90</v>
      </c>
      <c r="K27" s="213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</row>
    <row r="28" spans="1:22">
      <c r="A28" s="10">
        <v>13</v>
      </c>
      <c r="B28" s="24">
        <v>1911013</v>
      </c>
      <c r="C28" s="23" t="s">
        <v>89</v>
      </c>
      <c r="D28" s="161">
        <v>96</v>
      </c>
      <c r="E28" s="161">
        <v>92</v>
      </c>
      <c r="F28" s="161">
        <v>92</v>
      </c>
      <c r="G28" s="161">
        <v>96</v>
      </c>
      <c r="H28" s="161">
        <v>92.5</v>
      </c>
      <c r="I28" s="161">
        <v>96</v>
      </c>
      <c r="J28" s="193">
        <v>94</v>
      </c>
      <c r="K28" s="213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</row>
    <row r="29" spans="1:22">
      <c r="A29" s="10">
        <v>14</v>
      </c>
      <c r="B29" s="24">
        <v>1911014</v>
      </c>
      <c r="C29" s="23" t="s">
        <v>90</v>
      </c>
      <c r="D29" s="161">
        <v>88</v>
      </c>
      <c r="E29" s="161">
        <v>89</v>
      </c>
      <c r="F29" s="161">
        <v>85</v>
      </c>
      <c r="G29" s="161">
        <v>90</v>
      </c>
      <c r="H29" s="161">
        <v>85</v>
      </c>
      <c r="I29" s="161">
        <v>92</v>
      </c>
      <c r="J29" s="193">
        <v>88</v>
      </c>
      <c r="K29" s="213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</row>
    <row r="30" spans="1:22">
      <c r="A30" s="10">
        <v>15</v>
      </c>
      <c r="B30" s="24">
        <v>1911015</v>
      </c>
      <c r="C30" s="23" t="s">
        <v>91</v>
      </c>
      <c r="D30" s="161">
        <v>90</v>
      </c>
      <c r="E30" s="161">
        <v>88</v>
      </c>
      <c r="F30" s="161">
        <v>94</v>
      </c>
      <c r="G30" s="161">
        <v>93</v>
      </c>
      <c r="H30" s="161">
        <v>90.5</v>
      </c>
      <c r="I30" s="161">
        <v>95</v>
      </c>
      <c r="J30" s="193">
        <v>91</v>
      </c>
      <c r="K30" s="213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</row>
    <row r="31" spans="1:22">
      <c r="A31" s="10">
        <v>16</v>
      </c>
      <c r="B31" s="24">
        <v>1911016</v>
      </c>
      <c r="C31" s="23" t="s">
        <v>41</v>
      </c>
      <c r="D31" s="161">
        <v>82</v>
      </c>
      <c r="E31" s="161">
        <v>86</v>
      </c>
      <c r="F31" s="161">
        <v>75</v>
      </c>
      <c r="G31" s="161">
        <v>87</v>
      </c>
      <c r="H31" s="161">
        <v>77</v>
      </c>
      <c r="I31" s="161">
        <v>86</v>
      </c>
      <c r="J31" s="193">
        <v>85</v>
      </c>
      <c r="K31" s="213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</row>
    <row r="32" spans="1:22">
      <c r="A32" s="10">
        <v>17</v>
      </c>
      <c r="B32" s="24">
        <v>1911017</v>
      </c>
      <c r="C32" s="23" t="s">
        <v>92</v>
      </c>
      <c r="D32" s="161">
        <v>90</v>
      </c>
      <c r="E32" s="161">
        <v>84</v>
      </c>
      <c r="F32" s="161">
        <v>91</v>
      </c>
      <c r="G32" s="161">
        <v>85</v>
      </c>
      <c r="H32" s="161">
        <v>89</v>
      </c>
      <c r="I32" s="161">
        <v>87</v>
      </c>
      <c r="J32" s="193">
        <v>83</v>
      </c>
      <c r="K32" s="213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2">
      <c r="A33" s="10">
        <v>18</v>
      </c>
      <c r="B33" s="24">
        <v>1911018</v>
      </c>
      <c r="C33" s="23" t="s">
        <v>42</v>
      </c>
      <c r="D33" s="161">
        <v>96</v>
      </c>
      <c r="E33" s="161">
        <v>94</v>
      </c>
      <c r="F33" s="161">
        <v>94</v>
      </c>
      <c r="G33" s="161">
        <v>94</v>
      </c>
      <c r="H33" s="161">
        <v>93.5</v>
      </c>
      <c r="I33" s="161">
        <v>95</v>
      </c>
      <c r="J33" s="193">
        <v>91</v>
      </c>
      <c r="K33" s="213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</row>
    <row r="34" spans="1:22">
      <c r="A34" s="10">
        <v>19</v>
      </c>
      <c r="B34" s="24">
        <v>1911019</v>
      </c>
      <c r="C34" s="23" t="s">
        <v>93</v>
      </c>
      <c r="D34" s="161">
        <v>90</v>
      </c>
      <c r="E34" s="161">
        <v>95</v>
      </c>
      <c r="F34" s="161">
        <v>72</v>
      </c>
      <c r="G34" s="161">
        <v>92</v>
      </c>
      <c r="H34" s="161">
        <v>79.5</v>
      </c>
      <c r="I34" s="161">
        <v>93</v>
      </c>
      <c r="J34" s="193">
        <v>90</v>
      </c>
      <c r="K34" s="213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</row>
    <row r="35" spans="1:22">
      <c r="A35" s="10">
        <v>20</v>
      </c>
      <c r="B35" s="24">
        <v>1911020</v>
      </c>
      <c r="C35" s="23" t="s">
        <v>94</v>
      </c>
      <c r="D35" s="161">
        <v>90</v>
      </c>
      <c r="E35" s="161">
        <v>90</v>
      </c>
      <c r="F35" s="161">
        <v>91</v>
      </c>
      <c r="G35" s="161">
        <v>90</v>
      </c>
      <c r="H35" s="161">
        <v>89</v>
      </c>
      <c r="I35" s="161">
        <v>90</v>
      </c>
      <c r="J35" s="193">
        <v>88</v>
      </c>
      <c r="K35" s="213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</row>
    <row r="36" spans="1:22">
      <c r="A36" s="10">
        <v>21</v>
      </c>
      <c r="B36" s="24">
        <v>1911021</v>
      </c>
      <c r="C36" s="23" t="s">
        <v>43</v>
      </c>
      <c r="D36" s="161">
        <v>90</v>
      </c>
      <c r="E36" s="161">
        <v>94</v>
      </c>
      <c r="F36" s="161">
        <v>90</v>
      </c>
      <c r="G36" s="161">
        <v>93</v>
      </c>
      <c r="H36" s="161">
        <v>88.5</v>
      </c>
      <c r="I36" s="161">
        <v>94</v>
      </c>
      <c r="J36" s="193">
        <v>90</v>
      </c>
      <c r="K36" s="213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</row>
    <row r="37" spans="1:22">
      <c r="A37" s="10">
        <v>22</v>
      </c>
      <c r="B37" s="24">
        <v>1911022</v>
      </c>
      <c r="C37" s="23" t="s">
        <v>95</v>
      </c>
      <c r="D37" s="161">
        <v>94</v>
      </c>
      <c r="E37" s="161">
        <v>93</v>
      </c>
      <c r="F37" s="161">
        <v>92</v>
      </c>
      <c r="G37" s="161">
        <v>95</v>
      </c>
      <c r="H37" s="161">
        <v>91.5</v>
      </c>
      <c r="I37" s="161">
        <v>96</v>
      </c>
      <c r="J37" s="193">
        <v>91</v>
      </c>
      <c r="K37" s="213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</row>
    <row r="38" spans="1:22">
      <c r="A38" s="10">
        <v>23</v>
      </c>
      <c r="B38" s="24">
        <v>1911023</v>
      </c>
      <c r="C38" s="23" t="s">
        <v>44</v>
      </c>
      <c r="D38" s="161">
        <v>94</v>
      </c>
      <c r="E38" s="161">
        <v>92</v>
      </c>
      <c r="F38" s="161">
        <v>95</v>
      </c>
      <c r="G38" s="161">
        <v>88</v>
      </c>
      <c r="H38" s="161">
        <v>93</v>
      </c>
      <c r="I38" s="161">
        <v>92</v>
      </c>
      <c r="J38" s="193">
        <v>88</v>
      </c>
      <c r="K38" s="213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</row>
    <row r="39" spans="1:22">
      <c r="A39" s="10">
        <v>24</v>
      </c>
      <c r="B39" s="24">
        <v>1911024</v>
      </c>
      <c r="C39" s="23" t="s">
        <v>45</v>
      </c>
      <c r="D39" s="161">
        <v>74</v>
      </c>
      <c r="E39" s="161">
        <v>86</v>
      </c>
      <c r="F39" s="161">
        <v>78</v>
      </c>
      <c r="G39" s="161">
        <v>85</v>
      </c>
      <c r="H39" s="161">
        <v>74.5</v>
      </c>
      <c r="I39" s="161">
        <v>89</v>
      </c>
      <c r="J39" s="193">
        <v>85</v>
      </c>
      <c r="K39" s="213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</row>
    <row r="40" spans="1:22">
      <c r="A40" s="10">
        <v>25</v>
      </c>
      <c r="B40" s="24">
        <v>1911025</v>
      </c>
      <c r="C40" s="23" t="s">
        <v>96</v>
      </c>
      <c r="D40" s="161">
        <v>86</v>
      </c>
      <c r="E40" s="161">
        <v>86</v>
      </c>
      <c r="F40" s="161">
        <v>82</v>
      </c>
      <c r="G40" s="161">
        <v>85</v>
      </c>
      <c r="H40" s="161">
        <v>82.5</v>
      </c>
      <c r="I40" s="161">
        <v>84</v>
      </c>
      <c r="J40" s="193">
        <v>83</v>
      </c>
      <c r="K40" s="213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</row>
    <row r="41" spans="1:22">
      <c r="A41" s="10">
        <v>26</v>
      </c>
      <c r="B41" s="24">
        <v>1911026</v>
      </c>
      <c r="C41" s="23" t="s">
        <v>97</v>
      </c>
      <c r="D41" s="161">
        <v>78</v>
      </c>
      <c r="E41" s="161">
        <v>89</v>
      </c>
      <c r="F41" s="161">
        <v>94</v>
      </c>
      <c r="G41" s="161">
        <v>92</v>
      </c>
      <c r="H41" s="161">
        <v>84.5</v>
      </c>
      <c r="I41" s="161">
        <v>90</v>
      </c>
      <c r="J41" s="193">
        <v>88</v>
      </c>
      <c r="K41" s="213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</row>
    <row r="42" spans="1:22">
      <c r="A42" s="10">
        <v>27</v>
      </c>
      <c r="B42" s="24">
        <v>1911027</v>
      </c>
      <c r="C42" s="23" t="s">
        <v>98</v>
      </c>
      <c r="D42" s="161">
        <v>88</v>
      </c>
      <c r="E42" s="161">
        <v>88</v>
      </c>
      <c r="F42" s="161">
        <v>90</v>
      </c>
      <c r="G42" s="161">
        <v>89</v>
      </c>
      <c r="H42" s="161">
        <v>87.5</v>
      </c>
      <c r="I42" s="161">
        <v>88</v>
      </c>
      <c r="J42" s="193">
        <v>85</v>
      </c>
      <c r="K42" s="213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</row>
    <row r="43" spans="1:22">
      <c r="A43" s="10">
        <v>28</v>
      </c>
      <c r="B43" s="24">
        <v>1911028</v>
      </c>
      <c r="C43" s="23" t="s">
        <v>46</v>
      </c>
      <c r="D43" s="161">
        <v>90</v>
      </c>
      <c r="E43" s="161">
        <v>89</v>
      </c>
      <c r="F43" s="161">
        <v>91</v>
      </c>
      <c r="G43" s="161">
        <v>94</v>
      </c>
      <c r="H43" s="161">
        <v>89</v>
      </c>
      <c r="I43" s="161">
        <v>92</v>
      </c>
      <c r="J43" s="193">
        <v>88</v>
      </c>
      <c r="K43" s="213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</row>
    <row r="44" spans="1:22">
      <c r="A44" s="10">
        <v>29</v>
      </c>
      <c r="B44" s="24">
        <v>1911029</v>
      </c>
      <c r="C44" s="23" t="s">
        <v>99</v>
      </c>
      <c r="D44" s="161">
        <v>90</v>
      </c>
      <c r="E44" s="161">
        <v>89</v>
      </c>
      <c r="F44" s="161">
        <v>92</v>
      </c>
      <c r="G44" s="161">
        <v>94</v>
      </c>
      <c r="H44" s="161">
        <v>89.5</v>
      </c>
      <c r="I44" s="161">
        <v>92</v>
      </c>
      <c r="J44" s="193">
        <v>90</v>
      </c>
      <c r="K44" s="213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</row>
    <row r="45" spans="1:22">
      <c r="A45" s="10">
        <v>30</v>
      </c>
      <c r="B45" s="24">
        <v>1911030</v>
      </c>
      <c r="C45" s="23" t="s">
        <v>100</v>
      </c>
      <c r="D45" s="161">
        <v>76</v>
      </c>
      <c r="E45" s="161">
        <v>86</v>
      </c>
      <c r="F45" s="161">
        <v>77</v>
      </c>
      <c r="G45" s="161">
        <v>83</v>
      </c>
      <c r="H45" s="161">
        <v>75</v>
      </c>
      <c r="I45" s="161">
        <v>82</v>
      </c>
      <c r="J45" s="193">
        <v>82</v>
      </c>
      <c r="K45" s="213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</row>
    <row r="46" spans="1:22">
      <c r="A46" s="10">
        <v>31</v>
      </c>
      <c r="B46" s="24">
        <v>1911031</v>
      </c>
      <c r="C46" s="23" t="s">
        <v>101</v>
      </c>
      <c r="D46" s="161">
        <v>90</v>
      </c>
      <c r="E46" s="161">
        <v>89</v>
      </c>
      <c r="F46" s="161">
        <v>85</v>
      </c>
      <c r="G46" s="161">
        <v>94</v>
      </c>
      <c r="H46" s="161">
        <v>86</v>
      </c>
      <c r="I46" s="161">
        <v>94</v>
      </c>
      <c r="J46" s="193">
        <v>91</v>
      </c>
      <c r="K46" s="213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</row>
    <row r="47" spans="1:22">
      <c r="A47" s="10">
        <v>32</v>
      </c>
      <c r="B47" s="24">
        <v>1911032</v>
      </c>
      <c r="C47" s="23" t="s">
        <v>102</v>
      </c>
      <c r="D47" s="161">
        <v>88</v>
      </c>
      <c r="E47" s="161">
        <v>91</v>
      </c>
      <c r="F47" s="161">
        <v>82</v>
      </c>
      <c r="G47" s="161">
        <v>93</v>
      </c>
      <c r="H47" s="161">
        <v>83.5</v>
      </c>
      <c r="I47" s="161">
        <v>93</v>
      </c>
      <c r="J47" s="193">
        <v>91</v>
      </c>
      <c r="K47" s="213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</row>
    <row r="48" spans="1:22">
      <c r="A48" s="10">
        <v>33</v>
      </c>
      <c r="B48" s="24">
        <v>1911033</v>
      </c>
      <c r="C48" s="23" t="s">
        <v>61</v>
      </c>
      <c r="D48" s="161">
        <v>82</v>
      </c>
      <c r="E48" s="161">
        <v>86</v>
      </c>
      <c r="F48" s="161">
        <v>73</v>
      </c>
      <c r="G48" s="161">
        <v>86</v>
      </c>
      <c r="H48" s="161">
        <v>76</v>
      </c>
      <c r="I48" s="161">
        <v>88</v>
      </c>
      <c r="J48" s="193">
        <v>85</v>
      </c>
      <c r="K48" s="213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</row>
    <row r="49" spans="1:22">
      <c r="A49" s="10">
        <v>34</v>
      </c>
      <c r="B49" s="24">
        <v>1911034</v>
      </c>
      <c r="C49" s="23" t="s">
        <v>103</v>
      </c>
      <c r="D49" s="161">
        <v>94</v>
      </c>
      <c r="E49" s="161">
        <v>92</v>
      </c>
      <c r="F49" s="161">
        <v>82</v>
      </c>
      <c r="G49" s="161">
        <v>96</v>
      </c>
      <c r="H49" s="161">
        <v>86.5</v>
      </c>
      <c r="I49" s="161">
        <v>96</v>
      </c>
      <c r="J49" s="193">
        <v>94</v>
      </c>
      <c r="K49" s="213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</row>
    <row r="50" spans="1:22">
      <c r="A50" s="10">
        <v>35</v>
      </c>
      <c r="B50" s="24">
        <v>1911035</v>
      </c>
      <c r="C50" s="23" t="s">
        <v>47</v>
      </c>
      <c r="D50" s="161">
        <v>92</v>
      </c>
      <c r="E50" s="161">
        <v>91</v>
      </c>
      <c r="F50" s="161">
        <v>81</v>
      </c>
      <c r="G50" s="161">
        <v>86</v>
      </c>
      <c r="H50" s="161">
        <v>85</v>
      </c>
      <c r="I50" s="161">
        <v>85</v>
      </c>
      <c r="J50" s="193">
        <v>85</v>
      </c>
      <c r="K50" s="213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</row>
    <row r="51" spans="1:22">
      <c r="A51" s="10">
        <v>36</v>
      </c>
      <c r="B51" s="24">
        <v>1911036</v>
      </c>
      <c r="C51" s="23" t="s">
        <v>62</v>
      </c>
      <c r="D51" s="161">
        <v>88</v>
      </c>
      <c r="E51" s="161">
        <v>87</v>
      </c>
      <c r="F51" s="161">
        <v>85</v>
      </c>
      <c r="G51" s="161">
        <v>88</v>
      </c>
      <c r="H51" s="161">
        <v>85</v>
      </c>
      <c r="I51" s="161">
        <v>88</v>
      </c>
      <c r="J51" s="193">
        <v>85</v>
      </c>
      <c r="K51" s="213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</row>
    <row r="52" spans="1:22">
      <c r="A52" s="10">
        <v>37</v>
      </c>
      <c r="B52" s="24">
        <v>1911037</v>
      </c>
      <c r="C52" s="23" t="s">
        <v>104</v>
      </c>
      <c r="D52" s="161">
        <v>94</v>
      </c>
      <c r="E52" s="161">
        <v>92</v>
      </c>
      <c r="F52" s="161">
        <v>84</v>
      </c>
      <c r="G52" s="161">
        <v>94</v>
      </c>
      <c r="H52" s="161">
        <v>87.5</v>
      </c>
      <c r="I52" s="161">
        <v>95</v>
      </c>
      <c r="J52" s="193">
        <v>91</v>
      </c>
      <c r="K52" s="213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</row>
    <row r="53" spans="1:22">
      <c r="A53" s="10">
        <v>38</v>
      </c>
      <c r="B53" s="24">
        <v>1911038</v>
      </c>
      <c r="C53" s="23" t="s">
        <v>48</v>
      </c>
      <c r="D53" s="161">
        <v>82</v>
      </c>
      <c r="E53" s="161">
        <v>87</v>
      </c>
      <c r="F53" s="161">
        <v>90</v>
      </c>
      <c r="G53" s="161">
        <v>88</v>
      </c>
      <c r="H53" s="161">
        <v>84.5</v>
      </c>
      <c r="I53" s="161">
        <v>86</v>
      </c>
      <c r="J53" s="193">
        <v>85</v>
      </c>
      <c r="K53" s="213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</row>
    <row r="54" spans="1:22">
      <c r="A54" s="10">
        <v>39</v>
      </c>
      <c r="B54" s="24">
        <v>1911039</v>
      </c>
      <c r="C54" s="23" t="s">
        <v>105</v>
      </c>
      <c r="D54" s="161">
        <v>78</v>
      </c>
      <c r="E54" s="161">
        <v>85</v>
      </c>
      <c r="F54" s="161">
        <v>87</v>
      </c>
      <c r="G54" s="161">
        <v>89</v>
      </c>
      <c r="H54" s="161">
        <v>81</v>
      </c>
      <c r="I54" s="161">
        <v>91</v>
      </c>
      <c r="J54" s="193">
        <v>88</v>
      </c>
      <c r="K54" s="213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</row>
    <row r="55" spans="1:22">
      <c r="A55" s="10">
        <v>40</v>
      </c>
      <c r="B55" s="24">
        <v>1911040</v>
      </c>
      <c r="C55" s="23" t="s">
        <v>106</v>
      </c>
      <c r="D55" s="161">
        <v>92</v>
      </c>
      <c r="E55" s="161">
        <v>83</v>
      </c>
      <c r="F55" s="161">
        <v>88</v>
      </c>
      <c r="G55" s="161">
        <v>87</v>
      </c>
      <c r="H55" s="161">
        <v>88.5</v>
      </c>
      <c r="I55" s="161">
        <v>89</v>
      </c>
      <c r="J55" s="193">
        <v>90</v>
      </c>
      <c r="K55" s="213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</row>
    <row r="56" spans="1:22">
      <c r="A56" s="10">
        <v>41</v>
      </c>
      <c r="B56" s="24">
        <v>1911041</v>
      </c>
      <c r="C56" s="23" t="s">
        <v>63</v>
      </c>
      <c r="D56" s="161">
        <v>88</v>
      </c>
      <c r="E56" s="161">
        <v>87</v>
      </c>
      <c r="F56" s="161">
        <v>84</v>
      </c>
      <c r="G56" s="161">
        <v>93</v>
      </c>
      <c r="H56" s="161">
        <v>84.5</v>
      </c>
      <c r="I56" s="161">
        <v>94</v>
      </c>
      <c r="J56" s="193">
        <v>89</v>
      </c>
      <c r="K56" s="213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</row>
    <row r="57" spans="1:22">
      <c r="A57" s="10">
        <v>42</v>
      </c>
      <c r="B57" s="24">
        <v>1911042</v>
      </c>
      <c r="C57" s="23" t="s">
        <v>107</v>
      </c>
      <c r="D57" s="161">
        <v>84</v>
      </c>
      <c r="E57" s="161">
        <v>88</v>
      </c>
      <c r="F57" s="161">
        <v>81</v>
      </c>
      <c r="G57" s="161">
        <v>92</v>
      </c>
      <c r="H57" s="161">
        <v>81</v>
      </c>
      <c r="I57" s="161">
        <v>93</v>
      </c>
      <c r="J57" s="193">
        <v>89</v>
      </c>
      <c r="K57" s="213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</row>
    <row r="58" spans="1:22">
      <c r="A58" s="10">
        <v>43</v>
      </c>
      <c r="B58" s="24">
        <v>1911043</v>
      </c>
      <c r="C58" s="23" t="s">
        <v>108</v>
      </c>
      <c r="D58" s="161">
        <v>88</v>
      </c>
      <c r="E58" s="161">
        <v>90</v>
      </c>
      <c r="F58" s="161">
        <v>72</v>
      </c>
      <c r="G58" s="161">
        <v>93</v>
      </c>
      <c r="H58" s="161">
        <v>78.5</v>
      </c>
      <c r="I58" s="161">
        <v>90</v>
      </c>
      <c r="J58" s="193">
        <v>91</v>
      </c>
      <c r="K58" s="213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</row>
    <row r="59" spans="1:22">
      <c r="A59" s="10">
        <v>44</v>
      </c>
      <c r="B59" s="24">
        <v>1911044</v>
      </c>
      <c r="C59" s="23" t="s">
        <v>49</v>
      </c>
      <c r="D59" s="161">
        <v>84</v>
      </c>
      <c r="E59" s="161">
        <v>90</v>
      </c>
      <c r="F59" s="161">
        <v>83</v>
      </c>
      <c r="G59" s="161">
        <v>89</v>
      </c>
      <c r="H59" s="161">
        <v>82</v>
      </c>
      <c r="I59" s="161">
        <v>88</v>
      </c>
      <c r="J59" s="193">
        <v>88</v>
      </c>
      <c r="K59" s="213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</row>
    <row r="60" spans="1:22">
      <c r="A60" s="10">
        <v>45</v>
      </c>
      <c r="B60" s="24">
        <v>1911045</v>
      </c>
      <c r="C60" s="23" t="s">
        <v>109</v>
      </c>
      <c r="D60" s="161">
        <v>86</v>
      </c>
      <c r="E60" s="161">
        <v>86</v>
      </c>
      <c r="F60" s="161">
        <v>83</v>
      </c>
      <c r="G60" s="161">
        <v>88</v>
      </c>
      <c r="H60" s="161">
        <v>83</v>
      </c>
      <c r="I60" s="161">
        <v>87</v>
      </c>
      <c r="J60" s="193">
        <v>86</v>
      </c>
      <c r="K60" s="213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</row>
    <row r="61" spans="1:22">
      <c r="A61" s="10">
        <v>46</v>
      </c>
      <c r="B61" s="24">
        <v>1911046</v>
      </c>
      <c r="C61" s="23" t="s">
        <v>110</v>
      </c>
      <c r="D61" s="161">
        <v>96</v>
      </c>
      <c r="E61" s="161">
        <v>93</v>
      </c>
      <c r="F61" s="161">
        <v>98</v>
      </c>
      <c r="G61" s="161">
        <v>96</v>
      </c>
      <c r="H61" s="161">
        <v>95.5</v>
      </c>
      <c r="I61" s="161">
        <v>96</v>
      </c>
      <c r="J61" s="193">
        <v>93</v>
      </c>
      <c r="K61" s="213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</row>
    <row r="62" spans="1:22">
      <c r="A62" s="10">
        <v>47</v>
      </c>
      <c r="B62" s="24">
        <v>1911047</v>
      </c>
      <c r="C62" s="23" t="s">
        <v>111</v>
      </c>
      <c r="D62" s="161">
        <v>84</v>
      </c>
      <c r="E62" s="161">
        <v>92</v>
      </c>
      <c r="F62" s="161">
        <v>96</v>
      </c>
      <c r="G62" s="161">
        <v>93</v>
      </c>
      <c r="H62" s="161">
        <v>88.5</v>
      </c>
      <c r="I62" s="161">
        <v>95</v>
      </c>
      <c r="J62" s="193">
        <v>91</v>
      </c>
      <c r="K62" s="213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</row>
    <row r="63" spans="1:22">
      <c r="A63" s="10">
        <v>48</v>
      </c>
      <c r="B63" s="24">
        <v>1911048</v>
      </c>
      <c r="C63" s="23" t="s">
        <v>64</v>
      </c>
      <c r="D63" s="161">
        <v>86</v>
      </c>
      <c r="E63" s="161">
        <v>87</v>
      </c>
      <c r="F63" s="161">
        <v>81</v>
      </c>
      <c r="G63" s="161">
        <v>87</v>
      </c>
      <c r="H63" s="161">
        <v>82</v>
      </c>
      <c r="I63" s="161">
        <v>89</v>
      </c>
      <c r="J63" s="193">
        <v>85</v>
      </c>
      <c r="K63" s="213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</row>
    <row r="64" spans="1:22">
      <c r="A64" s="10">
        <v>49</v>
      </c>
      <c r="B64" s="24">
        <v>1911049</v>
      </c>
      <c r="C64" s="23" t="s">
        <v>112</v>
      </c>
      <c r="D64" s="161">
        <v>80</v>
      </c>
      <c r="E64" s="161">
        <v>89</v>
      </c>
      <c r="F64" s="161">
        <v>93</v>
      </c>
      <c r="G64" s="161">
        <v>92</v>
      </c>
      <c r="H64" s="161">
        <v>85</v>
      </c>
      <c r="I64" s="161">
        <v>93</v>
      </c>
      <c r="J64" s="193">
        <v>89</v>
      </c>
      <c r="K64" s="213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</row>
    <row r="65" spans="1:22">
      <c r="A65" s="10">
        <v>50</v>
      </c>
      <c r="B65" s="24">
        <v>1911050</v>
      </c>
      <c r="C65" s="23" t="s">
        <v>113</v>
      </c>
      <c r="D65" s="161">
        <v>84</v>
      </c>
      <c r="E65" s="161">
        <v>87</v>
      </c>
      <c r="F65" s="161">
        <v>86</v>
      </c>
      <c r="G65" s="161">
        <v>89</v>
      </c>
      <c r="H65" s="161">
        <v>83.5</v>
      </c>
      <c r="I65" s="161">
        <v>93</v>
      </c>
      <c r="J65" s="193">
        <v>89</v>
      </c>
      <c r="K65" s="213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</row>
    <row r="66" spans="1:22">
      <c r="A66" s="10">
        <v>51</v>
      </c>
      <c r="B66" s="24">
        <v>1911051</v>
      </c>
      <c r="C66" s="23" t="s">
        <v>114</v>
      </c>
      <c r="D66" s="161">
        <v>82</v>
      </c>
      <c r="E66" s="161">
        <v>87</v>
      </c>
      <c r="F66" s="161">
        <v>78</v>
      </c>
      <c r="G66" s="161">
        <v>92</v>
      </c>
      <c r="H66" s="161">
        <v>78.5</v>
      </c>
      <c r="I66" s="161">
        <v>92</v>
      </c>
      <c r="J66" s="193">
        <v>88</v>
      </c>
      <c r="K66" s="213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</row>
    <row r="67" spans="1:22">
      <c r="A67" s="10">
        <v>52</v>
      </c>
      <c r="B67" s="24">
        <v>1911052</v>
      </c>
      <c r="C67" s="23" t="s">
        <v>115</v>
      </c>
      <c r="D67" s="161">
        <v>88</v>
      </c>
      <c r="E67" s="161">
        <v>92</v>
      </c>
      <c r="F67" s="161">
        <v>79</v>
      </c>
      <c r="G67" s="161">
        <v>90</v>
      </c>
      <c r="H67" s="161">
        <v>82</v>
      </c>
      <c r="I67" s="161">
        <v>92</v>
      </c>
      <c r="J67" s="193">
        <v>88</v>
      </c>
      <c r="K67" s="213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</row>
    <row r="68" spans="1:22">
      <c r="A68" s="10">
        <v>53</v>
      </c>
      <c r="B68" s="24">
        <v>1911053</v>
      </c>
      <c r="C68" s="23" t="s">
        <v>50</v>
      </c>
      <c r="D68" s="161">
        <v>96</v>
      </c>
      <c r="E68" s="161">
        <v>85</v>
      </c>
      <c r="F68" s="161">
        <v>96</v>
      </c>
      <c r="G68" s="161">
        <v>92</v>
      </c>
      <c r="H68" s="161">
        <v>94.5</v>
      </c>
      <c r="I68" s="161">
        <v>90</v>
      </c>
      <c r="J68" s="193">
        <v>90</v>
      </c>
      <c r="K68" s="213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</row>
    <row r="69" spans="1:22">
      <c r="A69" s="10">
        <v>54</v>
      </c>
      <c r="B69" s="24">
        <v>1911054</v>
      </c>
      <c r="C69" s="23" t="s">
        <v>116</v>
      </c>
      <c r="D69" s="161">
        <v>88</v>
      </c>
      <c r="E69" s="161">
        <v>90</v>
      </c>
      <c r="F69" s="161">
        <v>69</v>
      </c>
      <c r="G69" s="161">
        <v>87</v>
      </c>
      <c r="H69" s="161">
        <v>77</v>
      </c>
      <c r="I69" s="161">
        <v>88</v>
      </c>
      <c r="J69" s="193">
        <v>86</v>
      </c>
      <c r="K69" s="213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</row>
    <row r="70" spans="1:22">
      <c r="A70" s="10">
        <v>55</v>
      </c>
      <c r="B70" s="24">
        <v>1911055</v>
      </c>
      <c r="C70" s="23" t="s">
        <v>117</v>
      </c>
      <c r="D70" s="161">
        <v>88</v>
      </c>
      <c r="E70" s="161">
        <v>86</v>
      </c>
      <c r="F70" s="161">
        <v>76</v>
      </c>
      <c r="G70" s="161">
        <v>92</v>
      </c>
      <c r="H70" s="161">
        <v>80.5</v>
      </c>
      <c r="I70" s="161">
        <v>94</v>
      </c>
      <c r="J70" s="193">
        <v>90</v>
      </c>
      <c r="K70" s="213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</row>
    <row r="71" spans="1:22">
      <c r="A71" s="10">
        <v>56</v>
      </c>
      <c r="B71" s="24">
        <v>1911056</v>
      </c>
      <c r="C71" s="23" t="s">
        <v>118</v>
      </c>
      <c r="D71" s="161">
        <v>96</v>
      </c>
      <c r="E71" s="161">
        <v>94</v>
      </c>
      <c r="F71" s="161">
        <v>95</v>
      </c>
      <c r="G71" s="161">
        <v>98</v>
      </c>
      <c r="H71" s="161">
        <v>94</v>
      </c>
      <c r="I71" s="161">
        <v>98</v>
      </c>
      <c r="J71" s="193">
        <v>96</v>
      </c>
      <c r="K71" s="213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</row>
    <row r="72" spans="1:22">
      <c r="A72" s="10">
        <v>57</v>
      </c>
      <c r="B72" s="24">
        <v>1911057</v>
      </c>
      <c r="C72" s="23" t="s">
        <v>119</v>
      </c>
      <c r="D72" s="161">
        <v>90</v>
      </c>
      <c r="E72" s="161">
        <v>86</v>
      </c>
      <c r="F72" s="161">
        <v>80</v>
      </c>
      <c r="G72" s="161">
        <v>90</v>
      </c>
      <c r="H72" s="161">
        <v>83.5</v>
      </c>
      <c r="I72" s="161">
        <v>90</v>
      </c>
      <c r="J72" s="193">
        <v>88</v>
      </c>
      <c r="K72" s="213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</row>
    <row r="73" spans="1:22">
      <c r="A73" s="10">
        <v>58</v>
      </c>
      <c r="B73" s="24">
        <v>1911058</v>
      </c>
      <c r="C73" s="23" t="s">
        <v>120</v>
      </c>
      <c r="D73" s="161">
        <v>84</v>
      </c>
      <c r="E73" s="161">
        <v>83</v>
      </c>
      <c r="F73" s="161">
        <v>88</v>
      </c>
      <c r="G73" s="161">
        <v>88</v>
      </c>
      <c r="H73" s="161">
        <v>84.5</v>
      </c>
      <c r="I73" s="161">
        <v>84</v>
      </c>
      <c r="J73" s="193">
        <v>90</v>
      </c>
      <c r="K73" s="213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</row>
    <row r="74" spans="1:22">
      <c r="A74" s="10">
        <v>59</v>
      </c>
      <c r="B74" s="24">
        <v>1911059</v>
      </c>
      <c r="C74" s="23" t="s">
        <v>65</v>
      </c>
      <c r="D74" s="161">
        <v>92</v>
      </c>
      <c r="E74" s="161">
        <v>89</v>
      </c>
      <c r="F74" s="161">
        <v>95</v>
      </c>
      <c r="G74" s="161">
        <v>96</v>
      </c>
      <c r="H74" s="161">
        <v>92</v>
      </c>
      <c r="I74" s="161">
        <v>94</v>
      </c>
      <c r="J74" s="193">
        <v>94</v>
      </c>
      <c r="K74" s="213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</row>
    <row r="75" spans="1:22">
      <c r="A75" s="10">
        <v>60</v>
      </c>
      <c r="B75" s="24">
        <v>1911060</v>
      </c>
      <c r="C75" s="23" t="s">
        <v>121</v>
      </c>
      <c r="D75" s="161">
        <v>86</v>
      </c>
      <c r="E75" s="161">
        <v>85</v>
      </c>
      <c r="F75" s="161">
        <v>93</v>
      </c>
      <c r="G75" s="161">
        <v>94</v>
      </c>
      <c r="H75" s="161">
        <v>88</v>
      </c>
      <c r="I75" s="161">
        <v>86</v>
      </c>
      <c r="J75" s="193">
        <v>84</v>
      </c>
      <c r="K75" s="213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</row>
    <row r="76" spans="1:22">
      <c r="A76" s="10">
        <v>61</v>
      </c>
      <c r="B76" s="24">
        <v>1911061</v>
      </c>
      <c r="C76" s="23" t="s">
        <v>122</v>
      </c>
      <c r="D76" s="161">
        <v>94</v>
      </c>
      <c r="E76" s="161">
        <v>90</v>
      </c>
      <c r="F76" s="161">
        <v>88</v>
      </c>
      <c r="G76" s="161">
        <v>94</v>
      </c>
      <c r="H76" s="161">
        <v>89.5</v>
      </c>
      <c r="I76" s="161">
        <v>96</v>
      </c>
      <c r="J76" s="193">
        <v>94</v>
      </c>
      <c r="K76" s="213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</row>
    <row r="77" spans="1:22">
      <c r="A77" s="10">
        <v>62</v>
      </c>
      <c r="B77" s="24">
        <v>1911062</v>
      </c>
      <c r="C77" s="23" t="s">
        <v>123</v>
      </c>
      <c r="D77" s="161">
        <v>90</v>
      </c>
      <c r="E77" s="161">
        <v>86</v>
      </c>
      <c r="F77" s="161">
        <v>99</v>
      </c>
      <c r="G77" s="161">
        <v>98</v>
      </c>
      <c r="H77" s="161">
        <v>93</v>
      </c>
      <c r="I77" s="161">
        <v>88</v>
      </c>
      <c r="J77" s="193">
        <v>88</v>
      </c>
      <c r="K77" s="213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</row>
    <row r="78" spans="1:22">
      <c r="A78" s="10">
        <v>63</v>
      </c>
      <c r="B78" s="24">
        <v>1911063</v>
      </c>
      <c r="C78" s="23" t="s">
        <v>51</v>
      </c>
      <c r="D78" s="161">
        <v>96</v>
      </c>
      <c r="E78" s="161">
        <v>91</v>
      </c>
      <c r="F78" s="161">
        <v>93</v>
      </c>
      <c r="G78" s="161">
        <v>98</v>
      </c>
      <c r="H78" s="161">
        <v>93</v>
      </c>
      <c r="I78" s="161">
        <v>96</v>
      </c>
      <c r="J78" s="193">
        <v>96</v>
      </c>
      <c r="K78" s="213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</row>
    <row r="79" spans="1:22">
      <c r="A79" s="10">
        <v>64</v>
      </c>
      <c r="B79" s="24">
        <v>1911064</v>
      </c>
      <c r="C79" s="23" t="s">
        <v>124</v>
      </c>
      <c r="D79" s="161">
        <v>94</v>
      </c>
      <c r="E79" s="161">
        <v>90</v>
      </c>
      <c r="F79" s="161">
        <v>90</v>
      </c>
      <c r="G79" s="161">
        <v>96</v>
      </c>
      <c r="H79" s="161">
        <v>90.5</v>
      </c>
      <c r="I79" s="161">
        <v>94</v>
      </c>
      <c r="J79" s="193">
        <v>96</v>
      </c>
      <c r="K79" s="213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</row>
    <row r="80" spans="1:22">
      <c r="A80" s="10">
        <v>65</v>
      </c>
      <c r="B80" s="24">
        <v>1911065</v>
      </c>
      <c r="C80" s="23" t="s">
        <v>52</v>
      </c>
      <c r="D80" s="161">
        <v>86</v>
      </c>
      <c r="E80" s="161">
        <v>89</v>
      </c>
      <c r="F80" s="161">
        <v>69</v>
      </c>
      <c r="G80" s="161">
        <v>84</v>
      </c>
      <c r="H80" s="161">
        <v>76</v>
      </c>
      <c r="I80" s="161">
        <v>86</v>
      </c>
      <c r="J80" s="193">
        <v>88</v>
      </c>
      <c r="K80" s="213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</row>
    <row r="81" spans="1:22">
      <c r="A81" s="10">
        <v>66</v>
      </c>
      <c r="B81" s="24">
        <v>1911066</v>
      </c>
      <c r="C81" s="23" t="s">
        <v>66</v>
      </c>
      <c r="D81" s="161">
        <v>88</v>
      </c>
      <c r="E81" s="161">
        <v>87</v>
      </c>
      <c r="F81" s="161">
        <v>89</v>
      </c>
      <c r="G81" s="161">
        <v>94</v>
      </c>
      <c r="H81" s="161">
        <v>87</v>
      </c>
      <c r="I81" s="161">
        <v>92</v>
      </c>
      <c r="J81" s="193">
        <v>88</v>
      </c>
      <c r="K81" s="213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</row>
    <row r="82" spans="1:22">
      <c r="A82" s="10">
        <v>67</v>
      </c>
      <c r="B82" s="24">
        <v>1911067</v>
      </c>
      <c r="C82" s="23" t="s">
        <v>125</v>
      </c>
      <c r="D82" s="161">
        <v>90</v>
      </c>
      <c r="E82" s="161">
        <v>78</v>
      </c>
      <c r="F82" s="161">
        <v>94</v>
      </c>
      <c r="G82" s="161">
        <v>90</v>
      </c>
      <c r="H82" s="161">
        <v>90.5</v>
      </c>
      <c r="I82" s="161">
        <v>86</v>
      </c>
      <c r="J82" s="193">
        <v>86</v>
      </c>
      <c r="K82" s="213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</row>
    <row r="83" spans="1:22">
      <c r="A83" s="10">
        <v>68</v>
      </c>
      <c r="B83" s="24">
        <v>1911068</v>
      </c>
      <c r="C83" s="23" t="s">
        <v>126</v>
      </c>
      <c r="D83" s="161">
        <v>92</v>
      </c>
      <c r="E83" s="161">
        <v>89</v>
      </c>
      <c r="F83" s="161">
        <v>83</v>
      </c>
      <c r="G83" s="161">
        <v>94</v>
      </c>
      <c r="H83" s="161">
        <v>86</v>
      </c>
      <c r="I83" s="161">
        <v>95</v>
      </c>
      <c r="J83" s="193">
        <v>90</v>
      </c>
      <c r="K83" s="213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</row>
    <row r="84" spans="1:22">
      <c r="A84" s="10">
        <v>69</v>
      </c>
      <c r="B84" s="24">
        <v>1911069</v>
      </c>
      <c r="C84" s="23" t="s">
        <v>67</v>
      </c>
      <c r="D84" s="161">
        <v>86</v>
      </c>
      <c r="E84" s="161">
        <v>91</v>
      </c>
      <c r="F84" s="161">
        <v>78</v>
      </c>
      <c r="G84" s="161">
        <v>90</v>
      </c>
      <c r="H84" s="161">
        <v>80.5</v>
      </c>
      <c r="I84" s="161">
        <v>86</v>
      </c>
      <c r="J84" s="193">
        <v>86</v>
      </c>
      <c r="K84" s="213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</row>
    <row r="85" spans="1:22">
      <c r="A85" s="10">
        <v>70</v>
      </c>
      <c r="B85" s="24">
        <v>1911070</v>
      </c>
      <c r="C85" s="23" t="s">
        <v>127</v>
      </c>
      <c r="D85" s="161">
        <v>86</v>
      </c>
      <c r="E85" s="161">
        <v>90</v>
      </c>
      <c r="F85" s="161">
        <v>80</v>
      </c>
      <c r="G85" s="161">
        <v>90</v>
      </c>
      <c r="H85" s="161">
        <v>81.5</v>
      </c>
      <c r="I85" s="161">
        <v>88</v>
      </c>
      <c r="J85" s="193">
        <v>86</v>
      </c>
      <c r="K85" s="213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</row>
    <row r="86" spans="1:22">
      <c r="A86" s="10">
        <v>71</v>
      </c>
      <c r="B86" s="24">
        <v>1911071</v>
      </c>
      <c r="C86" s="23" t="s">
        <v>128</v>
      </c>
      <c r="D86" s="161">
        <v>90</v>
      </c>
      <c r="E86" s="161">
        <v>86</v>
      </c>
      <c r="F86" s="161">
        <v>87</v>
      </c>
      <c r="G86" s="161">
        <v>88</v>
      </c>
      <c r="H86" s="161">
        <v>87</v>
      </c>
      <c r="I86" s="161">
        <v>88</v>
      </c>
      <c r="J86" s="193">
        <v>84</v>
      </c>
      <c r="K86" s="213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</row>
    <row r="87" spans="1:22">
      <c r="A87" s="10">
        <v>72</v>
      </c>
      <c r="B87" s="24">
        <v>1911072</v>
      </c>
      <c r="C87" s="23" t="s">
        <v>53</v>
      </c>
      <c r="D87" s="161">
        <v>88</v>
      </c>
      <c r="E87" s="161">
        <v>74</v>
      </c>
      <c r="F87" s="161">
        <v>73</v>
      </c>
      <c r="G87" s="161">
        <v>92</v>
      </c>
      <c r="H87" s="161">
        <v>79</v>
      </c>
      <c r="I87" s="161">
        <v>84</v>
      </c>
      <c r="J87" s="193">
        <v>88</v>
      </c>
      <c r="K87" s="213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</row>
    <row r="88" spans="1:22">
      <c r="A88" s="10">
        <v>73</v>
      </c>
      <c r="B88" s="24">
        <v>1911073</v>
      </c>
      <c r="C88" s="23" t="s">
        <v>54</v>
      </c>
      <c r="D88" s="161">
        <v>92</v>
      </c>
      <c r="E88" s="161">
        <v>91</v>
      </c>
      <c r="F88" s="161">
        <v>96</v>
      </c>
      <c r="G88" s="161">
        <v>98</v>
      </c>
      <c r="H88" s="161">
        <v>92.5</v>
      </c>
      <c r="I88" s="161">
        <v>90</v>
      </c>
      <c r="J88" s="193">
        <v>90</v>
      </c>
      <c r="K88" s="213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</row>
    <row r="89" spans="1:22">
      <c r="A89" s="10">
        <v>74</v>
      </c>
      <c r="B89" s="24">
        <v>1911074</v>
      </c>
      <c r="C89" s="23" t="s">
        <v>68</v>
      </c>
      <c r="D89" s="161">
        <v>88</v>
      </c>
      <c r="E89" s="161">
        <v>80</v>
      </c>
      <c r="F89" s="161">
        <v>96</v>
      </c>
      <c r="G89" s="161">
        <v>94</v>
      </c>
      <c r="H89" s="161">
        <v>90.5</v>
      </c>
      <c r="I89" s="161">
        <v>90</v>
      </c>
      <c r="J89" s="193">
        <v>90</v>
      </c>
      <c r="K89" s="213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</row>
    <row r="90" spans="1:22">
      <c r="A90" s="10">
        <v>75</v>
      </c>
      <c r="B90" s="24">
        <v>1911075</v>
      </c>
      <c r="C90" s="23" t="s">
        <v>55</v>
      </c>
      <c r="D90" s="161">
        <v>96</v>
      </c>
      <c r="E90" s="161">
        <v>90</v>
      </c>
      <c r="F90" s="161">
        <v>84</v>
      </c>
      <c r="G90" s="161">
        <v>92</v>
      </c>
      <c r="H90" s="161">
        <v>88.5</v>
      </c>
      <c r="I90" s="161">
        <v>92</v>
      </c>
      <c r="J90" s="193">
        <v>92</v>
      </c>
      <c r="K90" s="213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</row>
    <row r="91" spans="1:22">
      <c r="A91" s="10">
        <v>76</v>
      </c>
      <c r="B91" s="24">
        <v>1911076</v>
      </c>
      <c r="C91" s="23" t="s">
        <v>129</v>
      </c>
      <c r="D91" s="161">
        <v>92</v>
      </c>
      <c r="E91" s="161">
        <v>91</v>
      </c>
      <c r="F91" s="161">
        <v>87</v>
      </c>
      <c r="G91" s="161">
        <v>94</v>
      </c>
      <c r="H91" s="161">
        <v>88</v>
      </c>
      <c r="I91" s="161">
        <v>94</v>
      </c>
      <c r="J91" s="193">
        <v>94</v>
      </c>
      <c r="K91" s="213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</row>
    <row r="92" spans="1:22">
      <c r="A92" s="10">
        <v>77</v>
      </c>
      <c r="B92" s="24">
        <v>1911077</v>
      </c>
      <c r="C92" s="23" t="s">
        <v>56</v>
      </c>
      <c r="D92" s="161">
        <v>84</v>
      </c>
      <c r="E92" s="161">
        <v>86</v>
      </c>
      <c r="F92" s="161">
        <v>84</v>
      </c>
      <c r="G92" s="161">
        <v>92</v>
      </c>
      <c r="H92" s="161">
        <v>82.5</v>
      </c>
      <c r="I92" s="161">
        <v>88</v>
      </c>
      <c r="J92" s="193">
        <v>84</v>
      </c>
      <c r="K92" s="213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</row>
    <row r="93" spans="1:22">
      <c r="A93" s="10">
        <v>78</v>
      </c>
      <c r="B93" s="24">
        <v>1911078</v>
      </c>
      <c r="C93" s="23" t="s">
        <v>69</v>
      </c>
      <c r="D93" s="161">
        <v>86</v>
      </c>
      <c r="E93" s="161">
        <v>80</v>
      </c>
      <c r="F93" s="161">
        <v>92</v>
      </c>
      <c r="G93" s="161">
        <v>96</v>
      </c>
      <c r="H93" s="161">
        <v>87.5</v>
      </c>
      <c r="I93" s="161">
        <v>90</v>
      </c>
      <c r="J93" s="193">
        <v>90</v>
      </c>
      <c r="K93" s="213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</row>
    <row r="94" spans="1:22">
      <c r="A94" s="10">
        <v>79</v>
      </c>
      <c r="B94" s="24">
        <v>1911079</v>
      </c>
      <c r="C94" s="23" t="s">
        <v>130</v>
      </c>
      <c r="D94" s="161">
        <v>90</v>
      </c>
      <c r="E94" s="161">
        <v>90</v>
      </c>
      <c r="F94" s="161">
        <v>86</v>
      </c>
      <c r="G94" s="161">
        <v>92</v>
      </c>
      <c r="H94" s="161">
        <v>86.5</v>
      </c>
      <c r="I94" s="161">
        <v>92</v>
      </c>
      <c r="J94" s="193">
        <v>90</v>
      </c>
      <c r="K94" s="213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</row>
    <row r="95" spans="1:22">
      <c r="A95" s="10">
        <v>80</v>
      </c>
      <c r="B95" s="24">
        <v>1911080</v>
      </c>
      <c r="C95" s="23" t="s">
        <v>131</v>
      </c>
      <c r="D95" s="161">
        <v>88</v>
      </c>
      <c r="E95" s="161">
        <v>88</v>
      </c>
      <c r="F95" s="161">
        <v>59</v>
      </c>
      <c r="G95" s="161">
        <v>86</v>
      </c>
      <c r="H95" s="161">
        <v>72</v>
      </c>
      <c r="I95" s="161">
        <v>84</v>
      </c>
      <c r="J95" s="193">
        <v>80</v>
      </c>
      <c r="K95" s="213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</row>
    <row r="96" spans="1:22">
      <c r="A96" s="10">
        <v>81</v>
      </c>
      <c r="B96" s="24">
        <v>1911081</v>
      </c>
      <c r="C96" s="23" t="s">
        <v>70</v>
      </c>
      <c r="D96" s="161">
        <v>78</v>
      </c>
      <c r="E96" s="161">
        <v>80</v>
      </c>
      <c r="F96" s="161">
        <v>94</v>
      </c>
      <c r="G96" s="161">
        <v>84</v>
      </c>
      <c r="H96" s="161">
        <v>84.5</v>
      </c>
      <c r="I96" s="161">
        <v>88</v>
      </c>
      <c r="J96" s="193">
        <v>84</v>
      </c>
      <c r="K96" s="213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</row>
    <row r="97" spans="1:22">
      <c r="A97" s="10">
        <v>82</v>
      </c>
      <c r="B97" s="24">
        <v>1911082</v>
      </c>
      <c r="C97" s="23" t="s">
        <v>71</v>
      </c>
      <c r="D97" s="161">
        <v>92</v>
      </c>
      <c r="E97" s="161">
        <v>91</v>
      </c>
      <c r="F97" s="161">
        <v>94</v>
      </c>
      <c r="G97" s="161">
        <v>94</v>
      </c>
      <c r="H97" s="161">
        <v>91.5</v>
      </c>
      <c r="I97" s="161">
        <v>88</v>
      </c>
      <c r="J97" s="193">
        <v>88</v>
      </c>
      <c r="K97" s="213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</row>
    <row r="98" spans="1:22">
      <c r="A98" s="10">
        <v>83</v>
      </c>
      <c r="B98" s="24">
        <v>1911083</v>
      </c>
      <c r="C98" s="23" t="s">
        <v>132</v>
      </c>
      <c r="D98" s="161">
        <v>92</v>
      </c>
      <c r="E98" s="161">
        <v>90</v>
      </c>
      <c r="F98" s="161">
        <v>88</v>
      </c>
      <c r="G98" s="161">
        <v>90</v>
      </c>
      <c r="H98" s="161">
        <v>88.5</v>
      </c>
      <c r="I98" s="161">
        <v>92</v>
      </c>
      <c r="J98" s="193">
        <v>89</v>
      </c>
      <c r="K98" s="213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</row>
    <row r="99" spans="1:22">
      <c r="A99" s="10">
        <v>84</v>
      </c>
      <c r="B99" s="24">
        <v>1911084</v>
      </c>
      <c r="C99" s="23" t="s">
        <v>133</v>
      </c>
      <c r="D99" s="161">
        <v>88</v>
      </c>
      <c r="E99" s="161">
        <v>80</v>
      </c>
      <c r="F99" s="161">
        <v>92</v>
      </c>
      <c r="G99" s="161">
        <v>90</v>
      </c>
      <c r="H99" s="161">
        <v>88.5</v>
      </c>
      <c r="I99" s="161">
        <v>86</v>
      </c>
      <c r="J99" s="193">
        <v>86</v>
      </c>
      <c r="K99" s="213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</row>
    <row r="100" spans="1:22">
      <c r="A100" s="10">
        <v>85</v>
      </c>
      <c r="B100" s="24">
        <v>1911085</v>
      </c>
      <c r="C100" s="23" t="s">
        <v>134</v>
      </c>
      <c r="D100" s="161">
        <v>88</v>
      </c>
      <c r="E100" s="161">
        <v>90</v>
      </c>
      <c r="F100" s="161">
        <v>86</v>
      </c>
      <c r="G100" s="161">
        <v>90</v>
      </c>
      <c r="H100" s="161">
        <v>85.5</v>
      </c>
      <c r="I100" s="161">
        <v>91</v>
      </c>
      <c r="J100" s="193">
        <v>88</v>
      </c>
      <c r="K100" s="213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</row>
    <row r="101" spans="1:22">
      <c r="A101" s="10">
        <v>86</v>
      </c>
      <c r="B101" s="24">
        <v>1911086</v>
      </c>
      <c r="C101" s="23" t="s">
        <v>135</v>
      </c>
      <c r="D101" s="161">
        <v>88</v>
      </c>
      <c r="E101" s="161">
        <v>90</v>
      </c>
      <c r="F101" s="161">
        <v>80</v>
      </c>
      <c r="G101" s="161">
        <v>86</v>
      </c>
      <c r="H101" s="161">
        <v>82.5</v>
      </c>
      <c r="I101" s="161">
        <v>84</v>
      </c>
      <c r="J101" s="193">
        <v>84</v>
      </c>
      <c r="K101" s="213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</row>
    <row r="102" spans="1:22">
      <c r="A102" s="10">
        <v>87</v>
      </c>
      <c r="B102" s="24">
        <v>1911087</v>
      </c>
      <c r="C102" s="23" t="s">
        <v>136</v>
      </c>
      <c r="D102" s="161">
        <v>86</v>
      </c>
      <c r="E102" s="161">
        <v>85</v>
      </c>
      <c r="F102" s="161">
        <v>95</v>
      </c>
      <c r="G102" s="161">
        <v>90</v>
      </c>
      <c r="H102" s="161">
        <v>89</v>
      </c>
      <c r="I102" s="161">
        <v>86</v>
      </c>
      <c r="J102" s="193">
        <v>88</v>
      </c>
      <c r="K102" s="213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</row>
    <row r="103" spans="1:22">
      <c r="A103" s="10">
        <v>88</v>
      </c>
      <c r="B103" s="24">
        <v>1911088</v>
      </c>
      <c r="C103" s="23" t="s">
        <v>57</v>
      </c>
      <c r="D103" s="161">
        <v>86</v>
      </c>
      <c r="E103" s="161">
        <v>85</v>
      </c>
      <c r="F103" s="161">
        <v>84</v>
      </c>
      <c r="G103" s="161">
        <v>92</v>
      </c>
      <c r="H103" s="161">
        <v>83.5</v>
      </c>
      <c r="I103" s="161">
        <v>84</v>
      </c>
      <c r="J103" s="193">
        <v>88</v>
      </c>
      <c r="K103" s="213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</row>
    <row r="104" spans="1:22">
      <c r="A104" s="10">
        <v>89</v>
      </c>
      <c r="B104" s="24">
        <v>1911089</v>
      </c>
      <c r="C104" s="23" t="s">
        <v>137</v>
      </c>
      <c r="D104" s="161">
        <v>88</v>
      </c>
      <c r="E104" s="161">
        <v>85</v>
      </c>
      <c r="F104" s="161">
        <v>91</v>
      </c>
      <c r="G104" s="161">
        <v>92</v>
      </c>
      <c r="H104" s="161">
        <v>88</v>
      </c>
      <c r="I104" s="161">
        <v>88</v>
      </c>
      <c r="J104" s="193">
        <v>86</v>
      </c>
      <c r="K104" s="213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</row>
    <row r="105" spans="1:22">
      <c r="A105" s="10">
        <v>90</v>
      </c>
      <c r="B105" s="24">
        <v>1911090</v>
      </c>
      <c r="C105" s="23" t="s">
        <v>138</v>
      </c>
      <c r="D105" s="161">
        <v>90</v>
      </c>
      <c r="E105" s="161">
        <v>86</v>
      </c>
      <c r="F105" s="161">
        <v>98</v>
      </c>
      <c r="G105" s="161">
        <v>90</v>
      </c>
      <c r="H105" s="161">
        <v>92.5</v>
      </c>
      <c r="I105" s="161">
        <v>88</v>
      </c>
      <c r="J105" s="193">
        <v>90</v>
      </c>
      <c r="K105" s="213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</row>
    <row r="106" spans="1:22">
      <c r="A106" s="10">
        <v>91</v>
      </c>
      <c r="B106" s="24">
        <v>1911091</v>
      </c>
      <c r="C106" s="23" t="s">
        <v>139</v>
      </c>
      <c r="D106" s="161">
        <v>84</v>
      </c>
      <c r="E106" s="161">
        <v>90</v>
      </c>
      <c r="F106" s="161">
        <v>87</v>
      </c>
      <c r="G106" s="161">
        <v>88</v>
      </c>
      <c r="H106" s="161">
        <v>84</v>
      </c>
      <c r="I106" s="161">
        <v>91</v>
      </c>
      <c r="J106" s="193">
        <v>88</v>
      </c>
      <c r="K106" s="213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</row>
    <row r="107" spans="1:22">
      <c r="A107" s="10">
        <v>92</v>
      </c>
      <c r="B107" s="24">
        <v>1911092</v>
      </c>
      <c r="C107" s="23" t="s">
        <v>140</v>
      </c>
      <c r="D107" s="161">
        <v>92</v>
      </c>
      <c r="E107" s="161">
        <v>90</v>
      </c>
      <c r="F107" s="161">
        <v>91</v>
      </c>
      <c r="G107" s="161">
        <v>89</v>
      </c>
      <c r="H107" s="161">
        <v>90</v>
      </c>
      <c r="I107" s="161">
        <v>91</v>
      </c>
      <c r="J107" s="193">
        <v>87</v>
      </c>
      <c r="K107" s="213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</row>
    <row r="108" spans="1:22">
      <c r="A108" s="10">
        <v>93</v>
      </c>
      <c r="B108" s="24">
        <v>1911093</v>
      </c>
      <c r="C108" s="23" t="s">
        <v>141</v>
      </c>
      <c r="D108" s="161">
        <v>92</v>
      </c>
      <c r="E108" s="161">
        <v>92</v>
      </c>
      <c r="F108" s="161">
        <v>81</v>
      </c>
      <c r="G108" s="161">
        <v>94</v>
      </c>
      <c r="H108" s="161">
        <v>85</v>
      </c>
      <c r="I108" s="161">
        <v>96</v>
      </c>
      <c r="J108" s="193">
        <v>94</v>
      </c>
      <c r="K108" s="213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</row>
    <row r="109" spans="1:22">
      <c r="A109" s="10">
        <v>94</v>
      </c>
      <c r="B109" s="24">
        <v>1911094</v>
      </c>
      <c r="C109" s="23" t="s">
        <v>58</v>
      </c>
      <c r="D109" s="161">
        <v>92</v>
      </c>
      <c r="E109" s="161">
        <v>86</v>
      </c>
      <c r="F109" s="161">
        <v>94</v>
      </c>
      <c r="G109" s="161">
        <v>92</v>
      </c>
      <c r="H109" s="161">
        <v>91.5</v>
      </c>
      <c r="I109" s="161">
        <v>86</v>
      </c>
      <c r="J109" s="193">
        <v>90</v>
      </c>
      <c r="K109" s="213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</row>
    <row r="110" spans="1:22">
      <c r="A110" s="10">
        <v>95</v>
      </c>
      <c r="B110" s="24">
        <v>1911095</v>
      </c>
      <c r="C110" s="23" t="s">
        <v>142</v>
      </c>
      <c r="D110" s="161">
        <v>88</v>
      </c>
      <c r="E110" s="161">
        <v>90</v>
      </c>
      <c r="F110" s="161">
        <v>86</v>
      </c>
      <c r="G110" s="161">
        <v>90</v>
      </c>
      <c r="H110" s="161">
        <v>85.5</v>
      </c>
      <c r="I110" s="161">
        <v>92</v>
      </c>
      <c r="J110" s="193">
        <v>90</v>
      </c>
      <c r="K110" s="213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</row>
    <row r="111" spans="1:22">
      <c r="A111" s="10">
        <v>96</v>
      </c>
      <c r="B111" s="24">
        <v>1911096</v>
      </c>
      <c r="C111" s="23" t="s">
        <v>143</v>
      </c>
      <c r="D111" s="161">
        <v>90</v>
      </c>
      <c r="E111" s="161">
        <v>85</v>
      </c>
      <c r="F111" s="161">
        <v>87</v>
      </c>
      <c r="G111" s="161">
        <v>92</v>
      </c>
      <c r="H111" s="161">
        <v>87</v>
      </c>
      <c r="I111" s="161">
        <v>88</v>
      </c>
      <c r="J111" s="193">
        <v>92</v>
      </c>
      <c r="K111" s="213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</row>
    <row r="112" spans="1:22">
      <c r="A112" s="10">
        <v>97</v>
      </c>
      <c r="B112" s="24">
        <v>1911097</v>
      </c>
      <c r="C112" s="23" t="s">
        <v>144</v>
      </c>
      <c r="D112" s="161">
        <v>84</v>
      </c>
      <c r="E112" s="161">
        <v>90</v>
      </c>
      <c r="F112" s="161">
        <v>74</v>
      </c>
      <c r="G112" s="161">
        <v>90</v>
      </c>
      <c r="H112" s="161">
        <v>77.5</v>
      </c>
      <c r="I112" s="161">
        <v>90</v>
      </c>
      <c r="J112" s="193">
        <v>89</v>
      </c>
      <c r="K112" s="213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</row>
    <row r="113" spans="1:22">
      <c r="A113" s="10">
        <v>98</v>
      </c>
      <c r="B113" s="24">
        <v>1911098</v>
      </c>
      <c r="C113" s="23" t="s">
        <v>145</v>
      </c>
      <c r="D113" s="161">
        <v>88</v>
      </c>
      <c r="E113" s="161">
        <v>85</v>
      </c>
      <c r="F113" s="161">
        <v>87</v>
      </c>
      <c r="G113" s="161">
        <v>90</v>
      </c>
      <c r="H113" s="161">
        <v>86</v>
      </c>
      <c r="I113" s="161">
        <v>86</v>
      </c>
      <c r="J113" s="193">
        <v>90</v>
      </c>
      <c r="K113" s="213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</row>
    <row r="114" spans="1:22">
      <c r="A114" s="10">
        <v>99</v>
      </c>
      <c r="B114" s="24">
        <v>1911099</v>
      </c>
      <c r="C114" s="23" t="s">
        <v>146</v>
      </c>
      <c r="D114" s="161">
        <v>86</v>
      </c>
      <c r="E114" s="161">
        <v>90</v>
      </c>
      <c r="F114" s="161">
        <v>69</v>
      </c>
      <c r="G114" s="161">
        <v>84</v>
      </c>
      <c r="H114" s="161">
        <v>76</v>
      </c>
      <c r="I114" s="161">
        <v>87</v>
      </c>
      <c r="J114" s="193">
        <v>88</v>
      </c>
      <c r="K114" s="213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</row>
    <row r="115" spans="1:22">
      <c r="A115" s="10">
        <v>100</v>
      </c>
      <c r="B115" s="24">
        <v>1911100</v>
      </c>
      <c r="C115" s="23" t="s">
        <v>147</v>
      </c>
      <c r="D115" s="161">
        <v>90</v>
      </c>
      <c r="E115" s="161">
        <v>89</v>
      </c>
      <c r="F115" s="161">
        <v>73</v>
      </c>
      <c r="G115" s="161">
        <v>92</v>
      </c>
      <c r="H115" s="161">
        <v>80</v>
      </c>
      <c r="I115" s="161">
        <v>94</v>
      </c>
      <c r="J115" s="193">
        <v>90</v>
      </c>
      <c r="K115" s="213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</row>
    <row r="116" spans="1:22">
      <c r="A116" s="10">
        <v>101</v>
      </c>
      <c r="B116" s="24">
        <v>1911101</v>
      </c>
      <c r="C116" s="23" t="s">
        <v>148</v>
      </c>
      <c r="D116" s="161">
        <v>94</v>
      </c>
      <c r="E116" s="161">
        <v>82</v>
      </c>
      <c r="F116" s="161">
        <v>90</v>
      </c>
      <c r="G116" s="161">
        <v>88</v>
      </c>
      <c r="H116" s="161">
        <v>90.5</v>
      </c>
      <c r="I116" s="161">
        <v>86</v>
      </c>
      <c r="J116" s="193">
        <v>90</v>
      </c>
      <c r="K116" s="213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</row>
    <row r="117" spans="1:22">
      <c r="A117" s="10">
        <v>102</v>
      </c>
      <c r="B117" s="24">
        <v>1911102</v>
      </c>
      <c r="C117" s="23" t="s">
        <v>149</v>
      </c>
      <c r="D117" s="161">
        <v>96</v>
      </c>
      <c r="E117" s="161">
        <v>87</v>
      </c>
      <c r="F117" s="161">
        <v>84</v>
      </c>
      <c r="G117" s="161">
        <v>92</v>
      </c>
      <c r="H117" s="161">
        <v>88.5</v>
      </c>
      <c r="I117" s="161">
        <v>86</v>
      </c>
      <c r="J117" s="193">
        <v>92</v>
      </c>
      <c r="K117" s="213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</row>
    <row r="118" spans="1:22">
      <c r="A118" s="10">
        <v>103</v>
      </c>
      <c r="B118" s="24">
        <v>1911103</v>
      </c>
      <c r="C118" s="23" t="s">
        <v>72</v>
      </c>
      <c r="D118" s="161">
        <v>94</v>
      </c>
      <c r="E118" s="161">
        <v>88</v>
      </c>
      <c r="F118" s="161">
        <v>91</v>
      </c>
      <c r="G118" s="161">
        <v>92</v>
      </c>
      <c r="H118" s="161">
        <v>91</v>
      </c>
      <c r="I118" s="161">
        <v>86</v>
      </c>
      <c r="J118" s="193">
        <v>88</v>
      </c>
      <c r="K118" s="213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</row>
    <row r="119" spans="1:22">
      <c r="A119" s="10">
        <v>104</v>
      </c>
      <c r="B119" s="24">
        <v>1911104</v>
      </c>
      <c r="C119" s="23" t="s">
        <v>59</v>
      </c>
      <c r="D119" s="161">
        <v>88</v>
      </c>
      <c r="E119" s="161">
        <v>87</v>
      </c>
      <c r="F119" s="161">
        <v>87</v>
      </c>
      <c r="G119" s="161">
        <v>94</v>
      </c>
      <c r="H119" s="161">
        <v>86</v>
      </c>
      <c r="I119" s="161">
        <v>84</v>
      </c>
      <c r="J119" s="193">
        <v>84</v>
      </c>
      <c r="K119" s="213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</row>
    <row r="120" spans="1:22">
      <c r="A120" s="10">
        <v>105</v>
      </c>
      <c r="B120" s="24">
        <v>1911105</v>
      </c>
      <c r="C120" s="23" t="s">
        <v>60</v>
      </c>
      <c r="D120" s="161">
        <v>86</v>
      </c>
      <c r="E120" s="161">
        <v>86</v>
      </c>
      <c r="F120" s="161">
        <v>97</v>
      </c>
      <c r="G120" s="161">
        <v>94</v>
      </c>
      <c r="H120" s="161">
        <v>90</v>
      </c>
      <c r="I120" s="161">
        <v>86</v>
      </c>
      <c r="J120" s="193">
        <v>88</v>
      </c>
      <c r="K120" s="213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</row>
    <row r="121" spans="1:22">
      <c r="A121" s="10">
        <v>106</v>
      </c>
      <c r="B121" s="24">
        <v>1911106</v>
      </c>
      <c r="C121" s="23" t="s">
        <v>150</v>
      </c>
      <c r="D121" s="161">
        <v>94</v>
      </c>
      <c r="E121" s="161">
        <v>90</v>
      </c>
      <c r="F121" s="161">
        <v>93</v>
      </c>
      <c r="G121" s="161">
        <v>96</v>
      </c>
      <c r="H121" s="161">
        <v>92</v>
      </c>
      <c r="I121" s="161">
        <v>90</v>
      </c>
      <c r="J121" s="193">
        <v>92</v>
      </c>
      <c r="K121" s="213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</row>
    <row r="122" spans="1:22">
      <c r="A122" s="10">
        <v>107</v>
      </c>
      <c r="B122" s="24">
        <v>1911107</v>
      </c>
      <c r="C122" s="23" t="s">
        <v>151</v>
      </c>
      <c r="D122" s="161">
        <v>92</v>
      </c>
      <c r="E122" s="161">
        <v>86</v>
      </c>
      <c r="F122" s="161">
        <v>94</v>
      </c>
      <c r="G122" s="161">
        <v>90</v>
      </c>
      <c r="H122" s="161">
        <v>91.5</v>
      </c>
      <c r="I122" s="161">
        <v>84</v>
      </c>
      <c r="J122" s="193">
        <v>88</v>
      </c>
      <c r="K122" s="213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</row>
    <row r="123" spans="1:22">
      <c r="A123" s="10">
        <v>108</v>
      </c>
      <c r="B123" s="24">
        <v>1911108</v>
      </c>
      <c r="C123" s="23" t="s">
        <v>152</v>
      </c>
      <c r="D123" s="161">
        <v>90</v>
      </c>
      <c r="E123" s="161">
        <v>90</v>
      </c>
      <c r="F123" s="161">
        <v>86</v>
      </c>
      <c r="G123" s="161">
        <v>90</v>
      </c>
      <c r="H123" s="161">
        <v>86.5</v>
      </c>
      <c r="I123" s="161">
        <v>92</v>
      </c>
      <c r="J123" s="193">
        <v>90</v>
      </c>
      <c r="K123" s="213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</row>
    <row r="124" spans="1:22">
      <c r="A124" s="10">
        <v>109</v>
      </c>
      <c r="B124" s="24">
        <v>1911109</v>
      </c>
      <c r="C124" s="23" t="s">
        <v>153</v>
      </c>
      <c r="D124" s="161">
        <v>80</v>
      </c>
      <c r="E124" s="161">
        <v>86</v>
      </c>
      <c r="F124" s="161">
        <v>71</v>
      </c>
      <c r="G124" s="161">
        <v>86</v>
      </c>
      <c r="H124" s="161">
        <v>74</v>
      </c>
      <c r="I124" s="161">
        <v>84</v>
      </c>
      <c r="J124" s="193">
        <v>88</v>
      </c>
      <c r="K124" s="213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</row>
    <row r="125" spans="1:22">
      <c r="A125" s="10">
        <v>110</v>
      </c>
      <c r="B125" s="24">
        <v>1911110</v>
      </c>
      <c r="C125" s="23" t="s">
        <v>154</v>
      </c>
      <c r="D125" s="161">
        <v>86</v>
      </c>
      <c r="E125" s="161">
        <v>88</v>
      </c>
      <c r="F125" s="161">
        <v>98</v>
      </c>
      <c r="G125" s="161">
        <v>94</v>
      </c>
      <c r="H125" s="161">
        <v>90.5</v>
      </c>
      <c r="I125" s="161">
        <v>90</v>
      </c>
      <c r="J125" s="193">
        <v>90</v>
      </c>
      <c r="K125" s="213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</row>
    <row r="126" spans="1:22">
      <c r="A126" s="10">
        <v>111</v>
      </c>
      <c r="B126" s="24">
        <v>1911111</v>
      </c>
      <c r="C126" s="23" t="s">
        <v>73</v>
      </c>
      <c r="D126" s="161">
        <v>88</v>
      </c>
      <c r="E126" s="161">
        <v>85</v>
      </c>
      <c r="F126" s="161">
        <v>94</v>
      </c>
      <c r="G126" s="161">
        <v>94</v>
      </c>
      <c r="H126" s="161">
        <v>89.5</v>
      </c>
      <c r="I126" s="161">
        <v>90</v>
      </c>
      <c r="J126" s="193">
        <v>90</v>
      </c>
      <c r="K126" s="213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</row>
    <row r="127" spans="1:22">
      <c r="A127" s="10">
        <v>112</v>
      </c>
      <c r="B127" s="24">
        <v>1911112</v>
      </c>
      <c r="C127" s="23" t="s">
        <v>155</v>
      </c>
      <c r="D127" s="161">
        <v>92</v>
      </c>
      <c r="E127" s="161">
        <v>90</v>
      </c>
      <c r="F127" s="161">
        <v>86</v>
      </c>
      <c r="G127" s="161">
        <v>96</v>
      </c>
      <c r="H127" s="161">
        <v>87.5</v>
      </c>
      <c r="I127" s="161">
        <v>96</v>
      </c>
      <c r="J127" s="193">
        <v>94</v>
      </c>
      <c r="K127" s="213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</row>
    <row r="128" spans="1:22">
      <c r="A128" s="10">
        <v>113</v>
      </c>
      <c r="B128" s="24">
        <v>1911113</v>
      </c>
      <c r="C128" s="23" t="s">
        <v>156</v>
      </c>
      <c r="D128" s="161">
        <v>90</v>
      </c>
      <c r="E128" s="161">
        <v>91</v>
      </c>
      <c r="F128" s="161">
        <v>78</v>
      </c>
      <c r="G128" s="161">
        <v>91</v>
      </c>
      <c r="H128" s="161">
        <v>82.5</v>
      </c>
      <c r="I128" s="161">
        <v>92</v>
      </c>
      <c r="J128" s="193">
        <v>92</v>
      </c>
      <c r="K128" s="213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</row>
    <row r="129" spans="1:22">
      <c r="A129" s="10">
        <v>114</v>
      </c>
      <c r="B129" s="24">
        <v>1911114</v>
      </c>
      <c r="C129" s="23" t="s">
        <v>157</v>
      </c>
      <c r="D129" s="161">
        <v>92</v>
      </c>
      <c r="E129" s="161">
        <v>92</v>
      </c>
      <c r="F129" s="161">
        <v>89</v>
      </c>
      <c r="G129" s="161">
        <v>95</v>
      </c>
      <c r="H129" s="161">
        <v>89</v>
      </c>
      <c r="I129" s="161">
        <v>94</v>
      </c>
      <c r="J129" s="193">
        <v>92</v>
      </c>
      <c r="K129" s="213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</row>
    <row r="130" spans="1:22">
      <c r="A130" s="10">
        <v>115</v>
      </c>
      <c r="B130" s="24">
        <v>1911115</v>
      </c>
      <c r="C130" s="23" t="s">
        <v>74</v>
      </c>
      <c r="D130" s="161">
        <v>94</v>
      </c>
      <c r="E130" s="161">
        <v>87</v>
      </c>
      <c r="F130" s="161">
        <v>94</v>
      </c>
      <c r="G130" s="161">
        <v>86</v>
      </c>
      <c r="H130" s="161">
        <v>92.5</v>
      </c>
      <c r="I130" s="161">
        <v>84</v>
      </c>
      <c r="J130" s="193">
        <v>88</v>
      </c>
      <c r="K130" s="213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</row>
    <row r="131" spans="1:22">
      <c r="A131" s="10">
        <v>116</v>
      </c>
      <c r="B131" s="24">
        <v>1911116</v>
      </c>
      <c r="C131" s="23" t="s">
        <v>158</v>
      </c>
      <c r="D131" s="161">
        <v>86</v>
      </c>
      <c r="E131" s="161">
        <v>86</v>
      </c>
      <c r="F131" s="161">
        <v>90</v>
      </c>
      <c r="G131" s="161">
        <v>88</v>
      </c>
      <c r="H131" s="161">
        <v>86.5</v>
      </c>
      <c r="I131" s="161">
        <v>86</v>
      </c>
      <c r="J131" s="193">
        <v>86</v>
      </c>
      <c r="K131" s="213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</row>
    <row r="132" spans="1:22">
      <c r="A132" s="10">
        <v>117</v>
      </c>
      <c r="B132" s="24">
        <v>1911117</v>
      </c>
      <c r="C132" s="23" t="s">
        <v>159</v>
      </c>
      <c r="D132" s="161">
        <v>86</v>
      </c>
      <c r="E132" s="161">
        <v>88</v>
      </c>
      <c r="F132" s="161">
        <v>84</v>
      </c>
      <c r="G132" s="161">
        <v>92</v>
      </c>
      <c r="H132" s="161">
        <v>83.5</v>
      </c>
      <c r="I132" s="161">
        <v>92</v>
      </c>
      <c r="J132" s="193">
        <v>94</v>
      </c>
      <c r="K132" s="213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</row>
    <row r="133" spans="1:22">
      <c r="A133" s="10">
        <v>118</v>
      </c>
      <c r="B133" s="24">
        <v>1911118</v>
      </c>
      <c r="C133" s="25" t="s">
        <v>160</v>
      </c>
      <c r="D133" s="161">
        <v>82</v>
      </c>
      <c r="E133" s="161">
        <v>90</v>
      </c>
      <c r="F133" s="161">
        <v>78</v>
      </c>
      <c r="G133" s="161">
        <v>88</v>
      </c>
      <c r="H133" s="161">
        <v>78.5</v>
      </c>
      <c r="I133" s="161">
        <v>88</v>
      </c>
      <c r="J133" s="193">
        <v>88</v>
      </c>
      <c r="K133" s="213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</row>
    <row r="134" spans="1:22">
      <c r="A134" s="10">
        <v>119</v>
      </c>
      <c r="B134" s="24">
        <v>1911119</v>
      </c>
      <c r="C134" s="23" t="s">
        <v>161</v>
      </c>
      <c r="D134" s="161">
        <v>82</v>
      </c>
      <c r="E134" s="161">
        <v>87</v>
      </c>
      <c r="F134" s="161">
        <v>86</v>
      </c>
      <c r="G134" s="161">
        <v>92</v>
      </c>
      <c r="H134" s="161">
        <v>82.5</v>
      </c>
      <c r="I134" s="161">
        <v>92</v>
      </c>
      <c r="J134" s="193">
        <v>88</v>
      </c>
      <c r="K134" s="213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</row>
    <row r="135" spans="1:22">
      <c r="A135" s="10">
        <v>120</v>
      </c>
      <c r="B135" s="24">
        <v>1911120</v>
      </c>
      <c r="C135" s="27" t="s">
        <v>162</v>
      </c>
      <c r="D135" s="161">
        <v>84</v>
      </c>
      <c r="E135" s="161">
        <v>87</v>
      </c>
      <c r="F135" s="161">
        <v>87</v>
      </c>
      <c r="G135" s="161">
        <v>90</v>
      </c>
      <c r="H135" s="161">
        <v>84</v>
      </c>
      <c r="I135" s="165">
        <v>92</v>
      </c>
      <c r="J135" s="194">
        <v>90</v>
      </c>
      <c r="K135" s="213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</row>
    <row r="136" spans="1:22" ht="15" customHeight="1">
      <c r="A136" s="21"/>
      <c r="B136" s="28"/>
      <c r="C136" s="530"/>
      <c r="D136" s="531"/>
      <c r="E136" s="532"/>
      <c r="F136" s="131"/>
    </row>
    <row r="137" spans="1:22">
      <c r="A137" s="21"/>
      <c r="B137" s="28"/>
      <c r="C137" s="149"/>
      <c r="D137" s="149" t="s">
        <v>5</v>
      </c>
      <c r="E137" s="149" t="s">
        <v>6</v>
      </c>
      <c r="F137" s="149" t="s">
        <v>7</v>
      </c>
      <c r="G137" s="149" t="s">
        <v>8</v>
      </c>
      <c r="H137" s="151" t="s">
        <v>9</v>
      </c>
      <c r="I137" s="149" t="s">
        <v>192</v>
      </c>
      <c r="J137" s="149" t="s">
        <v>193</v>
      </c>
    </row>
    <row r="138" spans="1:22">
      <c r="C138" s="149" t="s">
        <v>4</v>
      </c>
      <c r="D138" s="214">
        <v>80</v>
      </c>
      <c r="E138" s="214">
        <v>80</v>
      </c>
      <c r="F138" s="214">
        <v>80</v>
      </c>
      <c r="G138" s="214">
        <v>60</v>
      </c>
      <c r="H138" s="214">
        <v>60</v>
      </c>
      <c r="I138" s="215">
        <v>60</v>
      </c>
      <c r="J138" s="215">
        <v>60</v>
      </c>
    </row>
    <row r="139" spans="1:22">
      <c r="C139" s="149" t="s">
        <v>28</v>
      </c>
      <c r="D139" s="216">
        <v>85</v>
      </c>
      <c r="E139" s="216">
        <v>85</v>
      </c>
      <c r="F139" s="216">
        <v>85</v>
      </c>
      <c r="G139" s="216">
        <v>80</v>
      </c>
      <c r="H139" s="216">
        <v>80</v>
      </c>
      <c r="I139" s="215">
        <v>80</v>
      </c>
      <c r="J139" s="215">
        <v>80</v>
      </c>
    </row>
    <row r="140" spans="1:22">
      <c r="C140" s="149" t="s">
        <v>187</v>
      </c>
      <c r="D140" s="109">
        <f>COUNTIF(D16:D135,"&gt;="&amp;D138)</f>
        <v>112</v>
      </c>
      <c r="E140" s="109">
        <f t="shared" ref="E140:J140" si="0">COUNTIF(E16:E135,"&gt;="&amp;E138)</f>
        <v>117</v>
      </c>
      <c r="F140" s="109">
        <f t="shared" si="0"/>
        <v>97</v>
      </c>
      <c r="G140" s="109">
        <f t="shared" si="0"/>
        <v>120</v>
      </c>
      <c r="H140" s="109">
        <f t="shared" si="0"/>
        <v>120</v>
      </c>
      <c r="I140" s="109">
        <f t="shared" si="0"/>
        <v>120</v>
      </c>
      <c r="J140" s="109">
        <f t="shared" si="0"/>
        <v>120</v>
      </c>
    </row>
    <row r="141" spans="1:22">
      <c r="C141" s="149" t="s">
        <v>29</v>
      </c>
      <c r="D141" s="137">
        <f>D140/120*100</f>
        <v>93.333333333333329</v>
      </c>
      <c r="E141" s="137">
        <f t="shared" ref="E141:J141" si="1">E140/120*100</f>
        <v>97.5</v>
      </c>
      <c r="F141" s="137">
        <f t="shared" si="1"/>
        <v>80.833333333333329</v>
      </c>
      <c r="G141" s="137">
        <f t="shared" si="1"/>
        <v>100</v>
      </c>
      <c r="H141" s="137">
        <f t="shared" si="1"/>
        <v>100</v>
      </c>
      <c r="I141" s="137">
        <f t="shared" si="1"/>
        <v>100</v>
      </c>
      <c r="J141" s="137">
        <f t="shared" si="1"/>
        <v>100</v>
      </c>
    </row>
    <row r="145" spans="1:19" s="40" customFormat="1" ht="15" thickBot="1">
      <c r="A145"/>
      <c r="B145"/>
      <c r="C145" s="149" t="s">
        <v>26</v>
      </c>
      <c r="D145" s="149" t="s">
        <v>12</v>
      </c>
      <c r="E145" s="149" t="s">
        <v>13</v>
      </c>
      <c r="F145" s="149" t="s">
        <v>14</v>
      </c>
      <c r="G145" s="149" t="s">
        <v>15</v>
      </c>
      <c r="H145" s="149" t="s">
        <v>16</v>
      </c>
      <c r="I145" s="149" t="s">
        <v>17</v>
      </c>
      <c r="J145" s="149" t="s">
        <v>18</v>
      </c>
      <c r="K145" s="149" t="s">
        <v>19</v>
      </c>
      <c r="L145" s="149" t="s">
        <v>20</v>
      </c>
      <c r="M145" s="149" t="s">
        <v>21</v>
      </c>
      <c r="N145" s="149" t="s">
        <v>22</v>
      </c>
      <c r="O145" s="149" t="s">
        <v>23</v>
      </c>
      <c r="P145" s="149" t="s">
        <v>24</v>
      </c>
      <c r="Q145" s="149" t="s">
        <v>25</v>
      </c>
      <c r="R145" s="149" t="s">
        <v>38</v>
      </c>
      <c r="S145" s="149" t="s">
        <v>33</v>
      </c>
    </row>
    <row r="146" spans="1:19" s="40" customFormat="1" ht="15" thickBot="1">
      <c r="A146"/>
      <c r="B146"/>
      <c r="C146" s="149" t="s">
        <v>5</v>
      </c>
      <c r="D146" s="11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2"/>
      <c r="S146" s="9">
        <v>0.95</v>
      </c>
    </row>
    <row r="147" spans="1:19" s="40" customFormat="1" ht="15" thickBot="1">
      <c r="A147"/>
      <c r="B147"/>
      <c r="C147" s="149" t="s">
        <v>6</v>
      </c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2"/>
      <c r="S147" s="9">
        <v>0.97</v>
      </c>
    </row>
    <row r="148" spans="1:19" s="40" customFormat="1" ht="15" thickBot="1">
      <c r="A148"/>
      <c r="B148"/>
      <c r="C148" s="149" t="s">
        <v>7</v>
      </c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2"/>
      <c r="S148" s="9">
        <v>0.93</v>
      </c>
    </row>
    <row r="149" spans="1:19" s="40" customFormat="1" ht="15" thickBot="1">
      <c r="A149"/>
      <c r="B149"/>
      <c r="C149" s="149" t="s">
        <v>8</v>
      </c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2"/>
      <c r="S149" s="9">
        <v>0.93</v>
      </c>
    </row>
    <row r="150" spans="1:19" s="40" customFormat="1" ht="15" thickBot="1">
      <c r="A150"/>
      <c r="B150"/>
      <c r="C150" s="174" t="s">
        <v>9</v>
      </c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2"/>
      <c r="S150" s="9"/>
    </row>
    <row r="151" spans="1:19" s="40" customFormat="1" ht="15" thickBot="1">
      <c r="A151"/>
      <c r="B151"/>
      <c r="C151" s="174" t="s">
        <v>9</v>
      </c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2"/>
      <c r="S151" s="9"/>
    </row>
    <row r="152" spans="1:19" s="40" customFormat="1" ht="15" thickBot="1">
      <c r="A152"/>
      <c r="B152"/>
      <c r="C152" s="174" t="s">
        <v>192</v>
      </c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2"/>
      <c r="S152" s="9">
        <v>0.93</v>
      </c>
    </row>
    <row r="153" spans="1:19" s="40" customFormat="1">
      <c r="A153"/>
      <c r="B153"/>
      <c r="C153" s="149" t="s">
        <v>30</v>
      </c>
      <c r="D153" s="1">
        <f t="shared" ref="D153:R153" si="2">COUNTIF(D146:D152,"=3")</f>
        <v>0</v>
      </c>
      <c r="E153" s="1">
        <f t="shared" si="2"/>
        <v>0</v>
      </c>
      <c r="F153" s="1">
        <f t="shared" si="2"/>
        <v>0</v>
      </c>
      <c r="G153" s="1">
        <f t="shared" si="2"/>
        <v>0</v>
      </c>
      <c r="H153" s="1">
        <f t="shared" si="2"/>
        <v>0</v>
      </c>
      <c r="I153" s="1">
        <f t="shared" si="2"/>
        <v>0</v>
      </c>
      <c r="J153" s="1">
        <f t="shared" si="2"/>
        <v>0</v>
      </c>
      <c r="K153" s="1">
        <f t="shared" si="2"/>
        <v>0</v>
      </c>
      <c r="L153" s="1">
        <f t="shared" si="2"/>
        <v>0</v>
      </c>
      <c r="M153" s="1">
        <f t="shared" si="2"/>
        <v>0</v>
      </c>
      <c r="N153" s="1">
        <f t="shared" si="2"/>
        <v>0</v>
      </c>
      <c r="O153" s="1">
        <f t="shared" si="2"/>
        <v>0</v>
      </c>
      <c r="P153" s="1">
        <f t="shared" si="2"/>
        <v>0</v>
      </c>
      <c r="Q153" s="1">
        <f t="shared" si="2"/>
        <v>0</v>
      </c>
      <c r="R153" s="1">
        <f t="shared" si="2"/>
        <v>0</v>
      </c>
      <c r="S153"/>
    </row>
    <row r="154" spans="1:19" s="40" customFormat="1">
      <c r="A154"/>
      <c r="B154"/>
      <c r="C154" s="149" t="s">
        <v>31</v>
      </c>
      <c r="D154" s="1">
        <f t="shared" ref="D154:R154" si="3">COUNTIF(D146:D152,"=2")</f>
        <v>0</v>
      </c>
      <c r="E154" s="1">
        <f t="shared" si="3"/>
        <v>0</v>
      </c>
      <c r="F154" s="1">
        <f t="shared" si="3"/>
        <v>0</v>
      </c>
      <c r="G154" s="1">
        <f t="shared" si="3"/>
        <v>0</v>
      </c>
      <c r="H154" s="1">
        <f t="shared" si="3"/>
        <v>0</v>
      </c>
      <c r="I154" s="1">
        <f t="shared" si="3"/>
        <v>0</v>
      </c>
      <c r="J154" s="1">
        <f t="shared" si="3"/>
        <v>0</v>
      </c>
      <c r="K154" s="1">
        <f t="shared" si="3"/>
        <v>0</v>
      </c>
      <c r="L154" s="1">
        <f t="shared" si="3"/>
        <v>0</v>
      </c>
      <c r="M154" s="1">
        <f t="shared" si="3"/>
        <v>0</v>
      </c>
      <c r="N154" s="1">
        <f t="shared" si="3"/>
        <v>0</v>
      </c>
      <c r="O154" s="1">
        <f t="shared" si="3"/>
        <v>0</v>
      </c>
      <c r="P154" s="1">
        <f t="shared" si="3"/>
        <v>0</v>
      </c>
      <c r="Q154" s="1">
        <f t="shared" si="3"/>
        <v>0</v>
      </c>
      <c r="R154" s="1">
        <f t="shared" si="3"/>
        <v>0</v>
      </c>
      <c r="S154"/>
    </row>
    <row r="155" spans="1:19" s="40" customFormat="1">
      <c r="A155"/>
      <c r="B155"/>
      <c r="C155" s="149" t="s">
        <v>32</v>
      </c>
      <c r="D155" s="1">
        <f t="shared" ref="D155:R155" si="4">COUNTIF(D146:D152,"=1")</f>
        <v>0</v>
      </c>
      <c r="E155" s="1">
        <f t="shared" si="4"/>
        <v>0</v>
      </c>
      <c r="F155" s="1">
        <f t="shared" si="4"/>
        <v>0</v>
      </c>
      <c r="G155" s="1">
        <f t="shared" si="4"/>
        <v>0</v>
      </c>
      <c r="H155" s="1">
        <f t="shared" si="4"/>
        <v>0</v>
      </c>
      <c r="I155" s="1">
        <f t="shared" si="4"/>
        <v>0</v>
      </c>
      <c r="J155" s="1">
        <f t="shared" si="4"/>
        <v>0</v>
      </c>
      <c r="K155" s="1">
        <f t="shared" si="4"/>
        <v>0</v>
      </c>
      <c r="L155" s="1">
        <f t="shared" si="4"/>
        <v>0</v>
      </c>
      <c r="M155" s="1">
        <f t="shared" si="4"/>
        <v>0</v>
      </c>
      <c r="N155" s="1">
        <f t="shared" si="4"/>
        <v>0</v>
      </c>
      <c r="O155" s="1">
        <f t="shared" si="4"/>
        <v>0</v>
      </c>
      <c r="P155" s="1">
        <f t="shared" si="4"/>
        <v>0</v>
      </c>
      <c r="Q155" s="1">
        <f t="shared" si="4"/>
        <v>0</v>
      </c>
      <c r="R155" s="1">
        <f t="shared" si="4"/>
        <v>0</v>
      </c>
      <c r="S155"/>
    </row>
    <row r="156" spans="1:19" s="40" customFormat="1">
      <c r="A156"/>
      <c r="B156"/>
      <c r="C156" s="149" t="s">
        <v>34</v>
      </c>
      <c r="D156" s="6">
        <f t="shared" ref="D156:R156" si="5">3/3*IF(D153=0,0,(ROUND(AVERAGEIF(D146:D152,"=3",$S$147:$S$153),2)))</f>
        <v>0</v>
      </c>
      <c r="E156" s="6">
        <f t="shared" si="5"/>
        <v>0</v>
      </c>
      <c r="F156" s="6">
        <f t="shared" si="5"/>
        <v>0</v>
      </c>
      <c r="G156" s="6">
        <f t="shared" si="5"/>
        <v>0</v>
      </c>
      <c r="H156" s="6">
        <f t="shared" si="5"/>
        <v>0</v>
      </c>
      <c r="I156" s="6">
        <f t="shared" si="5"/>
        <v>0</v>
      </c>
      <c r="J156" s="6">
        <f t="shared" si="5"/>
        <v>0</v>
      </c>
      <c r="K156" s="6">
        <f t="shared" si="5"/>
        <v>0</v>
      </c>
      <c r="L156" s="6">
        <f t="shared" si="5"/>
        <v>0</v>
      </c>
      <c r="M156" s="6">
        <f t="shared" si="5"/>
        <v>0</v>
      </c>
      <c r="N156" s="6">
        <f t="shared" si="5"/>
        <v>0</v>
      </c>
      <c r="O156" s="6">
        <f t="shared" si="5"/>
        <v>0</v>
      </c>
      <c r="P156" s="6">
        <f t="shared" si="5"/>
        <v>0</v>
      </c>
      <c r="Q156" s="6">
        <f t="shared" si="5"/>
        <v>0</v>
      </c>
      <c r="R156" s="6">
        <f t="shared" si="5"/>
        <v>0</v>
      </c>
      <c r="S156"/>
    </row>
    <row r="157" spans="1:19" s="40" customFormat="1">
      <c r="A157"/>
      <c r="B157"/>
      <c r="C157" s="149" t="s">
        <v>35</v>
      </c>
      <c r="D157" s="6">
        <f t="shared" ref="D157:R157" si="6">2/3*IF(D154=0,0,(ROUND(AVERAGEIF(D146:D152,"=2",$S$147:$S$153),2)))</f>
        <v>0</v>
      </c>
      <c r="E157" s="6">
        <f t="shared" si="6"/>
        <v>0</v>
      </c>
      <c r="F157" s="6">
        <f t="shared" si="6"/>
        <v>0</v>
      </c>
      <c r="G157" s="6">
        <f t="shared" si="6"/>
        <v>0</v>
      </c>
      <c r="H157" s="6">
        <f t="shared" si="6"/>
        <v>0</v>
      </c>
      <c r="I157" s="6">
        <f t="shared" si="6"/>
        <v>0</v>
      </c>
      <c r="J157" s="6">
        <f t="shared" si="6"/>
        <v>0</v>
      </c>
      <c r="K157" s="6">
        <f t="shared" si="6"/>
        <v>0</v>
      </c>
      <c r="L157" s="6">
        <f t="shared" si="6"/>
        <v>0</v>
      </c>
      <c r="M157" s="6">
        <f t="shared" si="6"/>
        <v>0</v>
      </c>
      <c r="N157" s="6">
        <f t="shared" si="6"/>
        <v>0</v>
      </c>
      <c r="O157" s="6">
        <f t="shared" si="6"/>
        <v>0</v>
      </c>
      <c r="P157" s="6">
        <f t="shared" si="6"/>
        <v>0</v>
      </c>
      <c r="Q157" s="6">
        <f t="shared" si="6"/>
        <v>0</v>
      </c>
      <c r="R157" s="6">
        <f t="shared" si="6"/>
        <v>0</v>
      </c>
      <c r="S157"/>
    </row>
    <row r="158" spans="1:19" s="40" customFormat="1">
      <c r="A158"/>
      <c r="B158"/>
      <c r="C158" s="149" t="s">
        <v>36</v>
      </c>
      <c r="D158" s="6">
        <f>1/3*IF(D155=0,0,(ROUND(AVERAGEIF(D146:D152,"=1",$S$147:$S$153),2)))</f>
        <v>0</v>
      </c>
      <c r="E158" s="6">
        <f t="shared" ref="E158:R158" si="7">1/3*IF(E155=0,0,(ROUND(AVERAGEIF(E146:E152,"=1",$S$147:$S$153),2)))</f>
        <v>0</v>
      </c>
      <c r="F158" s="6">
        <f t="shared" si="7"/>
        <v>0</v>
      </c>
      <c r="G158" s="6">
        <f t="shared" si="7"/>
        <v>0</v>
      </c>
      <c r="H158" s="6">
        <f t="shared" si="7"/>
        <v>0</v>
      </c>
      <c r="I158" s="6">
        <f t="shared" si="7"/>
        <v>0</v>
      </c>
      <c r="J158" s="6">
        <f t="shared" si="7"/>
        <v>0</v>
      </c>
      <c r="K158" s="6">
        <f t="shared" si="7"/>
        <v>0</v>
      </c>
      <c r="L158" s="6">
        <f t="shared" si="7"/>
        <v>0</v>
      </c>
      <c r="M158" s="6">
        <f t="shared" si="7"/>
        <v>0</v>
      </c>
      <c r="N158" s="6">
        <f t="shared" si="7"/>
        <v>0</v>
      </c>
      <c r="O158" s="6">
        <f t="shared" si="7"/>
        <v>0</v>
      </c>
      <c r="P158" s="6">
        <f t="shared" si="7"/>
        <v>0</v>
      </c>
      <c r="Q158" s="6">
        <f t="shared" si="7"/>
        <v>0</v>
      </c>
      <c r="R158" s="6">
        <f t="shared" si="7"/>
        <v>0</v>
      </c>
      <c r="S158"/>
    </row>
    <row r="159" spans="1:19" s="40" customForma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s="40" customForma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s="40" customFormat="1" ht="17.5">
      <c r="A161"/>
      <c r="B161"/>
      <c r="C161" s="7" t="s">
        <v>37</v>
      </c>
      <c r="D161" s="8">
        <f t="shared" ref="D161:R161" si="8">SUM(D156:D158)</f>
        <v>0</v>
      </c>
      <c r="E161" s="8">
        <f t="shared" si="8"/>
        <v>0</v>
      </c>
      <c r="F161" s="8">
        <f t="shared" si="8"/>
        <v>0</v>
      </c>
      <c r="G161" s="8">
        <f t="shared" si="8"/>
        <v>0</v>
      </c>
      <c r="H161" s="8">
        <f t="shared" si="8"/>
        <v>0</v>
      </c>
      <c r="I161" s="8">
        <f t="shared" si="8"/>
        <v>0</v>
      </c>
      <c r="J161" s="8">
        <f t="shared" si="8"/>
        <v>0</v>
      </c>
      <c r="K161" s="8">
        <f t="shared" si="8"/>
        <v>0</v>
      </c>
      <c r="L161" s="8">
        <f t="shared" si="8"/>
        <v>0</v>
      </c>
      <c r="M161" s="8">
        <f t="shared" si="8"/>
        <v>0</v>
      </c>
      <c r="N161" s="8">
        <f t="shared" si="8"/>
        <v>0</v>
      </c>
      <c r="O161" s="8">
        <f t="shared" si="8"/>
        <v>0</v>
      </c>
      <c r="P161" s="8">
        <f t="shared" si="8"/>
        <v>0</v>
      </c>
      <c r="Q161" s="8">
        <f t="shared" si="8"/>
        <v>0</v>
      </c>
      <c r="R161" s="8">
        <f t="shared" si="8"/>
        <v>0</v>
      </c>
      <c r="S161"/>
    </row>
    <row r="162" spans="1:19" s="40" customForma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s="40" customForma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s="40" customFormat="1">
      <c r="A164"/>
      <c r="B164" s="491" t="s">
        <v>179</v>
      </c>
      <c r="C164" s="491"/>
      <c r="D164" s="491"/>
      <c r="E164" s="491"/>
      <c r="F164" s="491"/>
      <c r="G164" s="491"/>
      <c r="H164" s="491"/>
      <c r="I164" s="150"/>
      <c r="J164" s="150"/>
      <c r="K164" s="150"/>
      <c r="L164" s="150"/>
      <c r="M164" s="150"/>
      <c r="N164" s="150"/>
      <c r="O164" s="150"/>
      <c r="P164"/>
      <c r="Q164"/>
      <c r="R164"/>
      <c r="S164"/>
    </row>
    <row r="165" spans="1:19" s="40" customForma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s="40" customFormat="1" ht="15">
      <c r="A166"/>
      <c r="B166"/>
      <c r="C166"/>
      <c r="D166" s="99" t="s">
        <v>26</v>
      </c>
      <c r="E166" s="99" t="s">
        <v>12</v>
      </c>
      <c r="F166" s="99" t="s">
        <v>13</v>
      </c>
      <c r="G166" s="99" t="s">
        <v>14</v>
      </c>
      <c r="H166" s="100" t="s">
        <v>15</v>
      </c>
      <c r="I166" s="99" t="s">
        <v>16</v>
      </c>
      <c r="J166" s="101" t="s">
        <v>17</v>
      </c>
      <c r="K166" s="99" t="s">
        <v>18</v>
      </c>
      <c r="L166" s="99" t="s">
        <v>19</v>
      </c>
      <c r="M166" s="99" t="s">
        <v>20</v>
      </c>
      <c r="N166" s="99" t="s">
        <v>21</v>
      </c>
      <c r="O166" s="99" t="s">
        <v>22</v>
      </c>
      <c r="P166" s="99" t="s">
        <v>23</v>
      </c>
      <c r="Q166" s="149" t="s">
        <v>24</v>
      </c>
      <c r="R166" s="149" t="s">
        <v>25</v>
      </c>
      <c r="S166"/>
    </row>
    <row r="167" spans="1:19" s="40" customFormat="1" ht="15">
      <c r="A167"/>
      <c r="B167"/>
      <c r="C167"/>
      <c r="D167" s="99" t="s">
        <v>5</v>
      </c>
      <c r="E167" s="2">
        <v>3</v>
      </c>
      <c r="F167" s="2">
        <v>2</v>
      </c>
      <c r="G167" s="2"/>
      <c r="H167" s="2"/>
      <c r="I167" s="2"/>
      <c r="J167" s="2"/>
      <c r="K167" s="2"/>
      <c r="L167" s="2"/>
      <c r="M167" s="2"/>
      <c r="N167" s="2">
        <v>1</v>
      </c>
      <c r="O167" s="2"/>
      <c r="P167" s="2"/>
      <c r="Q167" s="2"/>
      <c r="R167" s="2"/>
      <c r="S167" s="2"/>
    </row>
    <row r="168" spans="1:19" s="40" customFormat="1" ht="15">
      <c r="A168"/>
      <c r="B168"/>
      <c r="C168"/>
      <c r="D168" s="99" t="s">
        <v>6</v>
      </c>
      <c r="E168" s="2">
        <v>3</v>
      </c>
      <c r="F168" s="2">
        <v>2</v>
      </c>
      <c r="G168" s="2"/>
      <c r="H168" s="2"/>
      <c r="I168" s="2"/>
      <c r="J168" s="2"/>
      <c r="K168" s="2"/>
      <c r="L168" s="2"/>
      <c r="M168" s="2"/>
      <c r="N168" s="2">
        <v>1</v>
      </c>
      <c r="O168" s="2"/>
      <c r="P168" s="2"/>
      <c r="Q168" s="2"/>
      <c r="R168" s="2"/>
      <c r="S168" s="2"/>
    </row>
    <row r="169" spans="1:19" s="40" customFormat="1" ht="15">
      <c r="A169"/>
      <c r="B169"/>
      <c r="C169"/>
      <c r="D169" s="99" t="s">
        <v>7</v>
      </c>
      <c r="E169" s="2">
        <v>3</v>
      </c>
      <c r="F169" s="2">
        <v>2</v>
      </c>
      <c r="G169" s="2"/>
      <c r="H169" s="2"/>
      <c r="I169" s="2"/>
      <c r="J169" s="2"/>
      <c r="K169" s="2"/>
      <c r="L169" s="2"/>
      <c r="M169" s="2"/>
      <c r="N169" s="2">
        <v>1</v>
      </c>
      <c r="O169" s="2"/>
      <c r="P169" s="2"/>
      <c r="Q169" s="2"/>
      <c r="R169" s="2"/>
      <c r="S169" s="2"/>
    </row>
    <row r="170" spans="1:19" s="40" customFormat="1" ht="15">
      <c r="A170"/>
      <c r="B170"/>
      <c r="C170"/>
      <c r="D170" s="99" t="s">
        <v>8</v>
      </c>
      <c r="E170" s="2">
        <v>2</v>
      </c>
      <c r="F170" s="2">
        <v>2</v>
      </c>
      <c r="G170" s="2"/>
      <c r="H170" s="2"/>
      <c r="I170" s="2"/>
      <c r="J170" s="2"/>
      <c r="K170" s="2"/>
      <c r="L170" s="2"/>
      <c r="M170" s="2"/>
      <c r="N170" s="2">
        <v>1</v>
      </c>
      <c r="O170" s="2"/>
      <c r="P170" s="2"/>
      <c r="Q170" s="2"/>
      <c r="R170" s="2"/>
      <c r="S170" s="2"/>
    </row>
    <row r="171" spans="1:19" s="40" customFormat="1" ht="15">
      <c r="A171"/>
      <c r="B171"/>
      <c r="C171"/>
      <c r="D171" s="99" t="s">
        <v>9</v>
      </c>
      <c r="E171" s="2">
        <v>2</v>
      </c>
      <c r="F171" s="2">
        <v>2</v>
      </c>
      <c r="G171" s="2"/>
      <c r="H171" s="2"/>
      <c r="I171" s="2"/>
      <c r="J171" s="2"/>
      <c r="K171" s="2"/>
      <c r="L171" s="2"/>
      <c r="M171" s="2"/>
      <c r="N171" s="2">
        <v>1</v>
      </c>
      <c r="O171" s="2"/>
      <c r="P171" s="2"/>
      <c r="Q171" s="2"/>
      <c r="R171" s="2"/>
      <c r="S171" s="2"/>
    </row>
    <row r="172" spans="1:19" s="40" customFormat="1" ht="15">
      <c r="A172"/>
      <c r="B172"/>
      <c r="C172"/>
      <c r="D172" s="99" t="s">
        <v>192</v>
      </c>
      <c r="E172" s="2">
        <v>2</v>
      </c>
      <c r="F172" s="2">
        <v>2</v>
      </c>
      <c r="G172" s="2"/>
      <c r="H172" s="2"/>
      <c r="I172" s="2"/>
      <c r="J172" s="2"/>
      <c r="K172" s="2"/>
      <c r="L172" s="2"/>
      <c r="M172" s="2"/>
      <c r="N172" s="2">
        <v>1</v>
      </c>
      <c r="O172" s="2"/>
      <c r="P172" s="2"/>
      <c r="Q172" s="2"/>
      <c r="R172" s="2"/>
      <c r="S172" s="2"/>
    </row>
    <row r="173" spans="1:19" s="40" customFormat="1" ht="15">
      <c r="A173"/>
      <c r="B173"/>
      <c r="C173"/>
      <c r="D173" s="99" t="s">
        <v>193</v>
      </c>
      <c r="E173" s="2">
        <v>2</v>
      </c>
      <c r="F173" s="2">
        <v>2</v>
      </c>
      <c r="G173" s="2"/>
      <c r="H173" s="2"/>
      <c r="I173" s="2"/>
      <c r="J173" s="2"/>
      <c r="K173" s="2"/>
      <c r="L173" s="2"/>
      <c r="M173" s="2"/>
      <c r="N173" s="2">
        <v>1</v>
      </c>
      <c r="O173" s="2"/>
      <c r="P173" s="2"/>
      <c r="Q173" s="2"/>
      <c r="R173" s="2"/>
      <c r="S173" s="2"/>
    </row>
    <row r="174" spans="1:19" s="40" customFormat="1" ht="15">
      <c r="A174"/>
      <c r="B174"/>
      <c r="C174" s="105"/>
      <c r="D174" s="106" t="s">
        <v>180</v>
      </c>
      <c r="E174" s="2">
        <v>2.4300000000000002</v>
      </c>
      <c r="F174" s="2">
        <v>2</v>
      </c>
      <c r="G174" s="2"/>
      <c r="H174" s="2"/>
      <c r="I174" s="2"/>
      <c r="J174" s="2"/>
      <c r="K174" s="2"/>
      <c r="L174" s="2"/>
      <c r="M174" s="2"/>
      <c r="N174" s="2">
        <v>1</v>
      </c>
      <c r="O174" s="2"/>
      <c r="P174" s="2"/>
      <c r="Q174" s="2"/>
      <c r="R174" s="2"/>
      <c r="S174" s="2"/>
    </row>
    <row r="175" spans="1:19" s="40" customFormat="1" ht="15.5">
      <c r="A175"/>
      <c r="B175"/>
      <c r="C175" s="110"/>
      <c r="D175" s="111"/>
      <c r="E175" s="111"/>
      <c r="F175" s="112"/>
      <c r="G175" s="112"/>
      <c r="H175" s="112"/>
      <c r="I175" s="112"/>
      <c r="J175" s="112"/>
      <c r="K175" s="112"/>
      <c r="L175" s="113"/>
      <c r="M175" s="113"/>
      <c r="N175" s="112"/>
      <c r="O175" s="112"/>
      <c r="P175"/>
      <c r="Q175"/>
      <c r="R175"/>
      <c r="S175"/>
    </row>
    <row r="176" spans="1:19" s="40" customFormat="1" ht="15.5">
      <c r="A176"/>
      <c r="B176" s="110"/>
      <c r="C176" s="111"/>
      <c r="D176" s="111"/>
      <c r="E176" s="112"/>
      <c r="F176" s="112"/>
      <c r="G176" s="112"/>
      <c r="H176" s="112"/>
      <c r="I176" s="112"/>
      <c r="J176" s="112"/>
      <c r="K176" s="113"/>
      <c r="L176" s="113"/>
      <c r="M176" s="112"/>
      <c r="N176" s="112"/>
      <c r="O176"/>
      <c r="P176"/>
      <c r="Q176"/>
      <c r="R176"/>
      <c r="S176"/>
    </row>
    <row r="177" spans="1:19" s="40" customFormat="1" ht="15.5">
      <c r="A177"/>
      <c r="B177" s="110"/>
      <c r="C177" s="111"/>
      <c r="D177" s="111"/>
      <c r="E177" s="114" t="s">
        <v>5</v>
      </c>
      <c r="F177" s="114" t="s">
        <v>6</v>
      </c>
      <c r="G177" s="114" t="s">
        <v>7</v>
      </c>
      <c r="H177" s="114" t="s">
        <v>8</v>
      </c>
      <c r="I177" s="114" t="s">
        <v>9</v>
      </c>
      <c r="J177" s="70" t="s">
        <v>192</v>
      </c>
      <c r="K177" s="217" t="s">
        <v>193</v>
      </c>
      <c r="L177" s="113"/>
      <c r="M177" s="112"/>
      <c r="N177" s="112"/>
      <c r="O177"/>
      <c r="P177"/>
      <c r="Q177"/>
      <c r="R177"/>
      <c r="S177"/>
    </row>
    <row r="178" spans="1:19" s="40" customFormat="1" ht="15.5">
      <c r="A178"/>
      <c r="B178" s="88"/>
      <c r="C178" s="93"/>
      <c r="D178" s="94"/>
      <c r="E178" s="115">
        <v>93.333333333333329</v>
      </c>
      <c r="F178" s="115">
        <v>97.5</v>
      </c>
      <c r="G178" s="115">
        <v>80.833333333333329</v>
      </c>
      <c r="H178" s="115">
        <v>100</v>
      </c>
      <c r="I178" s="115">
        <v>100</v>
      </c>
      <c r="J178" s="218">
        <v>100</v>
      </c>
      <c r="K178" s="218">
        <v>100</v>
      </c>
      <c r="L178" s="95"/>
      <c r="M178" s="95"/>
      <c r="N178" s="95"/>
      <c r="O178" s="95"/>
      <c r="P178" s="95"/>
      <c r="Q178" s="95"/>
      <c r="R178"/>
      <c r="S178"/>
    </row>
    <row r="179" spans="1:19" s="40" customFormat="1" ht="15.5">
      <c r="A179"/>
      <c r="B179" s="88"/>
      <c r="C179" s="93"/>
      <c r="D179" s="94"/>
      <c r="E179" s="116"/>
      <c r="F179" s="116"/>
      <c r="G179" s="116"/>
      <c r="H179" s="116"/>
      <c r="I179" s="116"/>
      <c r="J179" s="95"/>
      <c r="K179" s="95"/>
      <c r="L179" s="95"/>
      <c r="M179" s="95"/>
      <c r="N179" s="95"/>
      <c r="O179" s="95"/>
      <c r="P179" s="95"/>
      <c r="Q179" s="95"/>
      <c r="R179"/>
      <c r="S179"/>
    </row>
    <row r="180" spans="1:19" s="40" customFormat="1">
      <c r="A180"/>
      <c r="B180" s="491" t="s">
        <v>181</v>
      </c>
      <c r="C180" s="491"/>
      <c r="D180" s="491"/>
      <c r="E180" s="491"/>
      <c r="F180" s="491"/>
      <c r="G180" s="491"/>
      <c r="H180" s="150"/>
      <c r="I180" s="150"/>
      <c r="J180" s="150"/>
      <c r="K180" s="150"/>
      <c r="L180" s="150"/>
      <c r="M180" s="150"/>
      <c r="N180" s="150"/>
      <c r="O180" s="150"/>
      <c r="P180"/>
      <c r="Q180"/>
      <c r="R180"/>
      <c r="S180"/>
    </row>
    <row r="181" spans="1:19" s="40" customForma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s="40" customFormat="1" ht="15">
      <c r="A182"/>
      <c r="B182"/>
      <c r="C182"/>
      <c r="D182" s="99" t="s">
        <v>26</v>
      </c>
      <c r="E182" s="99" t="s">
        <v>12</v>
      </c>
      <c r="F182" s="99" t="s">
        <v>13</v>
      </c>
      <c r="G182" s="99" t="s">
        <v>14</v>
      </c>
      <c r="H182" s="100" t="s">
        <v>15</v>
      </c>
      <c r="I182" s="99" t="s">
        <v>16</v>
      </c>
      <c r="J182" s="101" t="s">
        <v>17</v>
      </c>
      <c r="K182" s="99" t="s">
        <v>18</v>
      </c>
      <c r="L182" s="99" t="s">
        <v>19</v>
      </c>
      <c r="M182" s="99" t="s">
        <v>20</v>
      </c>
      <c r="N182" s="99" t="s">
        <v>21</v>
      </c>
      <c r="O182" s="99" t="s">
        <v>22</v>
      </c>
      <c r="P182" s="99" t="s">
        <v>23</v>
      </c>
      <c r="Q182" s="149" t="s">
        <v>24</v>
      </c>
      <c r="R182" s="149" t="s">
        <v>25</v>
      </c>
      <c r="S182"/>
    </row>
    <row r="183" spans="1:19" s="40" customFormat="1" ht="15.5">
      <c r="A183"/>
      <c r="B183"/>
      <c r="C183">
        <v>2.8</v>
      </c>
      <c r="D183" s="99" t="s">
        <v>5</v>
      </c>
      <c r="E183" s="117">
        <v>1.86</v>
      </c>
      <c r="F183" s="117">
        <f>PRODUCT(F167,E178)/100</f>
        <v>1.8666666666666665</v>
      </c>
      <c r="G183" s="117"/>
      <c r="H183" s="169"/>
      <c r="I183" s="117"/>
      <c r="J183" s="170"/>
      <c r="K183" s="117"/>
      <c r="L183" s="117"/>
      <c r="M183" s="117"/>
      <c r="N183" s="117">
        <v>0.93</v>
      </c>
      <c r="O183" s="117"/>
      <c r="P183" s="117"/>
      <c r="Q183" s="171"/>
      <c r="R183" s="171"/>
      <c r="S183"/>
    </row>
    <row r="184" spans="1:19" s="40" customFormat="1" ht="15.5">
      <c r="A184"/>
      <c r="B184"/>
      <c r="C184">
        <v>2.93</v>
      </c>
      <c r="D184" s="99" t="s">
        <v>6</v>
      </c>
      <c r="E184" s="117">
        <v>1.95</v>
      </c>
      <c r="F184" s="117">
        <f>PRODUCT(F168,F178)/100</f>
        <v>1.95</v>
      </c>
      <c r="G184" s="117"/>
      <c r="H184" s="169"/>
      <c r="I184" s="117"/>
      <c r="J184" s="170"/>
      <c r="K184" s="117"/>
      <c r="L184" s="117"/>
      <c r="M184" s="117"/>
      <c r="N184" s="117">
        <v>0.98</v>
      </c>
      <c r="O184" s="117"/>
      <c r="P184" s="117"/>
      <c r="Q184" s="171"/>
      <c r="R184" s="171"/>
      <c r="S184"/>
    </row>
    <row r="185" spans="1:19" s="40" customFormat="1" ht="15.5">
      <c r="A185"/>
      <c r="B185"/>
      <c r="C185">
        <v>2.4300000000000002</v>
      </c>
      <c r="D185" s="99" t="s">
        <v>7</v>
      </c>
      <c r="E185" s="117">
        <v>1.62</v>
      </c>
      <c r="F185" s="117">
        <f>PRODUCT(F169,G178)/100</f>
        <v>1.6166666666666665</v>
      </c>
      <c r="G185" s="117"/>
      <c r="H185" s="169"/>
      <c r="I185" s="117"/>
      <c r="J185" s="170"/>
      <c r="K185" s="117"/>
      <c r="L185" s="117"/>
      <c r="M185" s="117"/>
      <c r="N185" s="117">
        <v>0.81</v>
      </c>
      <c r="O185" s="117"/>
      <c r="P185" s="117"/>
      <c r="Q185" s="171"/>
      <c r="R185" s="171"/>
      <c r="S185"/>
    </row>
    <row r="186" spans="1:19" s="40" customFormat="1" ht="15.5">
      <c r="A186"/>
      <c r="B186"/>
      <c r="C186"/>
      <c r="D186" s="99" t="s">
        <v>8</v>
      </c>
      <c r="E186" s="117">
        <f>PRODUCT(E170,H178)/100</f>
        <v>2</v>
      </c>
      <c r="F186" s="117">
        <f>PRODUCT(F170,H178)/100</f>
        <v>2</v>
      </c>
      <c r="G186" s="117"/>
      <c r="H186" s="169"/>
      <c r="I186" s="117"/>
      <c r="J186" s="170"/>
      <c r="K186" s="117"/>
      <c r="L186" s="117"/>
      <c r="M186" s="117"/>
      <c r="N186" s="117">
        <v>1</v>
      </c>
      <c r="O186" s="117"/>
      <c r="P186" s="117"/>
      <c r="Q186" s="171"/>
      <c r="R186" s="171"/>
      <c r="S186"/>
    </row>
    <row r="187" spans="1:19" s="40" customFormat="1" ht="15.5">
      <c r="A187"/>
      <c r="B187"/>
      <c r="C187"/>
      <c r="D187" s="99" t="s">
        <v>9</v>
      </c>
      <c r="E187" s="117">
        <v>2</v>
      </c>
      <c r="F187" s="117">
        <f>PRODUCT(F171,I178)/100</f>
        <v>2</v>
      </c>
      <c r="G187" s="117"/>
      <c r="H187" s="169"/>
      <c r="I187" s="117"/>
      <c r="J187" s="170"/>
      <c r="K187" s="117"/>
      <c r="L187" s="117"/>
      <c r="M187" s="117"/>
      <c r="N187" s="117">
        <v>1</v>
      </c>
      <c r="O187" s="117"/>
      <c r="P187" s="117"/>
      <c r="Q187" s="171"/>
      <c r="R187" s="171"/>
      <c r="S187"/>
    </row>
    <row r="188" spans="1:19" s="40" customFormat="1" ht="15.5">
      <c r="A188"/>
      <c r="B188"/>
      <c r="C188"/>
      <c r="D188" s="99" t="s">
        <v>192</v>
      </c>
      <c r="E188" s="117">
        <v>2</v>
      </c>
      <c r="F188" s="117">
        <v>2</v>
      </c>
      <c r="G188" s="117"/>
      <c r="H188" s="169"/>
      <c r="I188" s="117"/>
      <c r="J188" s="170"/>
      <c r="K188" s="117"/>
      <c r="L188" s="117"/>
      <c r="M188" s="117"/>
      <c r="N188" s="117">
        <v>1</v>
      </c>
      <c r="O188" s="117"/>
      <c r="P188" s="117"/>
      <c r="Q188" s="171"/>
      <c r="R188" s="171"/>
      <c r="S188"/>
    </row>
    <row r="189" spans="1:19" s="40" customFormat="1" ht="15.5">
      <c r="A189"/>
      <c r="B189"/>
      <c r="C189"/>
      <c r="D189" s="99" t="s">
        <v>193</v>
      </c>
      <c r="E189" s="117">
        <v>2</v>
      </c>
      <c r="F189" s="117">
        <v>2</v>
      </c>
      <c r="G189" s="117"/>
      <c r="H189" s="169"/>
      <c r="I189" s="117"/>
      <c r="J189" s="170"/>
      <c r="K189" s="117"/>
      <c r="L189" s="117"/>
      <c r="M189" s="117"/>
      <c r="N189" s="117">
        <v>1</v>
      </c>
      <c r="O189" s="117"/>
      <c r="P189" s="117"/>
      <c r="Q189" s="171"/>
      <c r="R189" s="171"/>
      <c r="S189"/>
    </row>
    <row r="190" spans="1:19" ht="15.5">
      <c r="D190" s="106" t="s">
        <v>180</v>
      </c>
      <c r="E190" s="173">
        <v>1.92</v>
      </c>
      <c r="F190" s="173">
        <v>1.92</v>
      </c>
      <c r="G190" s="172"/>
      <c r="H190" s="172"/>
      <c r="I190" s="172"/>
      <c r="J190" s="172"/>
      <c r="K190" s="172"/>
      <c r="L190" s="172"/>
      <c r="M190" s="118"/>
      <c r="N190" s="119">
        <v>0.96</v>
      </c>
      <c r="O190" s="119"/>
      <c r="P190" s="172"/>
      <c r="Q190" s="6"/>
      <c r="R190" s="6"/>
    </row>
  </sheetData>
  <mergeCells count="20">
    <mergeCell ref="B164:H164"/>
    <mergeCell ref="B180:G180"/>
    <mergeCell ref="C136:E136"/>
    <mergeCell ref="A7:Q7"/>
    <mergeCell ref="A8:Q8"/>
    <mergeCell ref="A9:Q9"/>
    <mergeCell ref="A10:Q10"/>
    <mergeCell ref="A14:A15"/>
    <mergeCell ref="B14:B15"/>
    <mergeCell ref="C14:C15"/>
    <mergeCell ref="D14:G14"/>
    <mergeCell ref="A11:Q11"/>
    <mergeCell ref="A12:Q12"/>
    <mergeCell ref="A13:Q13"/>
    <mergeCell ref="K14:N14"/>
    <mergeCell ref="A1:F1"/>
    <mergeCell ref="A2:F2"/>
    <mergeCell ref="A3:F3"/>
    <mergeCell ref="A4:F4"/>
    <mergeCell ref="R14:V14"/>
  </mergeCells>
  <pageMargins left="0.7" right="0.7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A7" sqref="A7:M7"/>
    </sheetView>
  </sheetViews>
  <sheetFormatPr defaultRowHeight="14.5"/>
  <sheetData>
    <row r="1" spans="1:2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0">
      <c r="A2" s="511" t="s">
        <v>711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20" ht="15">
      <c r="A3" s="507" t="s">
        <v>712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0">
      <c r="A4" s="509" t="s">
        <v>713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0">
      <c r="A5" s="513" t="s">
        <v>714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6"/>
    </row>
    <row r="6" spans="1:20">
      <c r="A6" s="513" t="s">
        <v>715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6"/>
    </row>
    <row r="7" spans="1:20">
      <c r="A7" s="513" t="s">
        <v>716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20">
      <c r="A8" s="513" t="s">
        <v>717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20">
      <c r="A9" s="497" t="s">
        <v>718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</row>
    <row r="10" spans="1:20">
      <c r="A10" s="498" t="s">
        <v>1</v>
      </c>
      <c r="B10" s="500" t="s">
        <v>2</v>
      </c>
      <c r="C10" s="500" t="s">
        <v>3</v>
      </c>
      <c r="D10" s="502" t="s">
        <v>11</v>
      </c>
      <c r="E10" s="502"/>
      <c r="F10" s="502"/>
      <c r="G10" s="502"/>
      <c r="H10" s="5">
        <v>0.5</v>
      </c>
      <c r="I10" s="503" t="s">
        <v>10</v>
      </c>
      <c r="J10" s="503"/>
      <c r="K10" s="503"/>
      <c r="L10" s="503"/>
      <c r="M10" s="5">
        <v>0.5</v>
      </c>
      <c r="N10" s="494" t="s">
        <v>27</v>
      </c>
      <c r="O10" s="495"/>
      <c r="P10" s="495"/>
      <c r="Q10" s="495"/>
      <c r="R10" s="496"/>
    </row>
    <row r="11" spans="1:20">
      <c r="A11" s="499"/>
      <c r="B11" s="501"/>
      <c r="C11" s="501"/>
      <c r="D11" s="123" t="s">
        <v>5</v>
      </c>
      <c r="E11" s="123" t="s">
        <v>6</v>
      </c>
      <c r="F11" s="123" t="s">
        <v>7</v>
      </c>
      <c r="G11" s="123" t="s">
        <v>8</v>
      </c>
      <c r="H11" s="123" t="s">
        <v>9</v>
      </c>
      <c r="I11" s="123" t="s">
        <v>5</v>
      </c>
      <c r="J11" s="123" t="s">
        <v>6</v>
      </c>
      <c r="K11" s="123" t="s">
        <v>7</v>
      </c>
      <c r="L11" s="123" t="s">
        <v>8</v>
      </c>
      <c r="M11" s="123" t="s">
        <v>9</v>
      </c>
      <c r="N11" s="123" t="s">
        <v>5</v>
      </c>
      <c r="O11" s="123" t="s">
        <v>6</v>
      </c>
      <c r="P11" s="123" t="s">
        <v>7</v>
      </c>
      <c r="Q11" s="123" t="s">
        <v>8</v>
      </c>
      <c r="R11" s="123" t="s">
        <v>9</v>
      </c>
    </row>
    <row r="12" spans="1:20" ht="16.5">
      <c r="A12" s="76">
        <v>1</v>
      </c>
      <c r="B12" s="10">
        <v>1911015</v>
      </c>
      <c r="C12" s="10" t="s">
        <v>719</v>
      </c>
      <c r="D12" s="449">
        <v>82</v>
      </c>
      <c r="E12" s="450">
        <v>84</v>
      </c>
      <c r="F12" s="450">
        <v>80</v>
      </c>
      <c r="G12" s="449">
        <v>83</v>
      </c>
      <c r="H12" s="450">
        <v>81</v>
      </c>
      <c r="I12" s="451">
        <v>82</v>
      </c>
      <c r="J12" s="451">
        <v>82</v>
      </c>
      <c r="K12" s="451">
        <v>82</v>
      </c>
      <c r="L12" s="451">
        <v>82</v>
      </c>
      <c r="M12" s="451">
        <v>82</v>
      </c>
      <c r="N12" s="1">
        <f>ROUND(D12*$H$10+I12*$M$10,0)</f>
        <v>82</v>
      </c>
      <c r="O12" s="1">
        <f t="shared" ref="O12:R27" si="0">ROUND(E12*$H$10+J12*$M$10,0)</f>
        <v>83</v>
      </c>
      <c r="P12" s="1">
        <f t="shared" si="0"/>
        <v>81</v>
      </c>
      <c r="Q12" s="1">
        <f t="shared" si="0"/>
        <v>83</v>
      </c>
      <c r="R12" s="1">
        <f t="shared" si="0"/>
        <v>82</v>
      </c>
    </row>
    <row r="13" spans="1:20" ht="16.5">
      <c r="A13" s="76">
        <v>2</v>
      </c>
      <c r="B13" s="10">
        <v>1911017</v>
      </c>
      <c r="C13" s="10" t="s">
        <v>720</v>
      </c>
      <c r="D13" s="449">
        <v>82</v>
      </c>
      <c r="E13" s="449">
        <v>86</v>
      </c>
      <c r="F13" s="449">
        <v>78</v>
      </c>
      <c r="G13" s="449">
        <v>82</v>
      </c>
      <c r="H13" s="449">
        <v>82</v>
      </c>
      <c r="I13" s="451">
        <v>69</v>
      </c>
      <c r="J13" s="451">
        <v>69</v>
      </c>
      <c r="K13" s="451">
        <v>69</v>
      </c>
      <c r="L13" s="451">
        <v>69</v>
      </c>
      <c r="M13" s="451">
        <v>69</v>
      </c>
      <c r="N13" s="1">
        <f t="shared" ref="N13:R31" si="1">ROUND(D13*$H$10+I13*$M$10,0)</f>
        <v>76</v>
      </c>
      <c r="O13" s="1">
        <f t="shared" si="0"/>
        <v>78</v>
      </c>
      <c r="P13" s="1">
        <f t="shared" si="0"/>
        <v>74</v>
      </c>
      <c r="Q13" s="1">
        <f t="shared" si="0"/>
        <v>76</v>
      </c>
      <c r="R13" s="1">
        <f t="shared" si="0"/>
        <v>76</v>
      </c>
    </row>
    <row r="14" spans="1:20" ht="16.5">
      <c r="A14" s="76">
        <v>3</v>
      </c>
      <c r="B14" s="10">
        <v>1911019</v>
      </c>
      <c r="C14" s="10" t="s">
        <v>721</v>
      </c>
      <c r="D14" s="449">
        <v>87</v>
      </c>
      <c r="E14" s="449">
        <v>89</v>
      </c>
      <c r="F14" s="449">
        <v>85</v>
      </c>
      <c r="G14" s="449">
        <v>84</v>
      </c>
      <c r="H14" s="449">
        <v>90</v>
      </c>
      <c r="I14" s="451">
        <v>88</v>
      </c>
      <c r="J14" s="451">
        <v>88</v>
      </c>
      <c r="K14" s="451">
        <v>88</v>
      </c>
      <c r="L14" s="451">
        <v>88</v>
      </c>
      <c r="M14" s="451">
        <v>88</v>
      </c>
      <c r="N14" s="1">
        <f t="shared" si="1"/>
        <v>88</v>
      </c>
      <c r="O14" s="1">
        <f t="shared" si="0"/>
        <v>89</v>
      </c>
      <c r="P14" s="1">
        <f t="shared" si="0"/>
        <v>87</v>
      </c>
      <c r="Q14" s="1">
        <f t="shared" si="0"/>
        <v>86</v>
      </c>
      <c r="R14" s="1">
        <f t="shared" si="0"/>
        <v>89</v>
      </c>
      <c r="S14" s="452" t="s">
        <v>377</v>
      </c>
      <c r="T14" s="2">
        <v>20</v>
      </c>
    </row>
    <row r="15" spans="1:20" ht="16.5">
      <c r="A15" s="76">
        <v>4</v>
      </c>
      <c r="B15" s="10">
        <v>1911020</v>
      </c>
      <c r="C15" s="10" t="s">
        <v>722</v>
      </c>
      <c r="D15" s="449">
        <v>86</v>
      </c>
      <c r="E15" s="449">
        <v>86</v>
      </c>
      <c r="F15" s="449">
        <v>86</v>
      </c>
      <c r="G15" s="449">
        <v>86</v>
      </c>
      <c r="H15" s="449">
        <v>86</v>
      </c>
      <c r="I15" s="451">
        <v>80</v>
      </c>
      <c r="J15" s="451">
        <v>80</v>
      </c>
      <c r="K15" s="451">
        <v>80</v>
      </c>
      <c r="L15" s="451">
        <v>80</v>
      </c>
      <c r="M15" s="451">
        <v>80</v>
      </c>
      <c r="N15" s="1">
        <f t="shared" si="1"/>
        <v>83</v>
      </c>
      <c r="O15" s="1">
        <f t="shared" si="0"/>
        <v>83</v>
      </c>
      <c r="P15" s="1">
        <f t="shared" si="0"/>
        <v>83</v>
      </c>
      <c r="Q15" s="1">
        <f t="shared" si="0"/>
        <v>83</v>
      </c>
      <c r="R15" s="1">
        <f t="shared" si="0"/>
        <v>83</v>
      </c>
    </row>
    <row r="16" spans="1:20" ht="16.5">
      <c r="A16" s="76">
        <v>5</v>
      </c>
      <c r="B16" s="10">
        <v>1911024</v>
      </c>
      <c r="C16" s="10" t="s">
        <v>723</v>
      </c>
      <c r="D16" s="449">
        <v>80</v>
      </c>
      <c r="E16" s="449">
        <v>80</v>
      </c>
      <c r="F16" s="449">
        <v>80</v>
      </c>
      <c r="G16" s="449">
        <v>80</v>
      </c>
      <c r="H16" s="449">
        <v>80</v>
      </c>
      <c r="I16" s="451">
        <v>81</v>
      </c>
      <c r="J16" s="451">
        <v>81</v>
      </c>
      <c r="K16" s="451">
        <v>81</v>
      </c>
      <c r="L16" s="451">
        <v>81</v>
      </c>
      <c r="M16" s="451">
        <v>81</v>
      </c>
      <c r="N16" s="1">
        <f t="shared" si="1"/>
        <v>81</v>
      </c>
      <c r="O16" s="1">
        <f t="shared" si="0"/>
        <v>81</v>
      </c>
      <c r="P16" s="1">
        <f t="shared" si="0"/>
        <v>81</v>
      </c>
      <c r="Q16" s="1">
        <f t="shared" si="0"/>
        <v>81</v>
      </c>
      <c r="R16" s="1">
        <f t="shared" si="0"/>
        <v>81</v>
      </c>
    </row>
    <row r="17" spans="1:18" ht="16.5">
      <c r="A17" s="76">
        <v>6</v>
      </c>
      <c r="B17" s="10">
        <v>1911027</v>
      </c>
      <c r="C17" s="10" t="s">
        <v>724</v>
      </c>
      <c r="D17" s="449">
        <v>82</v>
      </c>
      <c r="E17" s="449">
        <v>78</v>
      </c>
      <c r="F17" s="449">
        <v>86</v>
      </c>
      <c r="G17" s="449">
        <v>84</v>
      </c>
      <c r="H17" s="449">
        <v>80</v>
      </c>
      <c r="I17" s="451">
        <v>82</v>
      </c>
      <c r="J17" s="451">
        <v>82</v>
      </c>
      <c r="K17" s="451">
        <v>82</v>
      </c>
      <c r="L17" s="451">
        <v>82</v>
      </c>
      <c r="M17" s="451">
        <v>82</v>
      </c>
      <c r="N17" s="1">
        <f t="shared" si="1"/>
        <v>82</v>
      </c>
      <c r="O17" s="1">
        <f t="shared" si="0"/>
        <v>80</v>
      </c>
      <c r="P17" s="1">
        <f t="shared" si="0"/>
        <v>84</v>
      </c>
      <c r="Q17" s="1">
        <f t="shared" si="0"/>
        <v>83</v>
      </c>
      <c r="R17" s="1">
        <f t="shared" si="0"/>
        <v>81</v>
      </c>
    </row>
    <row r="18" spans="1:18" ht="16.5">
      <c r="A18" s="76">
        <v>7</v>
      </c>
      <c r="B18" s="10">
        <v>1911036</v>
      </c>
      <c r="C18" s="10" t="s">
        <v>725</v>
      </c>
      <c r="D18" s="449">
        <v>80</v>
      </c>
      <c r="E18" s="449">
        <v>79</v>
      </c>
      <c r="F18" s="449">
        <v>81</v>
      </c>
      <c r="G18" s="449">
        <v>81</v>
      </c>
      <c r="H18" s="449">
        <v>78</v>
      </c>
      <c r="I18" s="451">
        <v>84</v>
      </c>
      <c r="J18" s="451">
        <v>84</v>
      </c>
      <c r="K18" s="451">
        <v>84</v>
      </c>
      <c r="L18" s="451">
        <v>84</v>
      </c>
      <c r="M18" s="451">
        <v>84</v>
      </c>
      <c r="N18" s="1">
        <f>ROUND(D19*$H$10+I19*$M$10,0)</f>
        <v>81</v>
      </c>
      <c r="O18" s="1">
        <f>ROUND(E19*$H$10+J19*$M$10,0)</f>
        <v>80</v>
      </c>
      <c r="P18" s="1">
        <f>ROUND(F19*$H$10+K19*$M$10,0)</f>
        <v>83</v>
      </c>
      <c r="Q18" s="1">
        <f>ROUND(G19*$H$10+L19*$M$10,0)</f>
        <v>79</v>
      </c>
      <c r="R18" s="1">
        <f>ROUND(H19*$H$10+M19*$M$10,0)</f>
        <v>84</v>
      </c>
    </row>
    <row r="19" spans="1:18" ht="16.5">
      <c r="A19" s="76">
        <v>8</v>
      </c>
      <c r="B19" s="10">
        <v>1911048</v>
      </c>
      <c r="C19" s="10" t="s">
        <v>726</v>
      </c>
      <c r="D19" s="449">
        <v>79</v>
      </c>
      <c r="E19" s="449">
        <v>76</v>
      </c>
      <c r="F19" s="449">
        <v>82</v>
      </c>
      <c r="G19" s="449">
        <v>74</v>
      </c>
      <c r="H19" s="449">
        <v>84</v>
      </c>
      <c r="I19" s="451">
        <v>83</v>
      </c>
      <c r="J19" s="451">
        <v>83</v>
      </c>
      <c r="K19" s="451">
        <v>83</v>
      </c>
      <c r="L19" s="451">
        <v>83</v>
      </c>
      <c r="M19" s="451">
        <v>83</v>
      </c>
      <c r="N19" s="1">
        <f t="shared" si="1"/>
        <v>81</v>
      </c>
      <c r="O19" s="1">
        <f t="shared" si="0"/>
        <v>80</v>
      </c>
      <c r="P19" s="1">
        <f t="shared" si="0"/>
        <v>83</v>
      </c>
      <c r="Q19" s="1">
        <f t="shared" si="0"/>
        <v>79</v>
      </c>
      <c r="R19" s="1">
        <f t="shared" si="0"/>
        <v>84</v>
      </c>
    </row>
    <row r="20" spans="1:18" ht="16.5">
      <c r="A20" s="76">
        <v>9</v>
      </c>
      <c r="B20" s="10">
        <v>1911058</v>
      </c>
      <c r="C20" s="10" t="s">
        <v>727</v>
      </c>
      <c r="D20" s="449">
        <v>88</v>
      </c>
      <c r="E20" s="449">
        <v>86</v>
      </c>
      <c r="F20" s="449">
        <v>87</v>
      </c>
      <c r="G20" s="449">
        <v>89</v>
      </c>
      <c r="H20" s="449">
        <v>85</v>
      </c>
      <c r="I20" s="451">
        <v>95</v>
      </c>
      <c r="J20" s="451">
        <v>87</v>
      </c>
      <c r="K20" s="451">
        <v>89</v>
      </c>
      <c r="L20" s="451">
        <v>93</v>
      </c>
      <c r="M20" s="451">
        <v>91</v>
      </c>
      <c r="N20" s="1">
        <f t="shared" si="1"/>
        <v>92</v>
      </c>
      <c r="O20" s="1">
        <f t="shared" si="0"/>
        <v>87</v>
      </c>
      <c r="P20" s="1">
        <f t="shared" si="0"/>
        <v>88</v>
      </c>
      <c r="Q20" s="1">
        <f t="shared" si="0"/>
        <v>91</v>
      </c>
      <c r="R20" s="1">
        <f t="shared" si="0"/>
        <v>88</v>
      </c>
    </row>
    <row r="21" spans="1:18" ht="16.5">
      <c r="A21" s="76">
        <v>10</v>
      </c>
      <c r="B21" s="10">
        <v>1911066</v>
      </c>
      <c r="C21" s="10" t="s">
        <v>728</v>
      </c>
      <c r="D21" s="449">
        <v>91</v>
      </c>
      <c r="E21" s="449">
        <v>93</v>
      </c>
      <c r="F21" s="449">
        <v>89</v>
      </c>
      <c r="G21" s="449">
        <v>90</v>
      </c>
      <c r="H21" s="449">
        <v>92</v>
      </c>
      <c r="I21" s="451">
        <v>94</v>
      </c>
      <c r="J21" s="451">
        <v>92</v>
      </c>
      <c r="K21" s="451">
        <v>91</v>
      </c>
      <c r="L21" s="451">
        <v>95</v>
      </c>
      <c r="M21" s="451">
        <v>93</v>
      </c>
      <c r="N21" s="1">
        <f t="shared" si="1"/>
        <v>93</v>
      </c>
      <c r="O21" s="1">
        <f t="shared" si="0"/>
        <v>93</v>
      </c>
      <c r="P21" s="1">
        <f t="shared" si="0"/>
        <v>90</v>
      </c>
      <c r="Q21" s="1">
        <f t="shared" si="0"/>
        <v>93</v>
      </c>
      <c r="R21" s="1">
        <f t="shared" si="0"/>
        <v>93</v>
      </c>
    </row>
    <row r="22" spans="1:18" ht="16.5">
      <c r="A22" s="76">
        <v>11</v>
      </c>
      <c r="B22" s="10">
        <v>1911079</v>
      </c>
      <c r="C22" s="10" t="s">
        <v>729</v>
      </c>
      <c r="D22" s="449">
        <v>88</v>
      </c>
      <c r="E22" s="449">
        <v>84</v>
      </c>
      <c r="F22" s="449">
        <v>85</v>
      </c>
      <c r="G22" s="449">
        <v>87</v>
      </c>
      <c r="H22" s="449">
        <v>86</v>
      </c>
      <c r="I22" s="451">
        <v>93</v>
      </c>
      <c r="J22" s="451">
        <v>97</v>
      </c>
      <c r="K22" s="451">
        <v>94</v>
      </c>
      <c r="L22" s="451">
        <v>96</v>
      </c>
      <c r="M22" s="451">
        <v>95</v>
      </c>
      <c r="N22" s="1">
        <f t="shared" si="1"/>
        <v>91</v>
      </c>
      <c r="O22" s="1">
        <f t="shared" si="0"/>
        <v>91</v>
      </c>
      <c r="P22" s="1">
        <f t="shared" si="0"/>
        <v>90</v>
      </c>
      <c r="Q22" s="1">
        <f t="shared" si="0"/>
        <v>92</v>
      </c>
      <c r="R22" s="1">
        <f t="shared" si="0"/>
        <v>91</v>
      </c>
    </row>
    <row r="23" spans="1:18" ht="16.5">
      <c r="A23" s="76">
        <v>12</v>
      </c>
      <c r="B23" s="10">
        <v>1911080</v>
      </c>
      <c r="C23" s="10" t="s">
        <v>730</v>
      </c>
      <c r="D23" s="449">
        <v>77</v>
      </c>
      <c r="E23" s="449">
        <v>79</v>
      </c>
      <c r="F23" s="449">
        <v>80</v>
      </c>
      <c r="G23" s="449">
        <v>76</v>
      </c>
      <c r="H23" s="449">
        <v>78</v>
      </c>
      <c r="I23" s="451">
        <v>70</v>
      </c>
      <c r="J23" s="451">
        <v>62</v>
      </c>
      <c r="K23" s="451">
        <v>65</v>
      </c>
      <c r="L23" s="451">
        <v>67</v>
      </c>
      <c r="M23" s="451">
        <v>66</v>
      </c>
      <c r="N23" s="1">
        <f t="shared" si="1"/>
        <v>74</v>
      </c>
      <c r="O23" s="1">
        <f t="shared" si="0"/>
        <v>71</v>
      </c>
      <c r="P23" s="1">
        <f t="shared" si="0"/>
        <v>73</v>
      </c>
      <c r="Q23" s="1">
        <f t="shared" si="0"/>
        <v>72</v>
      </c>
      <c r="R23" s="1">
        <f t="shared" si="0"/>
        <v>72</v>
      </c>
    </row>
    <row r="24" spans="1:18" ht="16.5">
      <c r="A24" s="76">
        <v>13</v>
      </c>
      <c r="B24" s="10">
        <v>1911090</v>
      </c>
      <c r="C24" s="10" t="s">
        <v>731</v>
      </c>
      <c r="D24" s="449">
        <v>77</v>
      </c>
      <c r="E24" s="449">
        <v>79</v>
      </c>
      <c r="F24" s="449">
        <v>80</v>
      </c>
      <c r="G24" s="449">
        <v>76</v>
      </c>
      <c r="H24" s="449">
        <v>78</v>
      </c>
      <c r="I24" s="451">
        <v>84</v>
      </c>
      <c r="J24" s="451">
        <v>78</v>
      </c>
      <c r="K24" s="451">
        <v>80</v>
      </c>
      <c r="L24" s="451">
        <v>82</v>
      </c>
      <c r="M24" s="451">
        <v>81</v>
      </c>
      <c r="N24" s="1">
        <f t="shared" si="1"/>
        <v>81</v>
      </c>
      <c r="O24" s="1">
        <f t="shared" si="0"/>
        <v>79</v>
      </c>
      <c r="P24" s="1">
        <f t="shared" si="0"/>
        <v>80</v>
      </c>
      <c r="Q24" s="1">
        <f t="shared" si="0"/>
        <v>79</v>
      </c>
      <c r="R24" s="1">
        <f t="shared" si="0"/>
        <v>80</v>
      </c>
    </row>
    <row r="25" spans="1:18" ht="16.5">
      <c r="A25" s="76">
        <v>14</v>
      </c>
      <c r="B25" s="10">
        <v>1911095</v>
      </c>
      <c r="C25" s="10" t="s">
        <v>732</v>
      </c>
      <c r="D25" s="449">
        <v>87</v>
      </c>
      <c r="E25" s="449">
        <v>89</v>
      </c>
      <c r="F25" s="449">
        <v>90</v>
      </c>
      <c r="G25" s="449">
        <v>86</v>
      </c>
      <c r="H25" s="449">
        <v>88</v>
      </c>
      <c r="I25" s="451">
        <v>85</v>
      </c>
      <c r="J25" s="451">
        <v>89</v>
      </c>
      <c r="K25" s="451">
        <v>86</v>
      </c>
      <c r="L25" s="451">
        <v>88</v>
      </c>
      <c r="M25" s="451">
        <v>87</v>
      </c>
      <c r="N25" s="1">
        <f t="shared" si="1"/>
        <v>86</v>
      </c>
      <c r="O25" s="1">
        <f t="shared" si="0"/>
        <v>89</v>
      </c>
      <c r="P25" s="1">
        <f t="shared" si="0"/>
        <v>88</v>
      </c>
      <c r="Q25" s="1">
        <f t="shared" si="0"/>
        <v>87</v>
      </c>
      <c r="R25" s="1">
        <f t="shared" si="0"/>
        <v>88</v>
      </c>
    </row>
    <row r="26" spans="1:18" ht="16.5">
      <c r="A26" s="76">
        <v>15</v>
      </c>
      <c r="B26" s="10">
        <v>1911096</v>
      </c>
      <c r="C26" s="10" t="s">
        <v>733</v>
      </c>
      <c r="D26" s="449">
        <v>83</v>
      </c>
      <c r="E26" s="449">
        <v>87</v>
      </c>
      <c r="F26" s="449">
        <v>81</v>
      </c>
      <c r="G26" s="449">
        <v>89</v>
      </c>
      <c r="H26" s="449">
        <v>85</v>
      </c>
      <c r="I26" s="451">
        <v>86</v>
      </c>
      <c r="J26" s="451">
        <v>82</v>
      </c>
      <c r="K26" s="451">
        <v>85</v>
      </c>
      <c r="L26" s="451">
        <v>83</v>
      </c>
      <c r="M26" s="451">
        <v>84</v>
      </c>
      <c r="N26" s="1">
        <f t="shared" si="1"/>
        <v>85</v>
      </c>
      <c r="O26" s="1">
        <f t="shared" si="0"/>
        <v>85</v>
      </c>
      <c r="P26" s="1">
        <f t="shared" si="0"/>
        <v>83</v>
      </c>
      <c r="Q26" s="1">
        <f t="shared" si="0"/>
        <v>86</v>
      </c>
      <c r="R26" s="1">
        <f t="shared" si="0"/>
        <v>85</v>
      </c>
    </row>
    <row r="27" spans="1:18" ht="16.5">
      <c r="A27" s="76">
        <v>16</v>
      </c>
      <c r="B27" s="10">
        <v>1911099</v>
      </c>
      <c r="C27" s="10" t="s">
        <v>734</v>
      </c>
      <c r="D27" s="449">
        <v>89</v>
      </c>
      <c r="E27" s="449">
        <v>85</v>
      </c>
      <c r="F27" s="449">
        <v>84</v>
      </c>
      <c r="G27" s="449">
        <v>90</v>
      </c>
      <c r="H27" s="449">
        <v>87</v>
      </c>
      <c r="I27" s="451">
        <v>83</v>
      </c>
      <c r="J27" s="451">
        <v>81</v>
      </c>
      <c r="K27" s="451">
        <v>80</v>
      </c>
      <c r="L27" s="451">
        <v>84</v>
      </c>
      <c r="M27" s="451">
        <v>82</v>
      </c>
      <c r="N27" s="1">
        <f t="shared" si="1"/>
        <v>86</v>
      </c>
      <c r="O27" s="1">
        <f t="shared" si="0"/>
        <v>83</v>
      </c>
      <c r="P27" s="1">
        <f t="shared" si="0"/>
        <v>82</v>
      </c>
      <c r="Q27" s="1">
        <f t="shared" si="0"/>
        <v>87</v>
      </c>
      <c r="R27" s="1">
        <f t="shared" si="0"/>
        <v>85</v>
      </c>
    </row>
    <row r="28" spans="1:18" ht="16.5">
      <c r="A28" s="76">
        <v>17</v>
      </c>
      <c r="B28" s="10">
        <v>1911107</v>
      </c>
      <c r="C28" s="10" t="s">
        <v>735</v>
      </c>
      <c r="D28" s="449">
        <v>85</v>
      </c>
      <c r="E28" s="449">
        <v>81</v>
      </c>
      <c r="F28" s="449">
        <v>82</v>
      </c>
      <c r="G28" s="449">
        <v>84</v>
      </c>
      <c r="H28" s="449">
        <v>83</v>
      </c>
      <c r="I28" s="451">
        <v>77</v>
      </c>
      <c r="J28" s="451">
        <v>81</v>
      </c>
      <c r="K28" s="451">
        <v>78</v>
      </c>
      <c r="L28" s="451">
        <v>80</v>
      </c>
      <c r="M28" s="451">
        <v>79</v>
      </c>
      <c r="N28" s="1">
        <f t="shared" si="1"/>
        <v>81</v>
      </c>
      <c r="O28" s="1">
        <f t="shared" si="1"/>
        <v>81</v>
      </c>
      <c r="P28" s="1">
        <f t="shared" si="1"/>
        <v>80</v>
      </c>
      <c r="Q28" s="1">
        <f t="shared" si="1"/>
        <v>82</v>
      </c>
      <c r="R28" s="1">
        <f t="shared" si="1"/>
        <v>81</v>
      </c>
    </row>
    <row r="29" spans="1:18" ht="16.5">
      <c r="A29" s="76">
        <v>18</v>
      </c>
      <c r="B29" s="10">
        <v>1911111</v>
      </c>
      <c r="C29" s="10" t="s">
        <v>736</v>
      </c>
      <c r="D29" s="449">
        <v>82</v>
      </c>
      <c r="E29" s="449">
        <v>80</v>
      </c>
      <c r="F29" s="449">
        <v>79</v>
      </c>
      <c r="G29" s="449">
        <v>83</v>
      </c>
      <c r="H29" s="449">
        <v>81</v>
      </c>
      <c r="I29" s="451">
        <v>79</v>
      </c>
      <c r="J29" s="451">
        <v>77</v>
      </c>
      <c r="K29" s="451">
        <v>76</v>
      </c>
      <c r="L29" s="451">
        <v>80</v>
      </c>
      <c r="M29" s="451">
        <v>78</v>
      </c>
      <c r="N29" s="1">
        <f t="shared" si="1"/>
        <v>81</v>
      </c>
      <c r="O29" s="1">
        <f t="shared" si="1"/>
        <v>79</v>
      </c>
      <c r="P29" s="1">
        <f t="shared" si="1"/>
        <v>78</v>
      </c>
      <c r="Q29" s="1">
        <f t="shared" si="1"/>
        <v>82</v>
      </c>
      <c r="R29" s="1">
        <f t="shared" si="1"/>
        <v>80</v>
      </c>
    </row>
    <row r="30" spans="1:18" ht="16.5">
      <c r="A30" s="76">
        <v>19</v>
      </c>
      <c r="B30" s="10">
        <v>1911401</v>
      </c>
      <c r="C30" s="10" t="s">
        <v>737</v>
      </c>
      <c r="D30" s="453">
        <v>86</v>
      </c>
      <c r="E30" s="453">
        <v>82</v>
      </c>
      <c r="F30" s="453">
        <v>85</v>
      </c>
      <c r="G30" s="453">
        <v>83</v>
      </c>
      <c r="H30" s="453">
        <v>84</v>
      </c>
      <c r="I30" s="449">
        <v>77</v>
      </c>
      <c r="J30" s="449">
        <v>79</v>
      </c>
      <c r="K30" s="449">
        <v>80</v>
      </c>
      <c r="L30" s="449">
        <v>76</v>
      </c>
      <c r="M30" s="449">
        <v>78</v>
      </c>
      <c r="N30" s="1">
        <f t="shared" si="1"/>
        <v>82</v>
      </c>
      <c r="O30" s="1">
        <f t="shared" si="1"/>
        <v>81</v>
      </c>
      <c r="P30" s="1">
        <f t="shared" si="1"/>
        <v>83</v>
      </c>
      <c r="Q30" s="1">
        <f t="shared" si="1"/>
        <v>80</v>
      </c>
      <c r="R30" s="1">
        <f t="shared" si="1"/>
        <v>81</v>
      </c>
    </row>
    <row r="31" spans="1:18" ht="16.5">
      <c r="A31" s="76">
        <v>20</v>
      </c>
      <c r="B31" s="10">
        <v>1911411</v>
      </c>
      <c r="C31" s="10" t="s">
        <v>738</v>
      </c>
      <c r="D31" s="449">
        <v>82</v>
      </c>
      <c r="E31" s="449">
        <v>78</v>
      </c>
      <c r="F31" s="449">
        <v>81</v>
      </c>
      <c r="G31" s="449">
        <v>79</v>
      </c>
      <c r="H31" s="449">
        <v>80</v>
      </c>
      <c r="I31" s="451">
        <v>80</v>
      </c>
      <c r="J31" s="451">
        <v>88</v>
      </c>
      <c r="K31" s="451">
        <v>86</v>
      </c>
      <c r="L31" s="451">
        <v>82</v>
      </c>
      <c r="M31" s="451">
        <v>84</v>
      </c>
      <c r="N31" s="1">
        <f t="shared" si="1"/>
        <v>81</v>
      </c>
      <c r="O31" s="1">
        <f t="shared" si="1"/>
        <v>83</v>
      </c>
      <c r="P31" s="1">
        <f t="shared" si="1"/>
        <v>84</v>
      </c>
      <c r="Q31" s="1">
        <f t="shared" si="1"/>
        <v>81</v>
      </c>
      <c r="R31" s="1">
        <f t="shared" si="1"/>
        <v>82</v>
      </c>
    </row>
  </sheetData>
  <mergeCells count="15">
    <mergeCell ref="A6:M6"/>
    <mergeCell ref="A1:M1"/>
    <mergeCell ref="A2:M2"/>
    <mergeCell ref="A3:M3"/>
    <mergeCell ref="A4:M4"/>
    <mergeCell ref="A5:M5"/>
    <mergeCell ref="N10:R10"/>
    <mergeCell ref="A7:M7"/>
    <mergeCell ref="A8:M8"/>
    <mergeCell ref="A9:M9"/>
    <mergeCell ref="A10:A11"/>
    <mergeCell ref="B10:B11"/>
    <mergeCell ref="C10:C11"/>
    <mergeCell ref="D10:G10"/>
    <mergeCell ref="I10:L10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activeCell="O7" sqref="O7"/>
    </sheetView>
  </sheetViews>
  <sheetFormatPr defaultRowHeight="14.5"/>
  <sheetData>
    <row r="1" spans="1:18">
      <c r="A1" s="571" t="s">
        <v>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454"/>
      <c r="O1" s="454"/>
      <c r="P1" s="454"/>
      <c r="Q1" s="454"/>
      <c r="R1" s="454"/>
    </row>
    <row r="2" spans="1:18">
      <c r="A2" s="571" t="s">
        <v>77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454"/>
      <c r="O2" s="454"/>
      <c r="P2" s="454"/>
      <c r="Q2" s="454"/>
      <c r="R2" s="454"/>
    </row>
    <row r="3" spans="1:18" ht="15">
      <c r="A3" s="573" t="s">
        <v>165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454"/>
      <c r="O3" s="454"/>
      <c r="P3" s="454"/>
      <c r="Q3" s="454"/>
      <c r="R3" s="454"/>
    </row>
    <row r="4" spans="1:18">
      <c r="A4" s="575" t="s">
        <v>739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454"/>
      <c r="O4" s="454"/>
      <c r="P4" s="454"/>
      <c r="Q4" s="454"/>
      <c r="R4" s="454"/>
    </row>
    <row r="5" spans="1:18">
      <c r="A5" s="477" t="s">
        <v>740</v>
      </c>
      <c r="B5" s="459"/>
      <c r="C5" s="459" t="s">
        <v>741</v>
      </c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4"/>
      <c r="O5" s="454"/>
      <c r="P5" s="454"/>
      <c r="Q5" s="454"/>
      <c r="R5" s="454"/>
    </row>
    <row r="6" spans="1:18">
      <c r="A6" s="477" t="s">
        <v>740</v>
      </c>
      <c r="B6" s="459" t="s">
        <v>742</v>
      </c>
      <c r="C6" s="459" t="s">
        <v>741</v>
      </c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4"/>
      <c r="O6" s="454"/>
      <c r="P6" s="454"/>
      <c r="Q6" s="454"/>
      <c r="R6" s="454"/>
    </row>
    <row r="7" spans="1:18">
      <c r="A7" s="563" t="s">
        <v>743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5"/>
      <c r="N7" s="454"/>
      <c r="O7" s="454"/>
      <c r="P7" s="454"/>
      <c r="Q7" s="454"/>
      <c r="R7" s="454"/>
    </row>
    <row r="8" spans="1:18">
      <c r="A8" s="563" t="s">
        <v>744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5"/>
      <c r="N8" s="454"/>
      <c r="O8" s="454"/>
      <c r="P8" s="454"/>
      <c r="Q8" s="454"/>
      <c r="R8" s="454"/>
    </row>
    <row r="9" spans="1:18">
      <c r="A9" s="563" t="s">
        <v>745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  <c r="N9" s="454"/>
      <c r="O9" s="454"/>
      <c r="P9" s="454"/>
      <c r="Q9" s="454"/>
      <c r="R9" s="454"/>
    </row>
    <row r="10" spans="1:18">
      <c r="A10" s="563" t="s">
        <v>746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5"/>
      <c r="N10" s="454"/>
      <c r="O10" s="454"/>
      <c r="P10" s="454"/>
      <c r="Q10" s="454"/>
      <c r="R10" s="454"/>
    </row>
    <row r="11" spans="1:18">
      <c r="A11" s="566" t="s">
        <v>747</v>
      </c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454"/>
      <c r="O11" s="454"/>
      <c r="P11" s="454"/>
      <c r="Q11" s="454"/>
      <c r="R11" s="454"/>
    </row>
    <row r="12" spans="1:18">
      <c r="A12" s="567" t="s">
        <v>1</v>
      </c>
      <c r="B12" s="567" t="s">
        <v>2</v>
      </c>
      <c r="C12" s="567" t="s">
        <v>3</v>
      </c>
      <c r="D12" s="569" t="s">
        <v>11</v>
      </c>
      <c r="E12" s="569"/>
      <c r="F12" s="569"/>
      <c r="G12" s="569"/>
      <c r="H12" s="460">
        <v>0.5</v>
      </c>
      <c r="I12" s="570" t="s">
        <v>10</v>
      </c>
      <c r="J12" s="570"/>
      <c r="K12" s="570"/>
      <c r="L12" s="570"/>
      <c r="M12" s="460">
        <v>0.5</v>
      </c>
      <c r="N12" s="560" t="s">
        <v>27</v>
      </c>
      <c r="O12" s="561"/>
      <c r="P12" s="561"/>
      <c r="Q12" s="561"/>
      <c r="R12" s="562"/>
    </row>
    <row r="13" spans="1:18">
      <c r="A13" s="568"/>
      <c r="B13" s="568"/>
      <c r="C13" s="568"/>
      <c r="D13" s="461" t="s">
        <v>5</v>
      </c>
      <c r="E13" s="461" t="s">
        <v>6</v>
      </c>
      <c r="F13" s="461" t="s">
        <v>7</v>
      </c>
      <c r="G13" s="461" t="s">
        <v>8</v>
      </c>
      <c r="H13" s="461" t="s">
        <v>9</v>
      </c>
      <c r="I13" s="461" t="s">
        <v>5</v>
      </c>
      <c r="J13" s="461" t="s">
        <v>6</v>
      </c>
      <c r="K13" s="461" t="s">
        <v>7</v>
      </c>
      <c r="L13" s="461" t="s">
        <v>8</v>
      </c>
      <c r="M13" s="461" t="s">
        <v>9</v>
      </c>
      <c r="N13" s="461" t="s">
        <v>5</v>
      </c>
      <c r="O13" s="461" t="s">
        <v>6</v>
      </c>
      <c r="P13" s="461" t="s">
        <v>7</v>
      </c>
      <c r="Q13" s="461" t="s">
        <v>8</v>
      </c>
      <c r="R13" s="461" t="s">
        <v>9</v>
      </c>
    </row>
    <row r="14" spans="1:18">
      <c r="A14" s="457">
        <v>1</v>
      </c>
      <c r="B14" s="462">
        <v>1911010</v>
      </c>
      <c r="C14" s="463" t="s">
        <v>305</v>
      </c>
      <c r="D14" s="464">
        <v>81</v>
      </c>
      <c r="E14" s="464">
        <v>86</v>
      </c>
      <c r="F14" s="464">
        <v>86</v>
      </c>
      <c r="G14" s="464">
        <v>84</v>
      </c>
      <c r="H14" s="464">
        <v>73</v>
      </c>
      <c r="I14" s="476">
        <v>94</v>
      </c>
      <c r="J14" s="476">
        <v>99</v>
      </c>
      <c r="K14" s="476">
        <v>89</v>
      </c>
      <c r="L14" s="476">
        <v>79</v>
      </c>
      <c r="M14" s="476">
        <v>79</v>
      </c>
      <c r="N14" s="464">
        <v>88</v>
      </c>
      <c r="O14" s="464">
        <v>93</v>
      </c>
      <c r="P14" s="464">
        <v>88</v>
      </c>
      <c r="Q14" s="464">
        <v>82</v>
      </c>
      <c r="R14" s="464">
        <v>76</v>
      </c>
    </row>
    <row r="15" spans="1:18">
      <c r="A15" s="457">
        <v>2</v>
      </c>
      <c r="B15" s="462">
        <v>1911018</v>
      </c>
      <c r="C15" s="465" t="s">
        <v>42</v>
      </c>
      <c r="D15" s="464">
        <v>98</v>
      </c>
      <c r="E15" s="464">
        <v>94</v>
      </c>
      <c r="F15" s="464">
        <v>87</v>
      </c>
      <c r="G15" s="464">
        <v>96</v>
      </c>
      <c r="H15" s="464">
        <v>87</v>
      </c>
      <c r="I15" s="476">
        <v>90</v>
      </c>
      <c r="J15" s="476">
        <v>95</v>
      </c>
      <c r="K15" s="476">
        <v>100</v>
      </c>
      <c r="L15" s="476">
        <v>75</v>
      </c>
      <c r="M15" s="476">
        <v>90</v>
      </c>
      <c r="N15" s="464">
        <v>94</v>
      </c>
      <c r="O15" s="464">
        <v>95</v>
      </c>
      <c r="P15" s="464">
        <v>94</v>
      </c>
      <c r="Q15" s="464">
        <v>86</v>
      </c>
      <c r="R15" s="464">
        <v>89</v>
      </c>
    </row>
    <row r="16" spans="1:18">
      <c r="A16" s="457">
        <v>3</v>
      </c>
      <c r="B16" s="462">
        <v>1911022</v>
      </c>
      <c r="C16" s="463" t="s">
        <v>95</v>
      </c>
      <c r="D16" s="464">
        <v>80</v>
      </c>
      <c r="E16" s="464">
        <v>79</v>
      </c>
      <c r="F16" s="464">
        <v>79</v>
      </c>
      <c r="G16" s="464">
        <v>82</v>
      </c>
      <c r="H16" s="464">
        <v>86</v>
      </c>
      <c r="I16" s="476">
        <v>88</v>
      </c>
      <c r="J16" s="476">
        <v>88</v>
      </c>
      <c r="K16" s="476">
        <v>88</v>
      </c>
      <c r="L16" s="476">
        <v>73</v>
      </c>
      <c r="M16" s="476">
        <v>93</v>
      </c>
      <c r="N16" s="464">
        <v>84</v>
      </c>
      <c r="O16" s="464">
        <v>84</v>
      </c>
      <c r="P16" s="464">
        <v>84</v>
      </c>
      <c r="Q16" s="464">
        <v>78</v>
      </c>
      <c r="R16" s="464">
        <v>90</v>
      </c>
    </row>
    <row r="17" spans="1:18">
      <c r="A17" s="457">
        <v>4</v>
      </c>
      <c r="B17" s="462">
        <v>1911023</v>
      </c>
      <c r="C17" s="465" t="s">
        <v>312</v>
      </c>
      <c r="D17" s="464">
        <v>90</v>
      </c>
      <c r="E17" s="464">
        <v>73</v>
      </c>
      <c r="F17" s="464">
        <v>74</v>
      </c>
      <c r="G17" s="464">
        <v>77</v>
      </c>
      <c r="H17" s="464">
        <v>82</v>
      </c>
      <c r="I17" s="476">
        <v>95</v>
      </c>
      <c r="J17" s="476">
        <v>95</v>
      </c>
      <c r="K17" s="476">
        <v>95</v>
      </c>
      <c r="L17" s="476">
        <v>50</v>
      </c>
      <c r="M17" s="476">
        <v>85</v>
      </c>
      <c r="N17" s="464">
        <v>93</v>
      </c>
      <c r="O17" s="464">
        <v>84</v>
      </c>
      <c r="P17" s="464">
        <v>85</v>
      </c>
      <c r="Q17" s="464">
        <v>64</v>
      </c>
      <c r="R17" s="464">
        <v>84</v>
      </c>
    </row>
    <row r="18" spans="1:18">
      <c r="A18" s="457">
        <v>5</v>
      </c>
      <c r="B18" s="462">
        <v>1911035</v>
      </c>
      <c r="C18" s="465" t="s">
        <v>47</v>
      </c>
      <c r="D18" s="464">
        <v>85</v>
      </c>
      <c r="E18" s="464">
        <v>97</v>
      </c>
      <c r="F18" s="464">
        <v>89</v>
      </c>
      <c r="G18" s="464">
        <v>87</v>
      </c>
      <c r="H18" s="464">
        <v>98</v>
      </c>
      <c r="I18" s="476">
        <v>100</v>
      </c>
      <c r="J18" s="476">
        <v>90</v>
      </c>
      <c r="K18" s="476">
        <v>90</v>
      </c>
      <c r="L18" s="476">
        <v>60</v>
      </c>
      <c r="M18" s="476">
        <v>85</v>
      </c>
      <c r="N18" s="464">
        <v>93</v>
      </c>
      <c r="O18" s="464">
        <v>94</v>
      </c>
      <c r="P18" s="464">
        <v>90</v>
      </c>
      <c r="Q18" s="464">
        <v>74</v>
      </c>
      <c r="R18" s="464">
        <v>92</v>
      </c>
    </row>
    <row r="19" spans="1:18">
      <c r="A19" s="457">
        <v>6</v>
      </c>
      <c r="B19" s="462">
        <v>1911043</v>
      </c>
      <c r="C19" s="463" t="s">
        <v>323</v>
      </c>
      <c r="D19" s="464">
        <v>93</v>
      </c>
      <c r="E19" s="464">
        <v>84</v>
      </c>
      <c r="F19" s="464">
        <v>78</v>
      </c>
      <c r="G19" s="464">
        <v>73</v>
      </c>
      <c r="H19" s="464">
        <v>88</v>
      </c>
      <c r="I19" s="476">
        <v>99</v>
      </c>
      <c r="J19" s="476">
        <v>99</v>
      </c>
      <c r="K19" s="476">
        <v>84</v>
      </c>
      <c r="L19" s="476">
        <v>74</v>
      </c>
      <c r="M19" s="476">
        <v>54</v>
      </c>
      <c r="N19" s="464">
        <v>96</v>
      </c>
      <c r="O19" s="464">
        <v>92</v>
      </c>
      <c r="P19" s="464">
        <v>81</v>
      </c>
      <c r="Q19" s="464">
        <v>74</v>
      </c>
      <c r="R19" s="464">
        <v>71</v>
      </c>
    </row>
    <row r="20" spans="1:18">
      <c r="A20" s="457">
        <v>7</v>
      </c>
      <c r="B20" s="462">
        <v>1911046</v>
      </c>
      <c r="C20" s="463" t="s">
        <v>325</v>
      </c>
      <c r="D20" s="464">
        <v>99</v>
      </c>
      <c r="E20" s="464">
        <v>94</v>
      </c>
      <c r="F20" s="464">
        <v>84</v>
      </c>
      <c r="G20" s="464">
        <v>98</v>
      </c>
      <c r="H20" s="464">
        <v>94</v>
      </c>
      <c r="I20" s="476">
        <v>94</v>
      </c>
      <c r="J20" s="476">
        <v>99</v>
      </c>
      <c r="K20" s="476">
        <v>94</v>
      </c>
      <c r="L20" s="476">
        <v>79</v>
      </c>
      <c r="M20" s="476">
        <v>94</v>
      </c>
      <c r="N20" s="464">
        <v>97</v>
      </c>
      <c r="O20" s="464">
        <v>97</v>
      </c>
      <c r="P20" s="464">
        <v>89</v>
      </c>
      <c r="Q20" s="464">
        <v>89</v>
      </c>
      <c r="R20" s="464">
        <v>94</v>
      </c>
    </row>
    <row r="21" spans="1:18">
      <c r="A21" s="457">
        <v>8</v>
      </c>
      <c r="B21" s="462">
        <v>1911050</v>
      </c>
      <c r="C21" s="463" t="s">
        <v>327</v>
      </c>
      <c r="D21" s="464">
        <v>89</v>
      </c>
      <c r="E21" s="464">
        <v>92</v>
      </c>
      <c r="F21" s="464">
        <v>88</v>
      </c>
      <c r="G21" s="464">
        <v>90</v>
      </c>
      <c r="H21" s="464">
        <v>96</v>
      </c>
      <c r="I21" s="476">
        <v>95</v>
      </c>
      <c r="J21" s="476">
        <v>70</v>
      </c>
      <c r="K21" s="476">
        <v>100</v>
      </c>
      <c r="L21" s="476">
        <v>90</v>
      </c>
      <c r="M21" s="476">
        <v>100</v>
      </c>
      <c r="N21" s="464">
        <v>92</v>
      </c>
      <c r="O21" s="464">
        <v>81</v>
      </c>
      <c r="P21" s="464">
        <v>94</v>
      </c>
      <c r="Q21" s="464">
        <v>90</v>
      </c>
      <c r="R21" s="464">
        <v>98</v>
      </c>
    </row>
    <row r="22" spans="1:18">
      <c r="A22" s="457">
        <v>9</v>
      </c>
      <c r="B22" s="462">
        <v>1911060</v>
      </c>
      <c r="C22" s="463" t="s">
        <v>121</v>
      </c>
      <c r="D22" s="464">
        <v>85</v>
      </c>
      <c r="E22" s="464">
        <v>95</v>
      </c>
      <c r="F22" s="464">
        <v>77</v>
      </c>
      <c r="G22" s="464">
        <v>89</v>
      </c>
      <c r="H22" s="464">
        <v>89</v>
      </c>
      <c r="I22" s="476">
        <v>85</v>
      </c>
      <c r="J22" s="476">
        <v>90</v>
      </c>
      <c r="K22" s="476">
        <v>55</v>
      </c>
      <c r="L22" s="476">
        <v>55</v>
      </c>
      <c r="M22" s="476">
        <v>95</v>
      </c>
      <c r="N22" s="464">
        <v>85</v>
      </c>
      <c r="O22" s="464">
        <v>93</v>
      </c>
      <c r="P22" s="464">
        <v>66</v>
      </c>
      <c r="Q22" s="464">
        <v>77</v>
      </c>
      <c r="R22" s="464">
        <v>92</v>
      </c>
    </row>
    <row r="23" spans="1:18">
      <c r="A23" s="457">
        <v>10</v>
      </c>
      <c r="B23" s="462">
        <v>1911080</v>
      </c>
      <c r="C23" s="463" t="s">
        <v>342</v>
      </c>
      <c r="D23" s="464">
        <v>82</v>
      </c>
      <c r="E23" s="464">
        <v>60</v>
      </c>
      <c r="F23" s="464">
        <v>72</v>
      </c>
      <c r="G23" s="464">
        <v>71</v>
      </c>
      <c r="H23" s="464">
        <v>65</v>
      </c>
      <c r="I23" s="476">
        <v>80</v>
      </c>
      <c r="J23" s="476">
        <v>75</v>
      </c>
      <c r="K23" s="476">
        <v>75</v>
      </c>
      <c r="L23" s="476">
        <v>20</v>
      </c>
      <c r="M23" s="476">
        <v>55</v>
      </c>
      <c r="N23" s="464">
        <v>81</v>
      </c>
      <c r="O23" s="464">
        <v>68</v>
      </c>
      <c r="P23" s="464">
        <v>74</v>
      </c>
      <c r="Q23" s="464">
        <v>46</v>
      </c>
      <c r="R23" s="464">
        <v>60</v>
      </c>
    </row>
    <row r="24" spans="1:18">
      <c r="A24" s="457">
        <v>11</v>
      </c>
      <c r="B24" s="462">
        <v>1911085</v>
      </c>
      <c r="C24" s="465" t="s">
        <v>344</v>
      </c>
      <c r="D24" s="464">
        <v>93</v>
      </c>
      <c r="E24" s="464">
        <v>66</v>
      </c>
      <c r="F24" s="464">
        <v>68</v>
      </c>
      <c r="G24" s="464">
        <v>85</v>
      </c>
      <c r="H24" s="464">
        <v>94</v>
      </c>
      <c r="I24" s="476">
        <v>54</v>
      </c>
      <c r="J24" s="476">
        <v>59</v>
      </c>
      <c r="K24" s="476">
        <v>54</v>
      </c>
      <c r="L24" s="476">
        <v>94</v>
      </c>
      <c r="M24" s="476">
        <v>54</v>
      </c>
      <c r="N24" s="464">
        <v>74</v>
      </c>
      <c r="O24" s="464">
        <v>63</v>
      </c>
      <c r="P24" s="464">
        <v>61</v>
      </c>
      <c r="Q24" s="464">
        <v>90</v>
      </c>
      <c r="R24" s="464">
        <v>74</v>
      </c>
    </row>
    <row r="25" spans="1:18">
      <c r="A25" s="457">
        <v>12</v>
      </c>
      <c r="B25" s="462">
        <v>1911086</v>
      </c>
      <c r="C25" s="457" t="s">
        <v>345</v>
      </c>
      <c r="D25" s="464">
        <v>81</v>
      </c>
      <c r="E25" s="464">
        <v>56</v>
      </c>
      <c r="F25" s="464">
        <v>60</v>
      </c>
      <c r="G25" s="464">
        <v>67</v>
      </c>
      <c r="H25" s="464">
        <v>88</v>
      </c>
      <c r="I25" s="476">
        <v>78</v>
      </c>
      <c r="J25" s="476">
        <v>58</v>
      </c>
      <c r="K25" s="476">
        <v>18</v>
      </c>
      <c r="L25" s="476">
        <v>58</v>
      </c>
      <c r="M25" s="476">
        <v>88</v>
      </c>
      <c r="N25" s="464">
        <v>80</v>
      </c>
      <c r="O25" s="464">
        <v>57</v>
      </c>
      <c r="P25" s="464">
        <v>39</v>
      </c>
      <c r="Q25" s="464">
        <v>79</v>
      </c>
      <c r="R25" s="464">
        <v>88</v>
      </c>
    </row>
    <row r="26" spans="1:18">
      <c r="A26" s="457">
        <v>13</v>
      </c>
      <c r="B26" s="462">
        <v>1911091</v>
      </c>
      <c r="C26" s="463" t="s">
        <v>139</v>
      </c>
      <c r="D26" s="464">
        <v>92</v>
      </c>
      <c r="E26" s="464">
        <v>63</v>
      </c>
      <c r="F26" s="464">
        <v>60</v>
      </c>
      <c r="G26" s="464">
        <v>64</v>
      </c>
      <c r="H26" s="464">
        <v>88</v>
      </c>
      <c r="I26" s="476">
        <v>93</v>
      </c>
      <c r="J26" s="476">
        <v>93</v>
      </c>
      <c r="K26" s="476">
        <v>83</v>
      </c>
      <c r="L26" s="476">
        <v>58</v>
      </c>
      <c r="M26" s="476">
        <v>88</v>
      </c>
      <c r="N26" s="464">
        <v>93</v>
      </c>
      <c r="O26" s="464">
        <v>78</v>
      </c>
      <c r="P26" s="464">
        <v>72</v>
      </c>
      <c r="Q26" s="464">
        <v>61</v>
      </c>
      <c r="R26" s="464">
        <v>88</v>
      </c>
    </row>
    <row r="27" spans="1:18">
      <c r="A27" s="457">
        <v>14</v>
      </c>
      <c r="B27" s="462">
        <v>1911095</v>
      </c>
      <c r="C27" s="466" t="s">
        <v>142</v>
      </c>
      <c r="D27" s="464">
        <v>72</v>
      </c>
      <c r="E27" s="464">
        <v>63</v>
      </c>
      <c r="F27" s="464">
        <v>66</v>
      </c>
      <c r="G27" s="464">
        <v>78</v>
      </c>
      <c r="H27" s="464">
        <v>81</v>
      </c>
      <c r="I27" s="476">
        <v>55</v>
      </c>
      <c r="J27" s="476">
        <v>100</v>
      </c>
      <c r="K27" s="476">
        <v>45</v>
      </c>
      <c r="L27" s="476">
        <v>45</v>
      </c>
      <c r="M27" s="476">
        <v>80</v>
      </c>
      <c r="N27" s="464">
        <v>64</v>
      </c>
      <c r="O27" s="464">
        <v>82</v>
      </c>
      <c r="P27" s="464">
        <v>56</v>
      </c>
      <c r="Q27" s="464">
        <v>76</v>
      </c>
      <c r="R27" s="464">
        <v>81</v>
      </c>
    </row>
    <row r="28" spans="1:18">
      <c r="A28" s="457">
        <v>15</v>
      </c>
      <c r="B28" s="462">
        <v>1911108</v>
      </c>
      <c r="C28" s="463" t="s">
        <v>152</v>
      </c>
      <c r="D28" s="464">
        <v>92</v>
      </c>
      <c r="E28" s="464">
        <v>87</v>
      </c>
      <c r="F28" s="464">
        <v>73</v>
      </c>
      <c r="G28" s="464">
        <v>72</v>
      </c>
      <c r="H28" s="464">
        <v>82</v>
      </c>
      <c r="I28" s="476">
        <v>84</v>
      </c>
      <c r="J28" s="476">
        <v>84</v>
      </c>
      <c r="K28" s="476">
        <v>19</v>
      </c>
      <c r="L28" s="476">
        <v>84</v>
      </c>
      <c r="M28" s="476">
        <v>89</v>
      </c>
      <c r="N28" s="464">
        <v>88</v>
      </c>
      <c r="O28" s="464">
        <v>86</v>
      </c>
      <c r="P28" s="464">
        <v>46</v>
      </c>
      <c r="Q28" s="464">
        <v>78</v>
      </c>
      <c r="R28" s="464">
        <v>86</v>
      </c>
    </row>
    <row r="29" spans="1:18">
      <c r="A29" s="457">
        <v>16</v>
      </c>
      <c r="B29" s="462">
        <v>1911111</v>
      </c>
      <c r="C29" s="463" t="s">
        <v>354</v>
      </c>
      <c r="D29" s="464">
        <v>82</v>
      </c>
      <c r="E29" s="464">
        <v>82</v>
      </c>
      <c r="F29" s="464">
        <v>82</v>
      </c>
      <c r="G29" s="464">
        <v>86</v>
      </c>
      <c r="H29" s="464">
        <v>86</v>
      </c>
      <c r="I29" s="476">
        <v>89</v>
      </c>
      <c r="J29" s="476">
        <v>94</v>
      </c>
      <c r="K29" s="476">
        <v>84</v>
      </c>
      <c r="L29" s="476">
        <v>69</v>
      </c>
      <c r="M29" s="476">
        <v>89</v>
      </c>
      <c r="N29" s="464">
        <v>86</v>
      </c>
      <c r="O29" s="464">
        <v>88</v>
      </c>
      <c r="P29" s="464">
        <v>83</v>
      </c>
      <c r="Q29" s="464">
        <v>78</v>
      </c>
      <c r="R29" s="464">
        <v>88</v>
      </c>
    </row>
    <row r="30" spans="1:18">
      <c r="A30" s="457">
        <v>17</v>
      </c>
      <c r="B30" s="462">
        <v>1911114</v>
      </c>
      <c r="C30" s="463" t="s">
        <v>157</v>
      </c>
      <c r="D30" s="464">
        <v>79</v>
      </c>
      <c r="E30" s="464">
        <v>85</v>
      </c>
      <c r="F30" s="464">
        <v>72</v>
      </c>
      <c r="G30" s="464">
        <v>62</v>
      </c>
      <c r="H30" s="464">
        <v>78</v>
      </c>
      <c r="I30" s="476">
        <v>89</v>
      </c>
      <c r="J30" s="476">
        <v>79</v>
      </c>
      <c r="K30" s="476">
        <v>94</v>
      </c>
      <c r="L30" s="476">
        <v>54</v>
      </c>
      <c r="M30" s="476">
        <v>94</v>
      </c>
      <c r="N30" s="464">
        <v>84</v>
      </c>
      <c r="O30" s="464">
        <v>82</v>
      </c>
      <c r="P30" s="464">
        <v>83</v>
      </c>
      <c r="Q30" s="464">
        <v>58</v>
      </c>
      <c r="R30" s="464">
        <v>86</v>
      </c>
    </row>
    <row r="31" spans="1:18">
      <c r="A31" s="457">
        <v>18</v>
      </c>
      <c r="B31" s="462">
        <v>1911403</v>
      </c>
      <c r="C31" s="467" t="s">
        <v>362</v>
      </c>
      <c r="D31" s="464">
        <v>62</v>
      </c>
      <c r="E31" s="464">
        <v>61</v>
      </c>
      <c r="F31" s="464">
        <v>72</v>
      </c>
      <c r="G31" s="464">
        <v>69</v>
      </c>
      <c r="H31" s="464">
        <v>76</v>
      </c>
      <c r="I31" s="476">
        <v>93</v>
      </c>
      <c r="J31" s="476">
        <v>73</v>
      </c>
      <c r="K31" s="476">
        <v>78</v>
      </c>
      <c r="L31" s="476">
        <v>18</v>
      </c>
      <c r="M31" s="476">
        <v>88</v>
      </c>
      <c r="N31" s="464">
        <v>78</v>
      </c>
      <c r="O31" s="464">
        <v>67</v>
      </c>
      <c r="P31" s="464">
        <v>75</v>
      </c>
      <c r="Q31" s="464">
        <v>44</v>
      </c>
      <c r="R31" s="464">
        <v>82</v>
      </c>
    </row>
    <row r="34" spans="3:19">
      <c r="C34" s="461"/>
      <c r="D34" s="461" t="s">
        <v>5</v>
      </c>
      <c r="E34" s="461" t="s">
        <v>6</v>
      </c>
      <c r="F34" s="461" t="s">
        <v>7</v>
      </c>
      <c r="G34" s="461" t="s">
        <v>8</v>
      </c>
      <c r="H34" s="461" t="s">
        <v>9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</row>
    <row r="35" spans="3:19">
      <c r="C35" s="461" t="s">
        <v>4</v>
      </c>
      <c r="D35" s="468">
        <v>75</v>
      </c>
      <c r="E35" s="468">
        <v>75</v>
      </c>
      <c r="F35" s="468">
        <v>75</v>
      </c>
      <c r="G35" s="468">
        <v>75</v>
      </c>
      <c r="H35" s="468">
        <v>75</v>
      </c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</row>
    <row r="36" spans="3:19">
      <c r="C36" s="461" t="s">
        <v>28</v>
      </c>
      <c r="D36" s="469">
        <v>0.8</v>
      </c>
      <c r="E36" s="469">
        <v>0.8</v>
      </c>
      <c r="F36" s="469">
        <v>0.8</v>
      </c>
      <c r="G36" s="469">
        <v>0.8</v>
      </c>
      <c r="H36" s="469">
        <v>0.8</v>
      </c>
      <c r="I36" s="454"/>
      <c r="J36" s="454"/>
      <c r="K36" s="454"/>
      <c r="L36" s="454"/>
      <c r="M36" s="470" t="s">
        <v>377</v>
      </c>
      <c r="N36" s="468">
        <v>18</v>
      </c>
      <c r="O36" s="454"/>
      <c r="P36" s="454"/>
      <c r="Q36" s="454"/>
      <c r="R36" s="454"/>
      <c r="S36" s="454"/>
    </row>
    <row r="37" spans="3:19">
      <c r="C37" s="461" t="s">
        <v>187</v>
      </c>
      <c r="D37" s="464">
        <v>16</v>
      </c>
      <c r="E37" s="464">
        <v>14</v>
      </c>
      <c r="F37" s="464">
        <v>11</v>
      </c>
      <c r="G37" s="464">
        <v>11</v>
      </c>
      <c r="H37" s="464">
        <v>15</v>
      </c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</row>
    <row r="38" spans="3:19">
      <c r="C38" s="461" t="s">
        <v>29</v>
      </c>
      <c r="D38" s="471">
        <v>0.88888888888888884</v>
      </c>
      <c r="E38" s="471">
        <v>0.77777777777777779</v>
      </c>
      <c r="F38" s="471">
        <v>0.61111111111111116</v>
      </c>
      <c r="G38" s="471">
        <v>0.61111111111111116</v>
      </c>
      <c r="H38" s="471">
        <v>0.83333333333333337</v>
      </c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</row>
    <row r="46" spans="3:19" ht="15" thickBot="1">
      <c r="C46" s="461" t="s">
        <v>26</v>
      </c>
      <c r="D46" s="461" t="s">
        <v>12</v>
      </c>
      <c r="E46" s="461" t="s">
        <v>13</v>
      </c>
      <c r="F46" s="461" t="s">
        <v>14</v>
      </c>
      <c r="G46" s="461" t="s">
        <v>15</v>
      </c>
      <c r="H46" s="461" t="s">
        <v>16</v>
      </c>
      <c r="I46" s="461" t="s">
        <v>17</v>
      </c>
      <c r="J46" s="461" t="s">
        <v>18</v>
      </c>
      <c r="K46" s="461" t="s">
        <v>19</v>
      </c>
      <c r="L46" s="461" t="s">
        <v>20</v>
      </c>
      <c r="M46" s="461" t="s">
        <v>21</v>
      </c>
      <c r="N46" s="461" t="s">
        <v>22</v>
      </c>
      <c r="O46" s="461" t="s">
        <v>23</v>
      </c>
      <c r="P46" s="461" t="s">
        <v>24</v>
      </c>
      <c r="Q46" s="461" t="s">
        <v>25</v>
      </c>
      <c r="R46" s="461" t="s">
        <v>38</v>
      </c>
      <c r="S46" s="461" t="s">
        <v>33</v>
      </c>
    </row>
    <row r="47" spans="3:19" ht="15" thickBot="1">
      <c r="C47" s="461" t="s">
        <v>5</v>
      </c>
      <c r="D47" s="478">
        <v>3</v>
      </c>
      <c r="E47" s="479">
        <v>3</v>
      </c>
      <c r="F47" s="479">
        <v>2</v>
      </c>
      <c r="G47" s="479">
        <v>3</v>
      </c>
      <c r="H47" s="482"/>
      <c r="I47" s="479"/>
      <c r="J47" s="479"/>
      <c r="K47" s="479">
        <v>1</v>
      </c>
      <c r="L47" s="479">
        <v>2</v>
      </c>
      <c r="M47" s="479">
        <v>2</v>
      </c>
      <c r="N47" s="479"/>
      <c r="O47" s="479"/>
      <c r="P47" s="479">
        <v>3</v>
      </c>
      <c r="Q47" s="458"/>
      <c r="R47" s="468"/>
      <c r="S47" s="472">
        <v>0.88888888888888884</v>
      </c>
    </row>
    <row r="48" spans="3:19" ht="15" thickBot="1">
      <c r="C48" s="461" t="s">
        <v>6</v>
      </c>
      <c r="D48" s="480">
        <v>3</v>
      </c>
      <c r="E48" s="481">
        <v>3</v>
      </c>
      <c r="F48" s="481">
        <v>2</v>
      </c>
      <c r="G48" s="481">
        <v>3</v>
      </c>
      <c r="H48" s="483"/>
      <c r="I48" s="481"/>
      <c r="J48" s="481"/>
      <c r="K48" s="481">
        <v>1</v>
      </c>
      <c r="L48" s="481">
        <v>2</v>
      </c>
      <c r="M48" s="481">
        <v>2</v>
      </c>
      <c r="N48" s="481"/>
      <c r="O48" s="481"/>
      <c r="P48" s="481">
        <v>3</v>
      </c>
      <c r="Q48" s="455"/>
      <c r="R48" s="468"/>
      <c r="S48" s="472">
        <v>0.77777777777777779</v>
      </c>
    </row>
    <row r="49" spans="3:19" ht="15" thickBot="1">
      <c r="C49" s="461" t="s">
        <v>7</v>
      </c>
      <c r="D49" s="480">
        <v>3</v>
      </c>
      <c r="E49" s="481">
        <v>3</v>
      </c>
      <c r="F49" s="481">
        <v>2</v>
      </c>
      <c r="G49" s="481">
        <v>3</v>
      </c>
      <c r="H49" s="483"/>
      <c r="I49" s="481"/>
      <c r="J49" s="481"/>
      <c r="K49" s="481">
        <v>1</v>
      </c>
      <c r="L49" s="481">
        <v>2</v>
      </c>
      <c r="M49" s="481">
        <v>2</v>
      </c>
      <c r="N49" s="481"/>
      <c r="O49" s="481"/>
      <c r="P49" s="481">
        <v>3</v>
      </c>
      <c r="Q49" s="455"/>
      <c r="R49" s="468"/>
      <c r="S49" s="472">
        <v>0.61111111111111116</v>
      </c>
    </row>
    <row r="50" spans="3:19" ht="15" thickBot="1">
      <c r="C50" s="461" t="s">
        <v>8</v>
      </c>
      <c r="D50" s="456"/>
      <c r="E50" s="455"/>
      <c r="F50" s="455"/>
      <c r="G50" s="455"/>
      <c r="H50" s="480">
        <v>3</v>
      </c>
      <c r="I50" s="481">
        <v>2</v>
      </c>
      <c r="J50" s="481">
        <v>3</v>
      </c>
      <c r="K50" s="481">
        <v>1</v>
      </c>
      <c r="L50" s="481">
        <v>2</v>
      </c>
      <c r="M50" s="481">
        <v>2</v>
      </c>
      <c r="N50" s="481"/>
      <c r="O50" s="481"/>
      <c r="P50" s="481">
        <v>3</v>
      </c>
      <c r="Q50" s="455"/>
      <c r="R50" s="468"/>
      <c r="S50" s="472">
        <v>0.61111111111111116</v>
      </c>
    </row>
    <row r="51" spans="3:19" ht="15" thickBot="1">
      <c r="C51" s="461" t="s">
        <v>9</v>
      </c>
      <c r="D51" s="456"/>
      <c r="E51" s="455"/>
      <c r="F51" s="455"/>
      <c r="G51" s="455"/>
      <c r="H51" s="480">
        <v>3</v>
      </c>
      <c r="I51" s="481">
        <v>2</v>
      </c>
      <c r="J51" s="481">
        <v>3</v>
      </c>
      <c r="K51" s="481">
        <v>1</v>
      </c>
      <c r="L51" s="481">
        <v>2</v>
      </c>
      <c r="M51" s="481">
        <v>2</v>
      </c>
      <c r="N51" s="481"/>
      <c r="O51" s="481"/>
      <c r="P51" s="481">
        <v>3</v>
      </c>
      <c r="Q51" s="455"/>
      <c r="R51" s="468"/>
      <c r="S51" s="472">
        <v>0.83333333333333337</v>
      </c>
    </row>
    <row r="52" spans="3:19">
      <c r="C52" s="461" t="s">
        <v>30</v>
      </c>
      <c r="D52" s="464">
        <v>3</v>
      </c>
      <c r="E52" s="464">
        <v>3</v>
      </c>
      <c r="F52" s="464">
        <v>0</v>
      </c>
      <c r="G52" s="464">
        <v>3</v>
      </c>
      <c r="H52" s="464">
        <v>2</v>
      </c>
      <c r="I52" s="464">
        <v>0</v>
      </c>
      <c r="J52" s="464">
        <v>2</v>
      </c>
      <c r="K52" s="464">
        <v>0</v>
      </c>
      <c r="L52" s="464">
        <v>0</v>
      </c>
      <c r="M52" s="464">
        <v>0</v>
      </c>
      <c r="N52" s="464">
        <v>0</v>
      </c>
      <c r="O52" s="464">
        <v>0</v>
      </c>
      <c r="P52" s="464">
        <v>5</v>
      </c>
      <c r="Q52" s="464">
        <v>0</v>
      </c>
      <c r="R52" s="464">
        <v>0</v>
      </c>
      <c r="S52" s="454"/>
    </row>
    <row r="53" spans="3:19">
      <c r="C53" s="461" t="s">
        <v>31</v>
      </c>
      <c r="D53" s="464">
        <v>0</v>
      </c>
      <c r="E53" s="464">
        <v>0</v>
      </c>
      <c r="F53" s="464">
        <v>3</v>
      </c>
      <c r="G53" s="464">
        <v>0</v>
      </c>
      <c r="H53" s="464">
        <v>0</v>
      </c>
      <c r="I53" s="464">
        <v>2</v>
      </c>
      <c r="J53" s="464">
        <v>0</v>
      </c>
      <c r="K53" s="464">
        <v>0</v>
      </c>
      <c r="L53" s="464">
        <v>5</v>
      </c>
      <c r="M53" s="464">
        <v>5</v>
      </c>
      <c r="N53" s="464">
        <v>0</v>
      </c>
      <c r="O53" s="464">
        <v>0</v>
      </c>
      <c r="P53" s="464">
        <v>0</v>
      </c>
      <c r="Q53" s="464">
        <v>0</v>
      </c>
      <c r="R53" s="464">
        <v>0</v>
      </c>
      <c r="S53" s="454"/>
    </row>
    <row r="54" spans="3:19">
      <c r="C54" s="461" t="s">
        <v>32</v>
      </c>
      <c r="D54" s="464">
        <v>0</v>
      </c>
      <c r="E54" s="464">
        <v>0</v>
      </c>
      <c r="F54" s="464">
        <v>0</v>
      </c>
      <c r="G54" s="464">
        <v>0</v>
      </c>
      <c r="H54" s="464">
        <v>0</v>
      </c>
      <c r="I54" s="464">
        <v>0</v>
      </c>
      <c r="J54" s="464">
        <v>0</v>
      </c>
      <c r="K54" s="464">
        <v>5</v>
      </c>
      <c r="L54" s="464">
        <v>0</v>
      </c>
      <c r="M54" s="464">
        <v>0</v>
      </c>
      <c r="N54" s="464">
        <v>0</v>
      </c>
      <c r="O54" s="464">
        <v>0</v>
      </c>
      <c r="P54" s="464">
        <v>0</v>
      </c>
      <c r="Q54" s="464">
        <v>0</v>
      </c>
      <c r="R54" s="464">
        <v>0</v>
      </c>
      <c r="S54" s="454"/>
    </row>
    <row r="55" spans="3:19">
      <c r="C55" s="461" t="s">
        <v>34</v>
      </c>
      <c r="D55" s="473">
        <v>6.84</v>
      </c>
      <c r="E55" s="473">
        <v>6.84</v>
      </c>
      <c r="F55" s="473">
        <v>0</v>
      </c>
      <c r="G55" s="473">
        <v>6.84</v>
      </c>
      <c r="H55" s="473">
        <v>4.32</v>
      </c>
      <c r="I55" s="473">
        <v>0</v>
      </c>
      <c r="J55" s="473">
        <v>4.32</v>
      </c>
      <c r="K55" s="473">
        <v>0</v>
      </c>
      <c r="L55" s="473">
        <v>0</v>
      </c>
      <c r="M55" s="473">
        <v>0</v>
      </c>
      <c r="N55" s="473">
        <v>0</v>
      </c>
      <c r="O55" s="473">
        <v>0</v>
      </c>
      <c r="P55" s="473">
        <v>11.16</v>
      </c>
      <c r="Q55" s="473">
        <v>0</v>
      </c>
      <c r="R55" s="473">
        <v>0</v>
      </c>
      <c r="S55" s="454"/>
    </row>
    <row r="56" spans="3:19">
      <c r="C56" s="461" t="s">
        <v>35</v>
      </c>
      <c r="D56" s="473">
        <v>0</v>
      </c>
      <c r="E56" s="473">
        <v>0</v>
      </c>
      <c r="F56" s="473">
        <v>4.5599999999999996</v>
      </c>
      <c r="G56" s="473">
        <v>0</v>
      </c>
      <c r="H56" s="473">
        <v>0</v>
      </c>
      <c r="I56" s="473">
        <v>2.88</v>
      </c>
      <c r="J56" s="473">
        <v>0</v>
      </c>
      <c r="K56" s="473">
        <v>0</v>
      </c>
      <c r="L56" s="473">
        <v>7.44</v>
      </c>
      <c r="M56" s="473">
        <v>7.44</v>
      </c>
      <c r="N56" s="473">
        <v>0</v>
      </c>
      <c r="O56" s="473">
        <v>0</v>
      </c>
      <c r="P56" s="473">
        <v>0</v>
      </c>
      <c r="Q56" s="473">
        <v>0</v>
      </c>
      <c r="R56" s="473">
        <v>0</v>
      </c>
      <c r="S56" s="454"/>
    </row>
    <row r="57" spans="3:19">
      <c r="C57" s="461" t="s">
        <v>36</v>
      </c>
      <c r="D57" s="473">
        <v>0</v>
      </c>
      <c r="E57" s="473">
        <v>0</v>
      </c>
      <c r="F57" s="473">
        <v>0</v>
      </c>
      <c r="G57" s="473">
        <v>0</v>
      </c>
      <c r="H57" s="473">
        <v>0</v>
      </c>
      <c r="I57" s="473">
        <v>0</v>
      </c>
      <c r="J57" s="473">
        <v>0</v>
      </c>
      <c r="K57" s="473">
        <v>3.72</v>
      </c>
      <c r="L57" s="473">
        <v>0</v>
      </c>
      <c r="M57" s="473">
        <v>0</v>
      </c>
      <c r="N57" s="473">
        <v>0</v>
      </c>
      <c r="O57" s="473">
        <v>0</v>
      </c>
      <c r="P57" s="473">
        <v>0</v>
      </c>
      <c r="Q57" s="473">
        <v>0</v>
      </c>
      <c r="R57" s="473">
        <v>0</v>
      </c>
      <c r="S57" s="454"/>
    </row>
    <row r="60" spans="3:19" ht="17.5">
      <c r="C60" s="474" t="s">
        <v>37</v>
      </c>
      <c r="D60" s="475">
        <v>2.2800000000000002</v>
      </c>
      <c r="E60" s="475">
        <v>2.2800000000000002</v>
      </c>
      <c r="F60" s="475">
        <v>2.2799999999999998</v>
      </c>
      <c r="G60" s="475">
        <v>2.2800000000000002</v>
      </c>
      <c r="H60" s="475">
        <v>2.16</v>
      </c>
      <c r="I60" s="475">
        <v>2.16</v>
      </c>
      <c r="J60" s="475">
        <v>2.16</v>
      </c>
      <c r="K60" s="475">
        <v>2.2320000000000002</v>
      </c>
      <c r="L60" s="475">
        <v>2.2320000000000002</v>
      </c>
      <c r="M60" s="475">
        <v>2.2320000000000002</v>
      </c>
      <c r="N60" s="475">
        <v>0</v>
      </c>
      <c r="O60" s="475">
        <v>0</v>
      </c>
      <c r="P60" s="475">
        <v>2.2320000000000002</v>
      </c>
      <c r="Q60" s="475">
        <v>0</v>
      </c>
      <c r="R60" s="475">
        <v>0</v>
      </c>
      <c r="S60" s="454"/>
    </row>
  </sheetData>
  <mergeCells count="15">
    <mergeCell ref="N12:R12"/>
    <mergeCell ref="A11:M11"/>
    <mergeCell ref="A12:A13"/>
    <mergeCell ref="B12:B13"/>
    <mergeCell ref="C12:C13"/>
    <mergeCell ref="D12:G12"/>
    <mergeCell ref="I12:L12"/>
    <mergeCell ref="A10:M10"/>
    <mergeCell ref="A3:M3"/>
    <mergeCell ref="A4:M4"/>
    <mergeCell ref="A1:M1"/>
    <mergeCell ref="A2:M2"/>
    <mergeCell ref="A7:M7"/>
    <mergeCell ref="A8:M8"/>
    <mergeCell ref="A9:M9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26" workbookViewId="0">
      <selection activeCell="O26" sqref="A1:R83"/>
    </sheetView>
  </sheetViews>
  <sheetFormatPr defaultRowHeight="14.5"/>
  <sheetData>
    <row r="1" spans="1:18">
      <c r="A1" s="51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454"/>
      <c r="O1" s="454"/>
      <c r="P1" s="454"/>
      <c r="Q1" s="454"/>
      <c r="R1" s="454"/>
    </row>
    <row r="2" spans="1:18">
      <c r="A2" s="51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454"/>
      <c r="O2" s="454"/>
      <c r="P2" s="454"/>
      <c r="Q2" s="454"/>
      <c r="R2" s="454"/>
    </row>
    <row r="3" spans="1:18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54"/>
      <c r="O3" s="454"/>
      <c r="P3" s="454"/>
      <c r="Q3" s="454"/>
      <c r="R3" s="454"/>
    </row>
    <row r="4" spans="1:18">
      <c r="A4" s="509" t="s">
        <v>748</v>
      </c>
      <c r="B4" s="510"/>
      <c r="C4" s="510"/>
      <c r="D4" s="510"/>
      <c r="E4" s="510"/>
      <c r="F4" s="510"/>
      <c r="G4" s="510"/>
      <c r="H4" s="510"/>
      <c r="I4" s="510"/>
      <c r="J4" s="454"/>
      <c r="K4" s="454"/>
      <c r="L4" s="454"/>
      <c r="M4" s="454"/>
      <c r="N4" s="454"/>
      <c r="O4" s="454"/>
      <c r="P4" s="454"/>
      <c r="Q4" s="454"/>
      <c r="R4" s="454"/>
    </row>
    <row r="5" spans="1:18">
      <c r="A5" s="265" t="s">
        <v>76</v>
      </c>
      <c r="B5" s="266"/>
      <c r="C5" s="266" t="s">
        <v>749</v>
      </c>
      <c r="D5" s="266"/>
      <c r="E5" s="266"/>
      <c r="F5" s="266"/>
      <c r="G5" s="266"/>
      <c r="H5" s="266"/>
      <c r="I5" s="266"/>
      <c r="J5" s="454"/>
      <c r="K5" s="454"/>
      <c r="L5" s="454"/>
      <c r="M5" s="454"/>
      <c r="N5" s="454"/>
      <c r="O5" s="454"/>
      <c r="P5" s="454"/>
      <c r="Q5" s="454"/>
      <c r="R5" s="454"/>
    </row>
    <row r="6" spans="1:18">
      <c r="A6" s="265" t="s">
        <v>75</v>
      </c>
      <c r="B6" s="266"/>
      <c r="C6" s="266" t="s">
        <v>750</v>
      </c>
      <c r="D6" s="266"/>
      <c r="E6" s="266"/>
      <c r="F6" s="266"/>
      <c r="G6" s="266"/>
      <c r="H6" s="266"/>
      <c r="I6" s="266"/>
      <c r="J6" s="454"/>
      <c r="K6" s="454"/>
      <c r="L6" s="454"/>
      <c r="M6" s="454"/>
      <c r="N6" s="454"/>
      <c r="O6" s="454"/>
      <c r="P6" s="454"/>
      <c r="Q6" s="454"/>
      <c r="R6" s="454"/>
    </row>
    <row r="7" spans="1:18">
      <c r="A7" s="513" t="s">
        <v>751</v>
      </c>
      <c r="B7" s="505"/>
      <c r="C7" s="505"/>
      <c r="D7" s="505"/>
      <c r="E7" s="505"/>
      <c r="F7" s="505"/>
      <c r="G7" s="505"/>
      <c r="H7" s="505"/>
      <c r="I7" s="505"/>
      <c r="J7" s="454"/>
      <c r="K7" s="454"/>
      <c r="L7" s="454"/>
      <c r="M7" s="454"/>
      <c r="N7" s="454"/>
      <c r="O7" s="454"/>
      <c r="P7" s="454"/>
      <c r="Q7" s="454"/>
      <c r="R7" s="454"/>
    </row>
    <row r="8" spans="1:18">
      <c r="A8" s="513" t="s">
        <v>752</v>
      </c>
      <c r="B8" s="505"/>
      <c r="C8" s="505"/>
      <c r="D8" s="505"/>
      <c r="E8" s="505"/>
      <c r="F8" s="505"/>
      <c r="G8" s="505"/>
      <c r="H8" s="505"/>
      <c r="I8" s="505"/>
      <c r="J8" s="454"/>
      <c r="K8" s="454"/>
      <c r="L8" s="454"/>
      <c r="M8" s="454"/>
      <c r="N8" s="454"/>
      <c r="O8" s="454"/>
      <c r="P8" s="454"/>
      <c r="Q8" s="454"/>
      <c r="R8" s="454"/>
    </row>
    <row r="9" spans="1:18">
      <c r="A9" s="513" t="s">
        <v>753</v>
      </c>
      <c r="B9" s="505"/>
      <c r="C9" s="505"/>
      <c r="D9" s="505"/>
      <c r="E9" s="505"/>
      <c r="F9" s="505"/>
      <c r="G9" s="505"/>
      <c r="H9" s="505"/>
      <c r="I9" s="505"/>
      <c r="J9" s="454"/>
      <c r="K9" s="454"/>
      <c r="L9" s="454"/>
      <c r="M9" s="454"/>
      <c r="N9" s="454"/>
      <c r="O9" s="454"/>
      <c r="P9" s="454"/>
      <c r="Q9" s="454"/>
      <c r="R9" s="454"/>
    </row>
    <row r="10" spans="1:18">
      <c r="A10" s="498" t="s">
        <v>1</v>
      </c>
      <c r="B10" s="498" t="s">
        <v>2</v>
      </c>
      <c r="C10" s="498" t="s">
        <v>3</v>
      </c>
      <c r="D10" s="502" t="s">
        <v>11</v>
      </c>
      <c r="E10" s="502"/>
      <c r="F10" s="502"/>
      <c r="G10" s="502"/>
      <c r="H10" s="5">
        <v>0.5</v>
      </c>
      <c r="I10" s="503" t="s">
        <v>10</v>
      </c>
      <c r="J10" s="503"/>
      <c r="K10" s="503"/>
      <c r="L10" s="503"/>
      <c r="M10" s="5">
        <v>0.5</v>
      </c>
      <c r="N10" s="494" t="s">
        <v>27</v>
      </c>
      <c r="O10" s="495"/>
      <c r="P10" s="495"/>
      <c r="Q10" s="495"/>
      <c r="R10" s="496"/>
    </row>
    <row r="11" spans="1:18">
      <c r="A11" s="499"/>
      <c r="B11" s="499"/>
      <c r="C11" s="499"/>
      <c r="D11" s="261" t="s">
        <v>5</v>
      </c>
      <c r="E11" s="261" t="s">
        <v>6</v>
      </c>
      <c r="F11" s="261" t="s">
        <v>7</v>
      </c>
      <c r="G11" s="261" t="s">
        <v>8</v>
      </c>
      <c r="H11" s="261" t="s">
        <v>9</v>
      </c>
      <c r="I11" s="263" t="s">
        <v>5</v>
      </c>
      <c r="J11" s="263" t="s">
        <v>6</v>
      </c>
      <c r="K11" s="263" t="s">
        <v>7</v>
      </c>
      <c r="L11" s="263" t="s">
        <v>8</v>
      </c>
      <c r="M11" s="263" t="s">
        <v>9</v>
      </c>
      <c r="N11" s="261" t="s">
        <v>5</v>
      </c>
      <c r="O11" s="261" t="s">
        <v>6</v>
      </c>
      <c r="P11" s="261" t="s">
        <v>7</v>
      </c>
      <c r="Q11" s="261" t="s">
        <v>8</v>
      </c>
      <c r="R11" s="261" t="s">
        <v>9</v>
      </c>
    </row>
    <row r="12" spans="1:18" ht="29">
      <c r="A12" s="457">
        <v>1</v>
      </c>
      <c r="B12" s="335">
        <v>1911001</v>
      </c>
      <c r="C12" s="335" t="s">
        <v>79</v>
      </c>
      <c r="D12" s="137">
        <v>90</v>
      </c>
      <c r="E12" s="137">
        <v>90</v>
      </c>
      <c r="F12" s="137">
        <v>90</v>
      </c>
      <c r="G12" s="349"/>
      <c r="H12" s="349"/>
      <c r="I12" s="137">
        <v>90</v>
      </c>
      <c r="J12" s="137">
        <v>90</v>
      </c>
      <c r="K12" s="137">
        <v>90</v>
      </c>
      <c r="L12" s="424"/>
      <c r="M12" s="424"/>
      <c r="N12" s="425">
        <f>ROUND(D12*$H$10+I12*$M$10,0)</f>
        <v>90</v>
      </c>
      <c r="O12" s="1">
        <f t="shared" ref="O12:R75" si="0">ROUND(E12*$H$10+J12*$M$10,0)</f>
        <v>90</v>
      </c>
      <c r="P12" s="1">
        <f t="shared" si="0"/>
        <v>90</v>
      </c>
      <c r="Q12" s="1">
        <f t="shared" si="0"/>
        <v>0</v>
      </c>
      <c r="R12" s="1">
        <f t="shared" si="0"/>
        <v>0</v>
      </c>
    </row>
    <row r="13" spans="1:18" ht="72.5">
      <c r="A13" s="457">
        <v>2</v>
      </c>
      <c r="B13" s="335">
        <v>1911007</v>
      </c>
      <c r="C13" s="335" t="s">
        <v>83</v>
      </c>
      <c r="D13" s="137">
        <v>86.666666666666671</v>
      </c>
      <c r="E13" s="137">
        <v>86.666666666666671</v>
      </c>
      <c r="F13" s="137">
        <v>85</v>
      </c>
      <c r="G13" s="349"/>
      <c r="H13" s="349"/>
      <c r="I13" s="137">
        <v>86.666666666666671</v>
      </c>
      <c r="J13" s="137">
        <v>86.666666666666671</v>
      </c>
      <c r="K13" s="137">
        <v>85</v>
      </c>
      <c r="L13" s="424"/>
      <c r="M13" s="424"/>
      <c r="N13" s="425">
        <f t="shared" ref="N13:Q76" si="1">ROUND(D13*$H$10+I13*$M$10,0)</f>
        <v>87</v>
      </c>
      <c r="O13" s="1">
        <f t="shared" si="0"/>
        <v>87</v>
      </c>
      <c r="P13" s="1">
        <f t="shared" si="0"/>
        <v>85</v>
      </c>
      <c r="Q13" s="1">
        <f t="shared" si="0"/>
        <v>0</v>
      </c>
      <c r="R13" s="1">
        <f t="shared" si="0"/>
        <v>0</v>
      </c>
    </row>
    <row r="14" spans="1:18" ht="29">
      <c r="A14" s="457">
        <v>3</v>
      </c>
      <c r="B14" s="335">
        <v>1911012</v>
      </c>
      <c r="C14" s="335" t="s">
        <v>88</v>
      </c>
      <c r="D14" s="137">
        <v>93.333333333333329</v>
      </c>
      <c r="E14" s="137">
        <v>93.333333333333329</v>
      </c>
      <c r="F14" s="137">
        <v>92.5</v>
      </c>
      <c r="G14" s="349"/>
      <c r="H14" s="349"/>
      <c r="I14" s="137">
        <v>93.333333333333329</v>
      </c>
      <c r="J14" s="137">
        <v>93.333333333333329</v>
      </c>
      <c r="K14" s="137">
        <v>92.5</v>
      </c>
      <c r="L14" s="424"/>
      <c r="M14" s="424"/>
      <c r="N14" s="425">
        <f t="shared" si="1"/>
        <v>93</v>
      </c>
      <c r="O14" s="1">
        <f t="shared" si="0"/>
        <v>93</v>
      </c>
      <c r="P14" s="1">
        <f t="shared" si="0"/>
        <v>93</v>
      </c>
      <c r="Q14" s="1">
        <f t="shared" si="0"/>
        <v>0</v>
      </c>
      <c r="R14" s="1">
        <f t="shared" si="0"/>
        <v>0</v>
      </c>
    </row>
    <row r="15" spans="1:18" ht="43.5">
      <c r="A15" s="457">
        <v>4</v>
      </c>
      <c r="B15" s="335">
        <v>1911016</v>
      </c>
      <c r="C15" s="335" t="s">
        <v>41</v>
      </c>
      <c r="D15" s="137">
        <v>66.666666666666657</v>
      </c>
      <c r="E15" s="137">
        <v>66.666666666666657</v>
      </c>
      <c r="F15" s="137">
        <v>67.5</v>
      </c>
      <c r="G15" s="349"/>
      <c r="H15" s="349"/>
      <c r="I15" s="137">
        <v>66.666666666666657</v>
      </c>
      <c r="J15" s="137">
        <v>66.666666666666657</v>
      </c>
      <c r="K15" s="137">
        <v>67.5</v>
      </c>
      <c r="L15" s="424"/>
      <c r="M15" s="424"/>
      <c r="N15" s="425">
        <f t="shared" si="1"/>
        <v>67</v>
      </c>
      <c r="O15" s="1">
        <f t="shared" si="0"/>
        <v>67</v>
      </c>
      <c r="P15" s="1">
        <f t="shared" si="0"/>
        <v>68</v>
      </c>
      <c r="Q15" s="1">
        <f t="shared" si="0"/>
        <v>0</v>
      </c>
      <c r="R15" s="1">
        <f t="shared" si="0"/>
        <v>0</v>
      </c>
    </row>
    <row r="16" spans="1:18" ht="43.5">
      <c r="A16" s="457">
        <v>5</v>
      </c>
      <c r="B16" s="335">
        <v>1911017</v>
      </c>
      <c r="C16" s="335" t="s">
        <v>92</v>
      </c>
      <c r="D16" s="137">
        <v>66.666666666666657</v>
      </c>
      <c r="E16" s="137">
        <v>66.666666666666657</v>
      </c>
      <c r="F16" s="137">
        <v>67.5</v>
      </c>
      <c r="G16" s="349"/>
      <c r="H16" s="349"/>
      <c r="I16" s="137">
        <v>66.666666666666657</v>
      </c>
      <c r="J16" s="137">
        <v>66.666666666666657</v>
      </c>
      <c r="K16" s="137">
        <v>67.5</v>
      </c>
      <c r="L16" s="424"/>
      <c r="M16" s="424"/>
      <c r="N16" s="425">
        <f t="shared" si="1"/>
        <v>67</v>
      </c>
      <c r="O16" s="1">
        <f t="shared" si="0"/>
        <v>67</v>
      </c>
      <c r="P16" s="1">
        <f t="shared" si="0"/>
        <v>68</v>
      </c>
      <c r="Q16" s="1">
        <f t="shared" si="0"/>
        <v>0</v>
      </c>
      <c r="R16" s="1">
        <f t="shared" si="0"/>
        <v>0</v>
      </c>
    </row>
    <row r="17" spans="1:18" ht="43.5">
      <c r="A17" s="457">
        <v>6</v>
      </c>
      <c r="B17" s="335">
        <v>1911019</v>
      </c>
      <c r="C17" s="335" t="s">
        <v>93</v>
      </c>
      <c r="D17" s="137">
        <v>83.333333333333343</v>
      </c>
      <c r="E17" s="137">
        <v>83.333333333333343</v>
      </c>
      <c r="F17" s="137">
        <v>85</v>
      </c>
      <c r="G17" s="349"/>
      <c r="H17" s="349"/>
      <c r="I17" s="137">
        <v>83.333333333333343</v>
      </c>
      <c r="J17" s="137">
        <v>83.333333333333343</v>
      </c>
      <c r="K17" s="137">
        <v>85</v>
      </c>
      <c r="L17" s="424"/>
      <c r="M17" s="424"/>
      <c r="N17" s="425">
        <f t="shared" si="1"/>
        <v>83</v>
      </c>
      <c r="O17" s="1">
        <f t="shared" si="0"/>
        <v>83</v>
      </c>
      <c r="P17" s="1">
        <f t="shared" si="0"/>
        <v>85</v>
      </c>
      <c r="Q17" s="1">
        <f t="shared" si="0"/>
        <v>0</v>
      </c>
      <c r="R17" s="1">
        <f t="shared" si="0"/>
        <v>0</v>
      </c>
    </row>
    <row r="18" spans="1:18" ht="58">
      <c r="A18" s="457">
        <v>7</v>
      </c>
      <c r="B18" s="335">
        <v>1911021</v>
      </c>
      <c r="C18" s="335" t="s">
        <v>43</v>
      </c>
      <c r="D18" s="137">
        <v>90</v>
      </c>
      <c r="E18" s="137">
        <v>90</v>
      </c>
      <c r="F18" s="137">
        <v>90</v>
      </c>
      <c r="G18" s="349"/>
      <c r="H18" s="349"/>
      <c r="I18" s="137">
        <v>90</v>
      </c>
      <c r="J18" s="137">
        <v>90</v>
      </c>
      <c r="K18" s="137">
        <v>90</v>
      </c>
      <c r="L18" s="424"/>
      <c r="M18" s="424"/>
      <c r="N18" s="425">
        <f t="shared" si="1"/>
        <v>90</v>
      </c>
      <c r="O18" s="1">
        <f t="shared" si="0"/>
        <v>90</v>
      </c>
      <c r="P18" s="1">
        <f t="shared" si="0"/>
        <v>90</v>
      </c>
      <c r="Q18" s="1">
        <f t="shared" si="0"/>
        <v>0</v>
      </c>
      <c r="R18" s="1">
        <f t="shared" si="0"/>
        <v>0</v>
      </c>
    </row>
    <row r="19" spans="1:18" ht="43.5">
      <c r="A19" s="457">
        <v>8</v>
      </c>
      <c r="B19" s="335">
        <v>1911023</v>
      </c>
      <c r="C19" s="335" t="s">
        <v>44</v>
      </c>
      <c r="D19" s="137">
        <v>86.666666666666671</v>
      </c>
      <c r="E19" s="137">
        <v>86.666666666666671</v>
      </c>
      <c r="F19" s="137">
        <v>85</v>
      </c>
      <c r="G19" s="349"/>
      <c r="H19" s="349"/>
      <c r="I19" s="137">
        <v>86.666666666666671</v>
      </c>
      <c r="J19" s="137">
        <v>86.666666666666671</v>
      </c>
      <c r="K19" s="137">
        <v>85</v>
      </c>
      <c r="L19" s="424"/>
      <c r="M19" s="424"/>
      <c r="N19" s="425">
        <f t="shared" si="1"/>
        <v>87</v>
      </c>
      <c r="O19" s="1">
        <f t="shared" si="0"/>
        <v>87</v>
      </c>
      <c r="P19" s="1">
        <f t="shared" si="0"/>
        <v>85</v>
      </c>
      <c r="Q19" s="1">
        <f t="shared" si="0"/>
        <v>0</v>
      </c>
      <c r="R19" s="1">
        <f t="shared" si="0"/>
        <v>0</v>
      </c>
    </row>
    <row r="20" spans="1:18" ht="43.5">
      <c r="A20" s="457">
        <v>9</v>
      </c>
      <c r="B20" s="335">
        <v>1911024</v>
      </c>
      <c r="C20" s="335" t="s">
        <v>45</v>
      </c>
      <c r="D20" s="137">
        <v>73.333333333333329</v>
      </c>
      <c r="E20" s="137">
        <v>73.333333333333329</v>
      </c>
      <c r="F20" s="137">
        <v>72.5</v>
      </c>
      <c r="G20" s="349"/>
      <c r="H20" s="349"/>
      <c r="I20" s="137">
        <v>73.333333333333329</v>
      </c>
      <c r="J20" s="137">
        <v>73.333333333333329</v>
      </c>
      <c r="K20" s="137">
        <v>72.5</v>
      </c>
      <c r="L20" s="424"/>
      <c r="M20" s="424"/>
      <c r="N20" s="425">
        <f t="shared" si="1"/>
        <v>73</v>
      </c>
      <c r="O20" s="1">
        <f t="shared" si="0"/>
        <v>73</v>
      </c>
      <c r="P20" s="1">
        <f t="shared" si="0"/>
        <v>73</v>
      </c>
      <c r="Q20" s="1">
        <f t="shared" si="0"/>
        <v>0</v>
      </c>
      <c r="R20" s="1">
        <f t="shared" si="0"/>
        <v>0</v>
      </c>
    </row>
    <row r="21" spans="1:18" ht="58">
      <c r="A21" s="457">
        <v>10</v>
      </c>
      <c r="B21" s="335">
        <v>1911028</v>
      </c>
      <c r="C21" s="335" t="s">
        <v>46</v>
      </c>
      <c r="D21" s="137">
        <v>86.666666666666671</v>
      </c>
      <c r="E21" s="137">
        <v>86.666666666666671</v>
      </c>
      <c r="F21" s="137">
        <v>85</v>
      </c>
      <c r="G21" s="349"/>
      <c r="H21" s="349"/>
      <c r="I21" s="137">
        <v>86.666666666666671</v>
      </c>
      <c r="J21" s="137">
        <v>86.666666666666671</v>
      </c>
      <c r="K21" s="137">
        <v>85</v>
      </c>
      <c r="L21" s="424"/>
      <c r="M21" s="424"/>
      <c r="N21" s="425">
        <f t="shared" si="1"/>
        <v>87</v>
      </c>
      <c r="O21" s="1">
        <f t="shared" si="0"/>
        <v>87</v>
      </c>
      <c r="P21" s="1">
        <f t="shared" si="0"/>
        <v>85</v>
      </c>
      <c r="Q21" s="1">
        <f t="shared" si="0"/>
        <v>0</v>
      </c>
      <c r="R21" s="1">
        <f t="shared" si="0"/>
        <v>0</v>
      </c>
    </row>
    <row r="22" spans="1:18" ht="29">
      <c r="A22" s="457">
        <v>11</v>
      </c>
      <c r="B22" s="335">
        <v>1911030</v>
      </c>
      <c r="C22" s="335" t="s">
        <v>100</v>
      </c>
      <c r="D22" s="137">
        <v>76.666666666666671</v>
      </c>
      <c r="E22" s="137">
        <v>76.666666666666671</v>
      </c>
      <c r="F22" s="137">
        <v>77.5</v>
      </c>
      <c r="G22" s="349"/>
      <c r="H22" s="349"/>
      <c r="I22" s="137">
        <v>76.666666666666671</v>
      </c>
      <c r="J22" s="137">
        <v>76.666666666666671</v>
      </c>
      <c r="K22" s="137">
        <v>77.5</v>
      </c>
      <c r="L22" s="424"/>
      <c r="M22" s="424"/>
      <c r="N22" s="425">
        <f t="shared" si="1"/>
        <v>77</v>
      </c>
      <c r="O22" s="1">
        <f t="shared" si="0"/>
        <v>77</v>
      </c>
      <c r="P22" s="1">
        <f t="shared" si="0"/>
        <v>78</v>
      </c>
      <c r="Q22" s="1">
        <f t="shared" si="0"/>
        <v>0</v>
      </c>
      <c r="R22" s="1">
        <f t="shared" si="0"/>
        <v>0</v>
      </c>
    </row>
    <row r="23" spans="1:18" ht="58">
      <c r="A23" s="457">
        <v>12</v>
      </c>
      <c r="B23" s="335">
        <v>1911031</v>
      </c>
      <c r="C23" s="335" t="s">
        <v>101</v>
      </c>
      <c r="D23" s="137">
        <v>86.666666666666671</v>
      </c>
      <c r="E23" s="137">
        <v>86.666666666666671</v>
      </c>
      <c r="F23" s="137">
        <v>85</v>
      </c>
      <c r="G23" s="349"/>
      <c r="H23" s="349"/>
      <c r="I23" s="137">
        <v>86.666666666666671</v>
      </c>
      <c r="J23" s="137">
        <v>86.666666666666671</v>
      </c>
      <c r="K23" s="137">
        <v>85</v>
      </c>
      <c r="L23" s="424"/>
      <c r="M23" s="424"/>
      <c r="N23" s="425">
        <f t="shared" si="1"/>
        <v>87</v>
      </c>
      <c r="O23" s="1">
        <f t="shared" si="0"/>
        <v>87</v>
      </c>
      <c r="P23" s="1">
        <f t="shared" si="0"/>
        <v>85</v>
      </c>
      <c r="Q23" s="1">
        <f t="shared" si="0"/>
        <v>0</v>
      </c>
      <c r="R23" s="1">
        <f t="shared" si="0"/>
        <v>0</v>
      </c>
    </row>
    <row r="24" spans="1:18" ht="43.5">
      <c r="A24" s="457">
        <v>13</v>
      </c>
      <c r="B24" s="335">
        <v>1911034</v>
      </c>
      <c r="C24" s="335" t="s">
        <v>103</v>
      </c>
      <c r="D24" s="137">
        <v>73.333333333333329</v>
      </c>
      <c r="E24" s="137">
        <v>73.333333333333329</v>
      </c>
      <c r="F24" s="137">
        <v>72.5</v>
      </c>
      <c r="G24" s="349"/>
      <c r="H24" s="349"/>
      <c r="I24" s="137">
        <v>73.333333333333329</v>
      </c>
      <c r="J24" s="137">
        <v>73.333333333333329</v>
      </c>
      <c r="K24" s="137">
        <v>72.5</v>
      </c>
      <c r="L24" s="424"/>
      <c r="M24" s="424"/>
      <c r="N24" s="425">
        <f t="shared" si="1"/>
        <v>73</v>
      </c>
      <c r="O24" s="1">
        <f t="shared" si="0"/>
        <v>73</v>
      </c>
      <c r="P24" s="1">
        <f t="shared" si="0"/>
        <v>73</v>
      </c>
      <c r="Q24" s="1">
        <f t="shared" si="0"/>
        <v>0</v>
      </c>
      <c r="R24" s="1">
        <f t="shared" si="0"/>
        <v>0</v>
      </c>
    </row>
    <row r="25" spans="1:18" ht="43.5">
      <c r="A25" s="457">
        <v>14</v>
      </c>
      <c r="B25" s="335">
        <v>1911037</v>
      </c>
      <c r="C25" s="335" t="s">
        <v>104</v>
      </c>
      <c r="D25" s="137">
        <v>80</v>
      </c>
      <c r="E25" s="137">
        <v>80</v>
      </c>
      <c r="F25" s="137">
        <v>80</v>
      </c>
      <c r="G25" s="349"/>
      <c r="H25" s="349"/>
      <c r="I25" s="137">
        <v>80</v>
      </c>
      <c r="J25" s="137">
        <v>80</v>
      </c>
      <c r="K25" s="137">
        <v>80</v>
      </c>
      <c r="L25" s="424"/>
      <c r="M25" s="424"/>
      <c r="N25" s="425">
        <f t="shared" si="1"/>
        <v>80</v>
      </c>
      <c r="O25" s="1">
        <f t="shared" si="0"/>
        <v>80</v>
      </c>
      <c r="P25" s="1">
        <f t="shared" si="0"/>
        <v>80</v>
      </c>
      <c r="Q25" s="1">
        <f t="shared" si="0"/>
        <v>0</v>
      </c>
      <c r="R25" s="1">
        <f t="shared" si="0"/>
        <v>0</v>
      </c>
    </row>
    <row r="26" spans="1:18" ht="72.5">
      <c r="A26" s="457">
        <v>15</v>
      </c>
      <c r="B26" s="335">
        <v>1911044</v>
      </c>
      <c r="C26" s="335" t="s">
        <v>49</v>
      </c>
      <c r="D26" s="137">
        <v>83.333333333333343</v>
      </c>
      <c r="E26" s="137">
        <v>83.333333333333343</v>
      </c>
      <c r="F26" s="137">
        <v>82.5</v>
      </c>
      <c r="G26" s="349"/>
      <c r="H26" s="349"/>
      <c r="I26" s="137">
        <v>83.333333333333343</v>
      </c>
      <c r="J26" s="137">
        <v>83.333333333333343</v>
      </c>
      <c r="K26" s="137">
        <v>82.5</v>
      </c>
      <c r="L26" s="424"/>
      <c r="M26" s="424"/>
      <c r="N26" s="425">
        <f t="shared" si="1"/>
        <v>83</v>
      </c>
      <c r="O26" s="1">
        <f t="shared" si="0"/>
        <v>83</v>
      </c>
      <c r="P26" s="1">
        <f t="shared" si="0"/>
        <v>83</v>
      </c>
      <c r="Q26" s="1">
        <f t="shared" si="0"/>
        <v>0</v>
      </c>
      <c r="R26" s="1">
        <f t="shared" si="0"/>
        <v>0</v>
      </c>
    </row>
    <row r="27" spans="1:18" ht="43.5">
      <c r="A27" s="457">
        <v>16</v>
      </c>
      <c r="B27" s="335">
        <v>1911054</v>
      </c>
      <c r="C27" s="335" t="s">
        <v>116</v>
      </c>
      <c r="D27" s="137">
        <v>73.333333333333329</v>
      </c>
      <c r="E27" s="137">
        <v>73.333333333333329</v>
      </c>
      <c r="F27" s="137">
        <v>72.5</v>
      </c>
      <c r="G27" s="349"/>
      <c r="H27" s="349"/>
      <c r="I27" s="137">
        <v>73.333333333333329</v>
      </c>
      <c r="J27" s="137">
        <v>73.333333333333329</v>
      </c>
      <c r="K27" s="137">
        <v>72.5</v>
      </c>
      <c r="L27" s="424"/>
      <c r="M27" s="424"/>
      <c r="N27" s="425">
        <f t="shared" si="1"/>
        <v>73</v>
      </c>
      <c r="O27" s="1">
        <f t="shared" si="0"/>
        <v>73</v>
      </c>
      <c r="P27" s="1">
        <f t="shared" si="0"/>
        <v>73</v>
      </c>
      <c r="Q27" s="1">
        <f t="shared" si="0"/>
        <v>0</v>
      </c>
      <c r="R27" s="1">
        <f t="shared" si="0"/>
        <v>0</v>
      </c>
    </row>
    <row r="28" spans="1:18" ht="29">
      <c r="A28" s="457">
        <v>17</v>
      </c>
      <c r="B28" s="335">
        <v>1911055</v>
      </c>
      <c r="C28" s="335" t="s">
        <v>117</v>
      </c>
      <c r="D28" s="137">
        <v>76.666666666666671</v>
      </c>
      <c r="E28" s="137">
        <v>76.666666666666671</v>
      </c>
      <c r="F28" s="137">
        <v>75</v>
      </c>
      <c r="G28" s="349"/>
      <c r="H28" s="349"/>
      <c r="I28" s="137">
        <v>76.666666666666671</v>
      </c>
      <c r="J28" s="137">
        <v>76.666666666666671</v>
      </c>
      <c r="K28" s="137">
        <v>75</v>
      </c>
      <c r="L28" s="424"/>
      <c r="M28" s="424"/>
      <c r="N28" s="425">
        <f t="shared" si="1"/>
        <v>77</v>
      </c>
      <c r="O28" s="1">
        <f t="shared" si="0"/>
        <v>77</v>
      </c>
      <c r="P28" s="1">
        <f t="shared" si="0"/>
        <v>75</v>
      </c>
      <c r="Q28" s="1">
        <f t="shared" si="0"/>
        <v>0</v>
      </c>
      <c r="R28" s="1">
        <f t="shared" si="0"/>
        <v>0</v>
      </c>
    </row>
    <row r="29" spans="1:18" ht="58">
      <c r="A29" s="457">
        <v>18</v>
      </c>
      <c r="B29" s="335">
        <v>1911061</v>
      </c>
      <c r="C29" s="335" t="s">
        <v>122</v>
      </c>
      <c r="D29" s="137">
        <v>76.666666666666671</v>
      </c>
      <c r="E29" s="137">
        <v>76.666666666666671</v>
      </c>
      <c r="F29" s="137">
        <v>77.5</v>
      </c>
      <c r="G29" s="349"/>
      <c r="H29" s="349"/>
      <c r="I29" s="137">
        <v>76.666666666666671</v>
      </c>
      <c r="J29" s="137">
        <v>76.666666666666671</v>
      </c>
      <c r="K29" s="137">
        <v>77.5</v>
      </c>
      <c r="L29" s="424"/>
      <c r="M29" s="424"/>
      <c r="N29" s="425">
        <f t="shared" si="1"/>
        <v>77</v>
      </c>
      <c r="O29" s="1">
        <f t="shared" si="0"/>
        <v>77</v>
      </c>
      <c r="P29" s="1">
        <f t="shared" si="0"/>
        <v>78</v>
      </c>
      <c r="Q29" s="1">
        <f t="shared" si="0"/>
        <v>0</v>
      </c>
      <c r="R29" s="1">
        <f t="shared" si="0"/>
        <v>0</v>
      </c>
    </row>
    <row r="30" spans="1:18" ht="72.5">
      <c r="A30" s="457">
        <v>19</v>
      </c>
      <c r="B30" s="335">
        <v>1911062</v>
      </c>
      <c r="C30" s="335" t="s">
        <v>123</v>
      </c>
      <c r="D30" s="137">
        <v>90</v>
      </c>
      <c r="E30" s="137">
        <v>90</v>
      </c>
      <c r="F30" s="137">
        <v>90</v>
      </c>
      <c r="G30" s="349"/>
      <c r="H30" s="349"/>
      <c r="I30" s="137">
        <v>90</v>
      </c>
      <c r="J30" s="137">
        <v>90</v>
      </c>
      <c r="K30" s="137">
        <v>90</v>
      </c>
      <c r="L30" s="424"/>
      <c r="M30" s="424"/>
      <c r="N30" s="425">
        <f t="shared" si="1"/>
        <v>90</v>
      </c>
      <c r="O30" s="1">
        <f t="shared" si="0"/>
        <v>90</v>
      </c>
      <c r="P30" s="1">
        <f t="shared" si="0"/>
        <v>90</v>
      </c>
      <c r="Q30" s="1">
        <f t="shared" si="0"/>
        <v>0</v>
      </c>
      <c r="R30" s="1">
        <f t="shared" si="0"/>
        <v>0</v>
      </c>
    </row>
    <row r="31" spans="1:18" ht="29">
      <c r="A31" s="457">
        <v>20</v>
      </c>
      <c r="B31" s="335">
        <v>1911070</v>
      </c>
      <c r="C31" s="335" t="s">
        <v>127</v>
      </c>
      <c r="D31" s="137">
        <v>76.666666666666671</v>
      </c>
      <c r="E31" s="137">
        <v>76.666666666666671</v>
      </c>
      <c r="F31" s="137">
        <v>77.5</v>
      </c>
      <c r="G31" s="349"/>
      <c r="H31" s="349"/>
      <c r="I31" s="137">
        <v>76.666666666666671</v>
      </c>
      <c r="J31" s="137">
        <v>76.666666666666671</v>
      </c>
      <c r="K31" s="137">
        <v>77.5</v>
      </c>
      <c r="L31" s="424"/>
      <c r="M31" s="424"/>
      <c r="N31" s="425">
        <f t="shared" si="1"/>
        <v>77</v>
      </c>
      <c r="O31" s="1">
        <f t="shared" si="0"/>
        <v>77</v>
      </c>
      <c r="P31" s="1">
        <f t="shared" si="0"/>
        <v>78</v>
      </c>
      <c r="Q31" s="1">
        <f t="shared" si="0"/>
        <v>0</v>
      </c>
      <c r="R31" s="1">
        <f t="shared" si="0"/>
        <v>0</v>
      </c>
    </row>
    <row r="32" spans="1:18" ht="43.5">
      <c r="A32" s="457">
        <v>21</v>
      </c>
      <c r="B32" s="335">
        <v>1911075</v>
      </c>
      <c r="C32" s="335" t="s">
        <v>55</v>
      </c>
      <c r="D32" s="137">
        <v>76.666666666666671</v>
      </c>
      <c r="E32" s="137">
        <v>76.666666666666671</v>
      </c>
      <c r="F32" s="137">
        <v>77.5</v>
      </c>
      <c r="G32" s="349"/>
      <c r="H32" s="349"/>
      <c r="I32" s="137">
        <v>76.666666666666671</v>
      </c>
      <c r="J32" s="137">
        <v>76.666666666666671</v>
      </c>
      <c r="K32" s="137">
        <v>77.5</v>
      </c>
      <c r="L32" s="424"/>
      <c r="M32" s="424"/>
      <c r="N32" s="425">
        <f t="shared" si="1"/>
        <v>77</v>
      </c>
      <c r="O32" s="1">
        <f t="shared" si="0"/>
        <v>77</v>
      </c>
      <c r="P32" s="1">
        <f t="shared" si="0"/>
        <v>78</v>
      </c>
      <c r="Q32" s="1">
        <f t="shared" si="0"/>
        <v>0</v>
      </c>
      <c r="R32" s="1">
        <f t="shared" si="0"/>
        <v>0</v>
      </c>
    </row>
    <row r="33" spans="1:18" ht="29">
      <c r="A33" s="457">
        <v>22</v>
      </c>
      <c r="B33" s="335">
        <v>1911076</v>
      </c>
      <c r="C33" s="335" t="s">
        <v>129</v>
      </c>
      <c r="D33" s="137">
        <v>90</v>
      </c>
      <c r="E33" s="137">
        <v>90</v>
      </c>
      <c r="F33" s="137">
        <v>90</v>
      </c>
      <c r="G33" s="349"/>
      <c r="H33" s="349"/>
      <c r="I33" s="137">
        <v>90</v>
      </c>
      <c r="J33" s="137">
        <v>90</v>
      </c>
      <c r="K33" s="137">
        <v>90</v>
      </c>
      <c r="L33" s="424"/>
      <c r="M33" s="424"/>
      <c r="N33" s="425">
        <f t="shared" si="1"/>
        <v>90</v>
      </c>
      <c r="O33" s="1">
        <f t="shared" si="0"/>
        <v>90</v>
      </c>
      <c r="P33" s="1">
        <f t="shared" si="0"/>
        <v>90</v>
      </c>
      <c r="Q33" s="1">
        <f t="shared" si="0"/>
        <v>0</v>
      </c>
      <c r="R33" s="1">
        <f t="shared" si="0"/>
        <v>0</v>
      </c>
    </row>
    <row r="34" spans="1:18" ht="43.5">
      <c r="A34" s="457">
        <v>23</v>
      </c>
      <c r="B34" s="335">
        <v>1911079</v>
      </c>
      <c r="C34" s="335" t="s">
        <v>130</v>
      </c>
      <c r="D34" s="137">
        <v>63.333333333333329</v>
      </c>
      <c r="E34" s="137">
        <v>63.333333333333329</v>
      </c>
      <c r="F34" s="137">
        <v>62.5</v>
      </c>
      <c r="G34" s="349"/>
      <c r="H34" s="349"/>
      <c r="I34" s="137">
        <v>63.333333333333329</v>
      </c>
      <c r="J34" s="137">
        <v>63.333333333333329</v>
      </c>
      <c r="K34" s="137">
        <v>62.5</v>
      </c>
      <c r="L34" s="424"/>
      <c r="M34" s="424"/>
      <c r="N34" s="425">
        <f t="shared" si="1"/>
        <v>63</v>
      </c>
      <c r="O34" s="1">
        <f t="shared" si="0"/>
        <v>63</v>
      </c>
      <c r="P34" s="1">
        <f t="shared" si="0"/>
        <v>63</v>
      </c>
      <c r="Q34" s="1">
        <f t="shared" si="0"/>
        <v>0</v>
      </c>
      <c r="R34" s="1">
        <f t="shared" si="0"/>
        <v>0</v>
      </c>
    </row>
    <row r="35" spans="1:18" ht="43.5">
      <c r="A35" s="457">
        <v>24</v>
      </c>
      <c r="B35" s="335">
        <v>1911084</v>
      </c>
      <c r="C35" s="335" t="s">
        <v>436</v>
      </c>
      <c r="D35" s="137">
        <v>76.666666666666671</v>
      </c>
      <c r="E35" s="137">
        <v>76.666666666666671</v>
      </c>
      <c r="F35" s="137">
        <v>77.5</v>
      </c>
      <c r="G35" s="349"/>
      <c r="H35" s="349"/>
      <c r="I35" s="137">
        <v>76.666666666666671</v>
      </c>
      <c r="J35" s="137">
        <v>76.666666666666671</v>
      </c>
      <c r="K35" s="137">
        <v>77.5</v>
      </c>
      <c r="L35" s="424"/>
      <c r="M35" s="424"/>
      <c r="N35" s="425">
        <f t="shared" si="1"/>
        <v>77</v>
      </c>
      <c r="O35" s="1">
        <f t="shared" si="0"/>
        <v>77</v>
      </c>
      <c r="P35" s="1">
        <f t="shared" si="0"/>
        <v>78</v>
      </c>
      <c r="Q35" s="1">
        <f t="shared" si="0"/>
        <v>0</v>
      </c>
      <c r="R35" s="1">
        <f t="shared" si="0"/>
        <v>0</v>
      </c>
    </row>
    <row r="36" spans="1:18" ht="58">
      <c r="A36" s="457">
        <v>25</v>
      </c>
      <c r="B36" s="335">
        <v>1911085</v>
      </c>
      <c r="C36" s="335" t="s">
        <v>134</v>
      </c>
      <c r="D36" s="137">
        <v>73.333333333333329</v>
      </c>
      <c r="E36" s="137">
        <v>73.333333333333329</v>
      </c>
      <c r="F36" s="137">
        <v>72.5</v>
      </c>
      <c r="G36" s="349"/>
      <c r="H36" s="349"/>
      <c r="I36" s="137">
        <v>73.333333333333329</v>
      </c>
      <c r="J36" s="137">
        <v>73.333333333333329</v>
      </c>
      <c r="K36" s="137">
        <v>72.5</v>
      </c>
      <c r="L36" s="424"/>
      <c r="M36" s="424"/>
      <c r="N36" s="425">
        <f t="shared" si="1"/>
        <v>73</v>
      </c>
      <c r="O36" s="1">
        <f t="shared" si="0"/>
        <v>73</v>
      </c>
      <c r="P36" s="1">
        <f t="shared" si="0"/>
        <v>73</v>
      </c>
      <c r="Q36" s="1">
        <f t="shared" si="0"/>
        <v>0</v>
      </c>
      <c r="R36" s="1">
        <f t="shared" si="0"/>
        <v>0</v>
      </c>
    </row>
    <row r="37" spans="1:18" ht="72.5">
      <c r="A37" s="457">
        <v>26</v>
      </c>
      <c r="B37" s="335">
        <v>1911086</v>
      </c>
      <c r="C37" s="335" t="s">
        <v>437</v>
      </c>
      <c r="D37" s="137">
        <v>73.333333333333329</v>
      </c>
      <c r="E37" s="137">
        <v>73.333333333333329</v>
      </c>
      <c r="F37" s="137">
        <v>72.5</v>
      </c>
      <c r="G37" s="349"/>
      <c r="H37" s="349"/>
      <c r="I37" s="137">
        <v>73.333333333333329</v>
      </c>
      <c r="J37" s="137">
        <v>73.333333333333329</v>
      </c>
      <c r="K37" s="137">
        <v>72.5</v>
      </c>
      <c r="L37" s="424"/>
      <c r="M37" s="424"/>
      <c r="N37" s="425">
        <f t="shared" si="1"/>
        <v>73</v>
      </c>
      <c r="O37" s="1">
        <f t="shared" si="0"/>
        <v>73</v>
      </c>
      <c r="P37" s="1">
        <f t="shared" si="0"/>
        <v>73</v>
      </c>
      <c r="Q37" s="1">
        <f t="shared" si="0"/>
        <v>0</v>
      </c>
      <c r="R37" s="1">
        <f t="shared" si="0"/>
        <v>0</v>
      </c>
    </row>
    <row r="38" spans="1:18" ht="43.5">
      <c r="A38" s="457">
        <v>27</v>
      </c>
      <c r="B38" s="335">
        <v>1911088</v>
      </c>
      <c r="C38" s="335" t="s">
        <v>57</v>
      </c>
      <c r="D38" s="137">
        <v>90</v>
      </c>
      <c r="E38" s="137">
        <v>90</v>
      </c>
      <c r="F38" s="137">
        <v>90</v>
      </c>
      <c r="G38" s="349"/>
      <c r="H38" s="349"/>
      <c r="I38" s="137">
        <v>90</v>
      </c>
      <c r="J38" s="137">
        <v>90</v>
      </c>
      <c r="K38" s="137">
        <v>90</v>
      </c>
      <c r="L38" s="424"/>
      <c r="M38" s="424"/>
      <c r="N38" s="425">
        <f t="shared" si="1"/>
        <v>90</v>
      </c>
      <c r="O38" s="1">
        <f t="shared" si="0"/>
        <v>90</v>
      </c>
      <c r="P38" s="1">
        <f t="shared" si="0"/>
        <v>90</v>
      </c>
      <c r="Q38" s="1">
        <f t="shared" si="0"/>
        <v>0</v>
      </c>
      <c r="R38" s="1">
        <f t="shared" si="0"/>
        <v>0</v>
      </c>
    </row>
    <row r="39" spans="1:18" ht="43.5">
      <c r="A39" s="457">
        <v>28</v>
      </c>
      <c r="B39" s="335">
        <v>1911095</v>
      </c>
      <c r="C39" s="335" t="s">
        <v>439</v>
      </c>
      <c r="D39" s="137">
        <v>73.333333333333329</v>
      </c>
      <c r="E39" s="137">
        <v>73.333333333333329</v>
      </c>
      <c r="F39" s="137">
        <v>72.5</v>
      </c>
      <c r="G39" s="349"/>
      <c r="H39" s="349"/>
      <c r="I39" s="137">
        <v>73.333333333333329</v>
      </c>
      <c r="J39" s="137">
        <v>73.333333333333329</v>
      </c>
      <c r="K39" s="137">
        <v>72.5</v>
      </c>
      <c r="L39" s="424"/>
      <c r="M39" s="424"/>
      <c r="N39" s="425">
        <f t="shared" si="1"/>
        <v>73</v>
      </c>
      <c r="O39" s="1">
        <f t="shared" si="0"/>
        <v>73</v>
      </c>
      <c r="P39" s="1">
        <f t="shared" si="0"/>
        <v>73</v>
      </c>
      <c r="Q39" s="1">
        <f t="shared" si="0"/>
        <v>0</v>
      </c>
      <c r="R39" s="1">
        <f t="shared" si="0"/>
        <v>0</v>
      </c>
    </row>
    <row r="40" spans="1:18" ht="29">
      <c r="A40" s="457">
        <v>29</v>
      </c>
      <c r="B40" s="335">
        <v>1911099</v>
      </c>
      <c r="C40" s="335" t="s">
        <v>440</v>
      </c>
      <c r="D40" s="137">
        <v>73.333333333333329</v>
      </c>
      <c r="E40" s="137">
        <v>73.333333333333329</v>
      </c>
      <c r="F40" s="137">
        <v>72.5</v>
      </c>
      <c r="G40" s="349"/>
      <c r="H40" s="349"/>
      <c r="I40" s="137">
        <v>73.333333333333329</v>
      </c>
      <c r="J40" s="137">
        <v>73.333333333333329</v>
      </c>
      <c r="K40" s="137">
        <v>72.5</v>
      </c>
      <c r="L40" s="424"/>
      <c r="M40" s="424"/>
      <c r="N40" s="425">
        <f t="shared" si="1"/>
        <v>73</v>
      </c>
      <c r="O40" s="1">
        <f t="shared" si="0"/>
        <v>73</v>
      </c>
      <c r="P40" s="1">
        <f t="shared" si="0"/>
        <v>73</v>
      </c>
      <c r="Q40" s="1">
        <f t="shared" si="0"/>
        <v>0</v>
      </c>
      <c r="R40" s="1">
        <f t="shared" si="0"/>
        <v>0</v>
      </c>
    </row>
    <row r="41" spans="1:18" ht="58">
      <c r="A41" s="457">
        <v>30</v>
      </c>
      <c r="B41" s="335">
        <v>1911105</v>
      </c>
      <c r="C41" s="335" t="s">
        <v>60</v>
      </c>
      <c r="D41" s="137">
        <v>90</v>
      </c>
      <c r="E41" s="137">
        <v>90</v>
      </c>
      <c r="F41" s="137">
        <v>90</v>
      </c>
      <c r="G41" s="349"/>
      <c r="H41" s="349"/>
      <c r="I41" s="137">
        <v>90</v>
      </c>
      <c r="J41" s="137">
        <v>90</v>
      </c>
      <c r="K41" s="137">
        <v>90</v>
      </c>
      <c r="L41" s="424"/>
      <c r="M41" s="424"/>
      <c r="N41" s="425">
        <f t="shared" si="1"/>
        <v>90</v>
      </c>
      <c r="O41" s="1">
        <f t="shared" si="0"/>
        <v>90</v>
      </c>
      <c r="P41" s="1">
        <f t="shared" si="0"/>
        <v>90</v>
      </c>
      <c r="Q41" s="1">
        <f t="shared" si="0"/>
        <v>0</v>
      </c>
      <c r="R41" s="1">
        <f t="shared" si="0"/>
        <v>0</v>
      </c>
    </row>
    <row r="42" spans="1:18" ht="43.5">
      <c r="A42" s="457">
        <v>31</v>
      </c>
      <c r="B42" s="335">
        <v>1911109</v>
      </c>
      <c r="C42" s="335" t="s">
        <v>153</v>
      </c>
      <c r="D42" s="137">
        <v>80</v>
      </c>
      <c r="E42" s="137">
        <v>80</v>
      </c>
      <c r="F42" s="137">
        <v>80</v>
      </c>
      <c r="G42" s="349"/>
      <c r="H42" s="349"/>
      <c r="I42" s="137">
        <v>80</v>
      </c>
      <c r="J42" s="137">
        <v>80</v>
      </c>
      <c r="K42" s="137">
        <v>80</v>
      </c>
      <c r="L42" s="424"/>
      <c r="M42" s="424"/>
      <c r="N42" s="425">
        <f t="shared" si="1"/>
        <v>80</v>
      </c>
      <c r="O42" s="1">
        <f t="shared" si="0"/>
        <v>80</v>
      </c>
      <c r="P42" s="1">
        <f t="shared" si="0"/>
        <v>80</v>
      </c>
      <c r="Q42" s="1">
        <f t="shared" si="0"/>
        <v>0</v>
      </c>
      <c r="R42" s="1">
        <f t="shared" si="0"/>
        <v>0</v>
      </c>
    </row>
    <row r="43" spans="1:18" ht="58">
      <c r="A43" s="457">
        <v>32</v>
      </c>
      <c r="B43" s="335">
        <v>1911116</v>
      </c>
      <c r="C43" s="335" t="s">
        <v>441</v>
      </c>
      <c r="D43" s="137">
        <v>73.333333333333329</v>
      </c>
      <c r="E43" s="137">
        <v>73.333333333333329</v>
      </c>
      <c r="F43" s="137">
        <v>72.5</v>
      </c>
      <c r="G43" s="349"/>
      <c r="H43" s="349"/>
      <c r="I43" s="137">
        <v>73.333333333333329</v>
      </c>
      <c r="J43" s="137">
        <v>73.333333333333329</v>
      </c>
      <c r="K43" s="137">
        <v>72.5</v>
      </c>
      <c r="L43" s="424"/>
      <c r="M43" s="424"/>
      <c r="N43" s="425">
        <f t="shared" si="1"/>
        <v>73</v>
      </c>
      <c r="O43" s="1">
        <f t="shared" si="0"/>
        <v>73</v>
      </c>
      <c r="P43" s="1">
        <f t="shared" si="0"/>
        <v>73</v>
      </c>
      <c r="Q43" s="1">
        <f t="shared" si="0"/>
        <v>0</v>
      </c>
      <c r="R43" s="1">
        <f t="shared" si="0"/>
        <v>0</v>
      </c>
    </row>
    <row r="44" spans="1:18" ht="72.5">
      <c r="A44" s="457">
        <v>33</v>
      </c>
      <c r="B44" s="335">
        <v>1911118</v>
      </c>
      <c r="C44" s="335" t="s">
        <v>442</v>
      </c>
      <c r="D44" s="137">
        <v>53.333333333333336</v>
      </c>
      <c r="E44" s="137">
        <v>53.333333333333336</v>
      </c>
      <c r="F44" s="137">
        <v>52.5</v>
      </c>
      <c r="G44" s="349"/>
      <c r="H44" s="349"/>
      <c r="I44" s="137">
        <v>53.333333333333336</v>
      </c>
      <c r="J44" s="137">
        <v>53.333333333333336</v>
      </c>
      <c r="K44" s="137">
        <v>52.5</v>
      </c>
      <c r="L44" s="424"/>
      <c r="M44" s="424"/>
      <c r="N44" s="425">
        <f t="shared" si="1"/>
        <v>53</v>
      </c>
      <c r="O44" s="1">
        <f t="shared" si="0"/>
        <v>53</v>
      </c>
      <c r="P44" s="1">
        <f t="shared" si="0"/>
        <v>53</v>
      </c>
      <c r="Q44" s="1">
        <f t="shared" si="0"/>
        <v>0</v>
      </c>
      <c r="R44" s="1">
        <f t="shared" si="0"/>
        <v>0</v>
      </c>
    </row>
    <row r="45" spans="1:18" ht="29">
      <c r="A45" s="457">
        <v>34</v>
      </c>
      <c r="B45" s="335">
        <v>1911119</v>
      </c>
      <c r="C45" s="335" t="s">
        <v>443</v>
      </c>
      <c r="D45" s="137">
        <v>80</v>
      </c>
      <c r="E45" s="137">
        <v>80</v>
      </c>
      <c r="F45" s="137">
        <v>80</v>
      </c>
      <c r="G45" s="349"/>
      <c r="H45" s="349"/>
      <c r="I45" s="137">
        <v>80</v>
      </c>
      <c r="J45" s="137">
        <v>80</v>
      </c>
      <c r="K45" s="137">
        <v>80</v>
      </c>
      <c r="L45" s="424"/>
      <c r="M45" s="424"/>
      <c r="N45" s="425">
        <f t="shared" si="1"/>
        <v>80</v>
      </c>
      <c r="O45" s="1">
        <f t="shared" si="0"/>
        <v>80</v>
      </c>
      <c r="P45" s="1">
        <f t="shared" si="0"/>
        <v>80</v>
      </c>
      <c r="Q45" s="1">
        <f t="shared" si="0"/>
        <v>0</v>
      </c>
      <c r="R45" s="1">
        <f t="shared" si="0"/>
        <v>0</v>
      </c>
    </row>
    <row r="46" spans="1:18" ht="29">
      <c r="A46" s="457">
        <v>35</v>
      </c>
      <c r="B46" s="335">
        <v>1911401</v>
      </c>
      <c r="C46" s="335" t="s">
        <v>360</v>
      </c>
      <c r="D46" s="137">
        <v>76.666666666666671</v>
      </c>
      <c r="E46" s="137">
        <v>76.666666666666671</v>
      </c>
      <c r="F46" s="137">
        <v>77.5</v>
      </c>
      <c r="G46" s="349"/>
      <c r="H46" s="349"/>
      <c r="I46" s="137">
        <v>76.666666666666671</v>
      </c>
      <c r="J46" s="137">
        <v>76.666666666666671</v>
      </c>
      <c r="K46" s="137">
        <v>77.5</v>
      </c>
      <c r="L46" s="424"/>
      <c r="M46" s="424"/>
      <c r="N46" s="425">
        <f t="shared" si="1"/>
        <v>77</v>
      </c>
      <c r="O46" s="1">
        <f t="shared" si="0"/>
        <v>77</v>
      </c>
      <c r="P46" s="1">
        <f t="shared" si="0"/>
        <v>78</v>
      </c>
      <c r="Q46" s="1">
        <f t="shared" si="0"/>
        <v>0</v>
      </c>
      <c r="R46" s="1">
        <f t="shared" si="0"/>
        <v>0</v>
      </c>
    </row>
    <row r="47" spans="1:18" ht="58">
      <c r="A47" s="457">
        <v>36</v>
      </c>
      <c r="B47" s="335">
        <v>1911402</v>
      </c>
      <c r="C47" s="335" t="s">
        <v>361</v>
      </c>
      <c r="D47" s="137">
        <v>83.333333333333343</v>
      </c>
      <c r="E47" s="137">
        <v>83.333333333333343</v>
      </c>
      <c r="F47" s="137">
        <v>82.5</v>
      </c>
      <c r="G47" s="349"/>
      <c r="H47" s="349"/>
      <c r="I47" s="137">
        <v>83.333333333333343</v>
      </c>
      <c r="J47" s="137">
        <v>83.333333333333343</v>
      </c>
      <c r="K47" s="137">
        <v>82.5</v>
      </c>
      <c r="L47" s="424"/>
      <c r="M47" s="424"/>
      <c r="N47" s="425">
        <f t="shared" si="1"/>
        <v>83</v>
      </c>
      <c r="O47" s="1">
        <f t="shared" si="0"/>
        <v>83</v>
      </c>
      <c r="P47" s="1">
        <f t="shared" si="0"/>
        <v>83</v>
      </c>
      <c r="Q47" s="1">
        <f t="shared" si="0"/>
        <v>0</v>
      </c>
      <c r="R47" s="1">
        <f t="shared" si="0"/>
        <v>0</v>
      </c>
    </row>
    <row r="48" spans="1:18" ht="29">
      <c r="A48" s="457">
        <v>37</v>
      </c>
      <c r="B48" s="335">
        <v>1911405</v>
      </c>
      <c r="C48" s="335" t="s">
        <v>364</v>
      </c>
      <c r="D48" s="137">
        <v>83.333333333333343</v>
      </c>
      <c r="E48" s="137">
        <v>83.333333333333343</v>
      </c>
      <c r="F48" s="137">
        <v>82.5</v>
      </c>
      <c r="G48" s="349"/>
      <c r="H48" s="349"/>
      <c r="I48" s="137">
        <v>83.333333333333343</v>
      </c>
      <c r="J48" s="137">
        <v>83.333333333333343</v>
      </c>
      <c r="K48" s="137">
        <v>82.5</v>
      </c>
      <c r="L48" s="424"/>
      <c r="M48" s="424"/>
      <c r="N48" s="425">
        <f t="shared" si="1"/>
        <v>83</v>
      </c>
      <c r="O48" s="1">
        <f t="shared" si="0"/>
        <v>83</v>
      </c>
      <c r="P48" s="1">
        <f t="shared" si="0"/>
        <v>83</v>
      </c>
      <c r="Q48" s="1">
        <f t="shared" si="0"/>
        <v>0</v>
      </c>
      <c r="R48" s="1">
        <f t="shared" si="0"/>
        <v>0</v>
      </c>
    </row>
    <row r="49" spans="1:18" ht="58">
      <c r="A49" s="457">
        <v>38</v>
      </c>
      <c r="B49" s="335">
        <v>1911410</v>
      </c>
      <c r="C49" s="335" t="s">
        <v>367</v>
      </c>
      <c r="D49" s="137">
        <v>76.666666666666671</v>
      </c>
      <c r="E49" s="137">
        <v>76.666666666666671</v>
      </c>
      <c r="F49" s="137">
        <v>77.5</v>
      </c>
      <c r="G49" s="349"/>
      <c r="H49" s="349"/>
      <c r="I49" s="137">
        <v>76.666666666666671</v>
      </c>
      <c r="J49" s="137">
        <v>76.666666666666671</v>
      </c>
      <c r="K49" s="137">
        <v>77.5</v>
      </c>
      <c r="L49" s="424"/>
      <c r="M49" s="424"/>
      <c r="N49" s="425">
        <f t="shared" si="1"/>
        <v>77</v>
      </c>
      <c r="O49" s="1">
        <f t="shared" si="0"/>
        <v>77</v>
      </c>
      <c r="P49" s="1">
        <f t="shared" si="0"/>
        <v>78</v>
      </c>
      <c r="Q49" s="1">
        <f t="shared" si="0"/>
        <v>0</v>
      </c>
      <c r="R49" s="1">
        <f t="shared" si="0"/>
        <v>0</v>
      </c>
    </row>
    <row r="50" spans="1:18" ht="58">
      <c r="A50" s="457">
        <v>39</v>
      </c>
      <c r="B50" s="335">
        <v>1911009</v>
      </c>
      <c r="C50" s="335" t="s">
        <v>85</v>
      </c>
      <c r="D50" s="137">
        <v>80</v>
      </c>
      <c r="E50" s="137">
        <v>80</v>
      </c>
      <c r="F50" s="137">
        <v>80</v>
      </c>
      <c r="G50" s="349"/>
      <c r="H50" s="349"/>
      <c r="I50" s="137">
        <v>80</v>
      </c>
      <c r="J50" s="137">
        <v>80</v>
      </c>
      <c r="K50" s="137">
        <v>80</v>
      </c>
      <c r="L50" s="424"/>
      <c r="M50" s="424"/>
      <c r="N50" s="425">
        <f t="shared" si="1"/>
        <v>80</v>
      </c>
      <c r="O50" s="1">
        <f t="shared" si="0"/>
        <v>80</v>
      </c>
      <c r="P50" s="1">
        <f t="shared" si="0"/>
        <v>80</v>
      </c>
      <c r="Q50" s="1">
        <f t="shared" si="0"/>
        <v>0</v>
      </c>
      <c r="R50" s="1">
        <f t="shared" si="0"/>
        <v>0</v>
      </c>
    </row>
    <row r="51" spans="1:18" ht="58">
      <c r="A51" s="457">
        <v>40</v>
      </c>
      <c r="B51" s="335">
        <v>1911014</v>
      </c>
      <c r="C51" s="335" t="s">
        <v>90</v>
      </c>
      <c r="D51" s="137">
        <v>80</v>
      </c>
      <c r="E51" s="137">
        <v>80</v>
      </c>
      <c r="F51" s="137">
        <v>80</v>
      </c>
      <c r="G51" s="349"/>
      <c r="H51" s="349"/>
      <c r="I51" s="137">
        <v>80</v>
      </c>
      <c r="J51" s="137">
        <v>80</v>
      </c>
      <c r="K51" s="137">
        <v>80</v>
      </c>
      <c r="L51" s="424"/>
      <c r="M51" s="424"/>
      <c r="N51" s="425">
        <f t="shared" si="1"/>
        <v>80</v>
      </c>
      <c r="O51" s="1">
        <f t="shared" si="0"/>
        <v>80</v>
      </c>
      <c r="P51" s="1">
        <f t="shared" si="0"/>
        <v>80</v>
      </c>
      <c r="Q51" s="1">
        <f t="shared" si="0"/>
        <v>0</v>
      </c>
      <c r="R51" s="1">
        <f t="shared" si="0"/>
        <v>0</v>
      </c>
    </row>
    <row r="52" spans="1:18" ht="29">
      <c r="A52" s="457">
        <v>41</v>
      </c>
      <c r="B52" s="335">
        <v>1911022</v>
      </c>
      <c r="C52" s="335" t="s">
        <v>95</v>
      </c>
      <c r="D52" s="137">
        <v>86.666666666666671</v>
      </c>
      <c r="E52" s="137">
        <v>86.666666666666671</v>
      </c>
      <c r="F52" s="137">
        <v>85</v>
      </c>
      <c r="G52" s="349"/>
      <c r="H52" s="349"/>
      <c r="I52" s="137">
        <v>86.666666666666671</v>
      </c>
      <c r="J52" s="137">
        <v>86.666666666666671</v>
      </c>
      <c r="K52" s="137">
        <v>85</v>
      </c>
      <c r="L52" s="424"/>
      <c r="M52" s="424"/>
      <c r="N52" s="425">
        <f t="shared" si="1"/>
        <v>87</v>
      </c>
      <c r="O52" s="1">
        <f t="shared" si="0"/>
        <v>87</v>
      </c>
      <c r="P52" s="1">
        <f t="shared" si="0"/>
        <v>85</v>
      </c>
      <c r="Q52" s="1">
        <f t="shared" si="0"/>
        <v>0</v>
      </c>
      <c r="R52" s="1">
        <f t="shared" si="0"/>
        <v>0</v>
      </c>
    </row>
    <row r="53" spans="1:18" ht="29">
      <c r="A53" s="457">
        <v>42</v>
      </c>
      <c r="B53" s="335">
        <v>1911033</v>
      </c>
      <c r="C53" s="335" t="s">
        <v>61</v>
      </c>
      <c r="D53" s="137">
        <v>86.666666666666671</v>
      </c>
      <c r="E53" s="137">
        <v>86.666666666666671</v>
      </c>
      <c r="F53" s="137">
        <v>85</v>
      </c>
      <c r="G53" s="349"/>
      <c r="H53" s="349"/>
      <c r="I53" s="137">
        <v>86.666666666666671</v>
      </c>
      <c r="J53" s="137">
        <v>86.666666666666671</v>
      </c>
      <c r="K53" s="137">
        <v>85</v>
      </c>
      <c r="L53" s="424"/>
      <c r="M53" s="424"/>
      <c r="N53" s="425">
        <f t="shared" si="1"/>
        <v>87</v>
      </c>
      <c r="O53" s="1">
        <f t="shared" si="0"/>
        <v>87</v>
      </c>
      <c r="P53" s="1">
        <f t="shared" si="0"/>
        <v>85</v>
      </c>
      <c r="Q53" s="1">
        <f t="shared" si="0"/>
        <v>0</v>
      </c>
      <c r="R53" s="1">
        <f t="shared" si="0"/>
        <v>0</v>
      </c>
    </row>
    <row r="54" spans="1:18" ht="29">
      <c r="A54" s="457">
        <v>43</v>
      </c>
      <c r="B54" s="335">
        <v>1911036</v>
      </c>
      <c r="C54" s="335" t="s">
        <v>62</v>
      </c>
      <c r="D54" s="137">
        <v>90</v>
      </c>
      <c r="E54" s="137">
        <v>90</v>
      </c>
      <c r="F54" s="137">
        <v>90</v>
      </c>
      <c r="G54" s="349"/>
      <c r="H54" s="349"/>
      <c r="I54" s="137">
        <v>90</v>
      </c>
      <c r="J54" s="137">
        <v>90</v>
      </c>
      <c r="K54" s="137">
        <v>90</v>
      </c>
      <c r="L54" s="424"/>
      <c r="M54" s="424"/>
      <c r="N54" s="425">
        <f t="shared" si="1"/>
        <v>90</v>
      </c>
      <c r="O54" s="1">
        <f t="shared" si="0"/>
        <v>90</v>
      </c>
      <c r="P54" s="1">
        <f t="shared" si="0"/>
        <v>90</v>
      </c>
      <c r="Q54" s="1">
        <f t="shared" si="0"/>
        <v>0</v>
      </c>
      <c r="R54" s="1">
        <f t="shared" si="0"/>
        <v>0</v>
      </c>
    </row>
    <row r="55" spans="1:18" ht="29">
      <c r="A55" s="457">
        <v>44</v>
      </c>
      <c r="B55" s="335">
        <v>1911041</v>
      </c>
      <c r="C55" s="335" t="s">
        <v>63</v>
      </c>
      <c r="D55" s="137">
        <v>86.666666666666671</v>
      </c>
      <c r="E55" s="137">
        <v>86.666666666666671</v>
      </c>
      <c r="F55" s="137">
        <v>85</v>
      </c>
      <c r="G55" s="349"/>
      <c r="H55" s="349"/>
      <c r="I55" s="137">
        <v>86.666666666666671</v>
      </c>
      <c r="J55" s="137">
        <v>86.666666666666671</v>
      </c>
      <c r="K55" s="137">
        <v>85</v>
      </c>
      <c r="L55" s="424"/>
      <c r="M55" s="424"/>
      <c r="N55" s="425">
        <f t="shared" si="1"/>
        <v>87</v>
      </c>
      <c r="O55" s="1">
        <f t="shared" si="0"/>
        <v>87</v>
      </c>
      <c r="P55" s="1">
        <f t="shared" si="0"/>
        <v>85</v>
      </c>
      <c r="Q55" s="1">
        <f t="shared" si="0"/>
        <v>0</v>
      </c>
      <c r="R55" s="1">
        <f t="shared" si="0"/>
        <v>0</v>
      </c>
    </row>
    <row r="56" spans="1:18" ht="29">
      <c r="A56" s="457">
        <v>45</v>
      </c>
      <c r="B56" s="335">
        <v>1911042</v>
      </c>
      <c r="C56" s="335" t="s">
        <v>107</v>
      </c>
      <c r="D56" s="137">
        <v>80</v>
      </c>
      <c r="E56" s="137">
        <v>80</v>
      </c>
      <c r="F56" s="137">
        <v>80</v>
      </c>
      <c r="G56" s="349"/>
      <c r="H56" s="349"/>
      <c r="I56" s="137">
        <v>80</v>
      </c>
      <c r="J56" s="137">
        <v>80</v>
      </c>
      <c r="K56" s="137">
        <v>80</v>
      </c>
      <c r="L56" s="424"/>
      <c r="M56" s="424"/>
      <c r="N56" s="425">
        <f t="shared" si="1"/>
        <v>80</v>
      </c>
      <c r="O56" s="1">
        <f t="shared" si="0"/>
        <v>80</v>
      </c>
      <c r="P56" s="1">
        <f t="shared" si="0"/>
        <v>80</v>
      </c>
      <c r="Q56" s="1">
        <f t="shared" si="0"/>
        <v>0</v>
      </c>
      <c r="R56" s="1">
        <f t="shared" si="0"/>
        <v>0</v>
      </c>
    </row>
    <row r="57" spans="1:18" ht="58">
      <c r="A57" s="457">
        <v>46</v>
      </c>
      <c r="B57" s="335">
        <v>1911043</v>
      </c>
      <c r="C57" s="335" t="s">
        <v>108</v>
      </c>
      <c r="D57" s="137">
        <v>86.666666666666671</v>
      </c>
      <c r="E57" s="137">
        <v>86.666666666666671</v>
      </c>
      <c r="F57" s="137">
        <v>85</v>
      </c>
      <c r="G57" s="349"/>
      <c r="H57" s="349"/>
      <c r="I57" s="137">
        <v>86.666666666666671</v>
      </c>
      <c r="J57" s="137">
        <v>86.666666666666671</v>
      </c>
      <c r="K57" s="137">
        <v>85</v>
      </c>
      <c r="L57" s="424"/>
      <c r="M57" s="424"/>
      <c r="N57" s="425">
        <f t="shared" si="1"/>
        <v>87</v>
      </c>
      <c r="O57" s="1">
        <f t="shared" si="0"/>
        <v>87</v>
      </c>
      <c r="P57" s="1">
        <f t="shared" si="0"/>
        <v>85</v>
      </c>
      <c r="Q57" s="1">
        <f t="shared" si="0"/>
        <v>0</v>
      </c>
      <c r="R57" s="1">
        <f t="shared" si="0"/>
        <v>0</v>
      </c>
    </row>
    <row r="58" spans="1:18" ht="43.5">
      <c r="A58" s="457">
        <v>47</v>
      </c>
      <c r="B58" s="335">
        <v>1911045</v>
      </c>
      <c r="C58" s="335" t="s">
        <v>109</v>
      </c>
      <c r="D58" s="137">
        <v>90</v>
      </c>
      <c r="E58" s="137">
        <v>90</v>
      </c>
      <c r="F58" s="137">
        <v>90</v>
      </c>
      <c r="G58" s="349"/>
      <c r="H58" s="349"/>
      <c r="I58" s="137">
        <v>90</v>
      </c>
      <c r="J58" s="137">
        <v>90</v>
      </c>
      <c r="K58" s="137">
        <v>90</v>
      </c>
      <c r="L58" s="424"/>
      <c r="M58" s="424"/>
      <c r="N58" s="425">
        <f t="shared" si="1"/>
        <v>90</v>
      </c>
      <c r="O58" s="1">
        <f t="shared" si="0"/>
        <v>90</v>
      </c>
      <c r="P58" s="1">
        <f t="shared" si="0"/>
        <v>90</v>
      </c>
      <c r="Q58" s="1">
        <f t="shared" si="0"/>
        <v>0</v>
      </c>
      <c r="R58" s="1">
        <f t="shared" si="0"/>
        <v>0</v>
      </c>
    </row>
    <row r="59" spans="1:18" ht="43.5">
      <c r="A59" s="457">
        <v>48</v>
      </c>
      <c r="B59" s="335">
        <v>1911046</v>
      </c>
      <c r="C59" s="335" t="s">
        <v>110</v>
      </c>
      <c r="D59" s="137">
        <v>86.666666666666671</v>
      </c>
      <c r="E59" s="137">
        <v>86.666666666666671</v>
      </c>
      <c r="F59" s="137">
        <v>85</v>
      </c>
      <c r="G59" s="349"/>
      <c r="H59" s="349"/>
      <c r="I59" s="137">
        <v>86.666666666666671</v>
      </c>
      <c r="J59" s="137">
        <v>86.666666666666671</v>
      </c>
      <c r="K59" s="137">
        <v>85</v>
      </c>
      <c r="L59" s="424"/>
      <c r="M59" s="424"/>
      <c r="N59" s="425">
        <f t="shared" si="1"/>
        <v>87</v>
      </c>
      <c r="O59" s="1">
        <f t="shared" si="0"/>
        <v>87</v>
      </c>
      <c r="P59" s="1">
        <f t="shared" si="0"/>
        <v>85</v>
      </c>
      <c r="Q59" s="1">
        <f t="shared" si="0"/>
        <v>0</v>
      </c>
      <c r="R59" s="1">
        <f t="shared" si="0"/>
        <v>0</v>
      </c>
    </row>
    <row r="60" spans="1:18" ht="29">
      <c r="A60" s="457">
        <v>49</v>
      </c>
      <c r="B60" s="335">
        <v>1911049</v>
      </c>
      <c r="C60" s="335" t="s">
        <v>112</v>
      </c>
      <c r="D60" s="137">
        <v>86.666666666666671</v>
      </c>
      <c r="E60" s="137">
        <v>86.666666666666671</v>
      </c>
      <c r="F60" s="137">
        <v>85</v>
      </c>
      <c r="G60" s="349"/>
      <c r="H60" s="349"/>
      <c r="I60" s="137">
        <v>86.666666666666671</v>
      </c>
      <c r="J60" s="137">
        <v>86.666666666666671</v>
      </c>
      <c r="K60" s="137">
        <v>85</v>
      </c>
      <c r="L60" s="424"/>
      <c r="M60" s="424"/>
      <c r="N60" s="425">
        <f t="shared" si="1"/>
        <v>87</v>
      </c>
      <c r="O60" s="1">
        <f t="shared" si="0"/>
        <v>87</v>
      </c>
      <c r="P60" s="1">
        <f t="shared" si="0"/>
        <v>85</v>
      </c>
      <c r="Q60" s="1">
        <f t="shared" si="0"/>
        <v>0</v>
      </c>
      <c r="R60" s="1">
        <f t="shared" si="0"/>
        <v>0</v>
      </c>
    </row>
    <row r="61" spans="1:18" ht="29">
      <c r="A61" s="457">
        <v>50</v>
      </c>
      <c r="B61" s="335">
        <v>1911050</v>
      </c>
      <c r="C61" s="335" t="s">
        <v>113</v>
      </c>
      <c r="D61" s="137">
        <v>86.666666666666671</v>
      </c>
      <c r="E61" s="137">
        <v>86.666666666666671</v>
      </c>
      <c r="F61" s="137">
        <v>85</v>
      </c>
      <c r="G61" s="349"/>
      <c r="H61" s="349"/>
      <c r="I61" s="137">
        <v>86.666666666666671</v>
      </c>
      <c r="J61" s="137">
        <v>86.666666666666671</v>
      </c>
      <c r="K61" s="137">
        <v>85</v>
      </c>
      <c r="L61" s="424"/>
      <c r="M61" s="424"/>
      <c r="N61" s="425">
        <f t="shared" si="1"/>
        <v>87</v>
      </c>
      <c r="O61" s="1">
        <f t="shared" si="0"/>
        <v>87</v>
      </c>
      <c r="P61" s="1">
        <f t="shared" si="0"/>
        <v>85</v>
      </c>
      <c r="Q61" s="1">
        <f t="shared" si="0"/>
        <v>0</v>
      </c>
      <c r="R61" s="1">
        <f t="shared" si="0"/>
        <v>0</v>
      </c>
    </row>
    <row r="62" spans="1:18" ht="43.5">
      <c r="A62" s="457">
        <v>51</v>
      </c>
      <c r="B62" s="335">
        <v>1911051</v>
      </c>
      <c r="C62" s="335" t="s">
        <v>114</v>
      </c>
      <c r="D62" s="137">
        <v>80</v>
      </c>
      <c r="E62" s="137">
        <v>80</v>
      </c>
      <c r="F62" s="137">
        <v>80</v>
      </c>
      <c r="G62" s="349"/>
      <c r="H62" s="349"/>
      <c r="I62" s="137">
        <v>80</v>
      </c>
      <c r="J62" s="137">
        <v>80</v>
      </c>
      <c r="K62" s="137">
        <v>80</v>
      </c>
      <c r="L62" s="424"/>
      <c r="M62" s="424"/>
      <c r="N62" s="425">
        <f t="shared" si="1"/>
        <v>80</v>
      </c>
      <c r="O62" s="1">
        <f t="shared" si="0"/>
        <v>80</v>
      </c>
      <c r="P62" s="1">
        <f t="shared" si="0"/>
        <v>80</v>
      </c>
      <c r="Q62" s="1">
        <f t="shared" si="0"/>
        <v>0</v>
      </c>
      <c r="R62" s="1">
        <f t="shared" si="0"/>
        <v>0</v>
      </c>
    </row>
    <row r="63" spans="1:18" ht="43.5">
      <c r="A63" s="457">
        <v>52</v>
      </c>
      <c r="B63" s="335">
        <v>1911059</v>
      </c>
      <c r="C63" s="335" t="s">
        <v>65</v>
      </c>
      <c r="D63" s="137">
        <v>90</v>
      </c>
      <c r="E63" s="137">
        <v>90</v>
      </c>
      <c r="F63" s="137">
        <v>90</v>
      </c>
      <c r="G63" s="349"/>
      <c r="H63" s="349"/>
      <c r="I63" s="137">
        <v>90</v>
      </c>
      <c r="J63" s="137">
        <v>90</v>
      </c>
      <c r="K63" s="137">
        <v>90</v>
      </c>
      <c r="L63" s="424"/>
      <c r="M63" s="424"/>
      <c r="N63" s="425">
        <f t="shared" si="1"/>
        <v>90</v>
      </c>
      <c r="O63" s="1">
        <f t="shared" si="0"/>
        <v>90</v>
      </c>
      <c r="P63" s="1">
        <f t="shared" si="0"/>
        <v>90</v>
      </c>
      <c r="Q63" s="1">
        <f t="shared" si="0"/>
        <v>0</v>
      </c>
      <c r="R63" s="1">
        <f t="shared" si="0"/>
        <v>0</v>
      </c>
    </row>
    <row r="64" spans="1:18" ht="29">
      <c r="A64" s="457">
        <v>53</v>
      </c>
      <c r="B64" s="335">
        <v>1911069</v>
      </c>
      <c r="C64" s="335" t="s">
        <v>67</v>
      </c>
      <c r="D64" s="137">
        <v>83.333333333333343</v>
      </c>
      <c r="E64" s="137">
        <v>83.333333333333343</v>
      </c>
      <c r="F64" s="137">
        <v>82.5</v>
      </c>
      <c r="G64" s="349"/>
      <c r="H64" s="349"/>
      <c r="I64" s="137">
        <v>83.333333333333343</v>
      </c>
      <c r="J64" s="137">
        <v>83.333333333333343</v>
      </c>
      <c r="K64" s="137">
        <v>82.5</v>
      </c>
      <c r="L64" s="424"/>
      <c r="M64" s="424"/>
      <c r="N64" s="425">
        <f t="shared" si="1"/>
        <v>83</v>
      </c>
      <c r="O64" s="1">
        <f t="shared" si="0"/>
        <v>83</v>
      </c>
      <c r="P64" s="1">
        <f t="shared" si="0"/>
        <v>83</v>
      </c>
      <c r="Q64" s="1">
        <f t="shared" si="0"/>
        <v>0</v>
      </c>
      <c r="R64" s="1">
        <f t="shared" si="0"/>
        <v>0</v>
      </c>
    </row>
    <row r="65" spans="1:18" ht="58">
      <c r="A65" s="457">
        <v>54</v>
      </c>
      <c r="B65" s="335">
        <v>1911071</v>
      </c>
      <c r="C65" s="335" t="s">
        <v>128</v>
      </c>
      <c r="D65" s="137">
        <v>80</v>
      </c>
      <c r="E65" s="137">
        <v>80</v>
      </c>
      <c r="F65" s="137">
        <v>80</v>
      </c>
      <c r="G65" s="349"/>
      <c r="H65" s="349"/>
      <c r="I65" s="137">
        <v>80</v>
      </c>
      <c r="J65" s="137">
        <v>80</v>
      </c>
      <c r="K65" s="137">
        <v>80</v>
      </c>
      <c r="L65" s="424"/>
      <c r="M65" s="424"/>
      <c r="N65" s="425">
        <f t="shared" si="1"/>
        <v>80</v>
      </c>
      <c r="O65" s="1">
        <f t="shared" si="0"/>
        <v>80</v>
      </c>
      <c r="P65" s="1">
        <f t="shared" si="0"/>
        <v>80</v>
      </c>
      <c r="Q65" s="1">
        <f t="shared" si="0"/>
        <v>0</v>
      </c>
      <c r="R65" s="1">
        <f t="shared" si="0"/>
        <v>0</v>
      </c>
    </row>
    <row r="66" spans="1:18" ht="29">
      <c r="A66" s="457">
        <v>55</v>
      </c>
      <c r="B66" s="335">
        <v>1911074</v>
      </c>
      <c r="C66" s="335" t="s">
        <v>68</v>
      </c>
      <c r="D66" s="137">
        <v>80</v>
      </c>
      <c r="E66" s="137">
        <v>80</v>
      </c>
      <c r="F66" s="137">
        <v>80</v>
      </c>
      <c r="G66" s="349"/>
      <c r="H66" s="349"/>
      <c r="I66" s="137">
        <v>80</v>
      </c>
      <c r="J66" s="137">
        <v>80</v>
      </c>
      <c r="K66" s="137">
        <v>80</v>
      </c>
      <c r="L66" s="424"/>
      <c r="M66" s="424"/>
      <c r="N66" s="425">
        <f t="shared" si="1"/>
        <v>80</v>
      </c>
      <c r="O66" s="1">
        <f t="shared" si="0"/>
        <v>80</v>
      </c>
      <c r="P66" s="1">
        <f t="shared" si="0"/>
        <v>80</v>
      </c>
      <c r="Q66" s="1">
        <f t="shared" si="0"/>
        <v>0</v>
      </c>
      <c r="R66" s="1">
        <f t="shared" si="0"/>
        <v>0</v>
      </c>
    </row>
    <row r="67" spans="1:18" ht="43.5">
      <c r="A67" s="457">
        <v>56</v>
      </c>
      <c r="B67" s="335">
        <v>1911080</v>
      </c>
      <c r="C67" s="335" t="s">
        <v>131</v>
      </c>
      <c r="D67" s="137">
        <v>76.666666666666671</v>
      </c>
      <c r="E67" s="137">
        <v>76.666666666666671</v>
      </c>
      <c r="F67" s="137">
        <v>77.5</v>
      </c>
      <c r="G67" s="349"/>
      <c r="H67" s="349"/>
      <c r="I67" s="137">
        <v>76.666666666666671</v>
      </c>
      <c r="J67" s="137">
        <v>76.666666666666671</v>
      </c>
      <c r="K67" s="137">
        <v>77.5</v>
      </c>
      <c r="L67" s="424"/>
      <c r="M67" s="424"/>
      <c r="N67" s="425">
        <f t="shared" si="1"/>
        <v>77</v>
      </c>
      <c r="O67" s="1">
        <f t="shared" si="0"/>
        <v>77</v>
      </c>
      <c r="P67" s="1">
        <f t="shared" si="0"/>
        <v>78</v>
      </c>
      <c r="Q67" s="1">
        <f t="shared" si="0"/>
        <v>0</v>
      </c>
      <c r="R67" s="1">
        <f t="shared" si="0"/>
        <v>0</v>
      </c>
    </row>
    <row r="68" spans="1:18" ht="58">
      <c r="A68" s="457">
        <v>57</v>
      </c>
      <c r="B68" s="335">
        <v>1911081</v>
      </c>
      <c r="C68" s="335" t="s">
        <v>70</v>
      </c>
      <c r="D68" s="137">
        <v>83.333333333333343</v>
      </c>
      <c r="E68" s="137">
        <v>83.333333333333343</v>
      </c>
      <c r="F68" s="137">
        <v>82.5</v>
      </c>
      <c r="G68" s="349"/>
      <c r="H68" s="349"/>
      <c r="I68" s="137">
        <v>83.333333333333343</v>
      </c>
      <c r="J68" s="137">
        <v>83.333333333333343</v>
      </c>
      <c r="K68" s="137">
        <v>82.5</v>
      </c>
      <c r="L68" s="424"/>
      <c r="M68" s="424"/>
      <c r="N68" s="425">
        <f t="shared" si="1"/>
        <v>83</v>
      </c>
      <c r="O68" s="1">
        <f t="shared" si="0"/>
        <v>83</v>
      </c>
      <c r="P68" s="1">
        <f t="shared" si="0"/>
        <v>83</v>
      </c>
      <c r="Q68" s="1">
        <f t="shared" si="0"/>
        <v>0</v>
      </c>
      <c r="R68" s="1">
        <f t="shared" si="0"/>
        <v>0</v>
      </c>
    </row>
    <row r="69" spans="1:18" ht="43.5">
      <c r="A69" s="457">
        <v>58</v>
      </c>
      <c r="B69" s="335">
        <v>1911092</v>
      </c>
      <c r="C69" s="335" t="s">
        <v>140</v>
      </c>
      <c r="D69" s="137">
        <v>66.666666666666657</v>
      </c>
      <c r="E69" s="137">
        <v>66.666666666666657</v>
      </c>
      <c r="F69" s="137">
        <v>67.5</v>
      </c>
      <c r="G69" s="349"/>
      <c r="H69" s="349"/>
      <c r="I69" s="137">
        <v>66.666666666666657</v>
      </c>
      <c r="J69" s="137">
        <v>66.666666666666657</v>
      </c>
      <c r="K69" s="137">
        <v>67.5</v>
      </c>
      <c r="L69" s="424"/>
      <c r="M69" s="424"/>
      <c r="N69" s="425">
        <f t="shared" si="1"/>
        <v>67</v>
      </c>
      <c r="O69" s="1">
        <f t="shared" si="0"/>
        <v>67</v>
      </c>
      <c r="P69" s="1">
        <f t="shared" si="0"/>
        <v>68</v>
      </c>
      <c r="Q69" s="1">
        <f t="shared" si="0"/>
        <v>0</v>
      </c>
      <c r="R69" s="1">
        <f t="shared" si="0"/>
        <v>0</v>
      </c>
    </row>
    <row r="70" spans="1:18" ht="43.5">
      <c r="A70" s="457">
        <v>59</v>
      </c>
      <c r="B70" s="335">
        <v>1911093</v>
      </c>
      <c r="C70" s="335" t="s">
        <v>141</v>
      </c>
      <c r="D70" s="137">
        <v>83.333333333333343</v>
      </c>
      <c r="E70" s="137">
        <v>83.333333333333343</v>
      </c>
      <c r="F70" s="137">
        <v>82.5</v>
      </c>
      <c r="G70" s="349"/>
      <c r="H70" s="349"/>
      <c r="I70" s="137">
        <v>83.333333333333343</v>
      </c>
      <c r="J70" s="137">
        <v>83.333333333333343</v>
      </c>
      <c r="K70" s="137">
        <v>82.5</v>
      </c>
      <c r="L70" s="424"/>
      <c r="M70" s="424"/>
      <c r="N70" s="425">
        <f t="shared" si="1"/>
        <v>83</v>
      </c>
      <c r="O70" s="1">
        <f t="shared" si="0"/>
        <v>83</v>
      </c>
      <c r="P70" s="1">
        <f t="shared" si="0"/>
        <v>83</v>
      </c>
      <c r="Q70" s="1">
        <f t="shared" si="0"/>
        <v>0</v>
      </c>
      <c r="R70" s="1">
        <f t="shared" si="0"/>
        <v>0</v>
      </c>
    </row>
    <row r="71" spans="1:18" ht="58">
      <c r="A71" s="457">
        <v>60</v>
      </c>
      <c r="B71" s="335">
        <v>1911097</v>
      </c>
      <c r="C71" s="335" t="s">
        <v>347</v>
      </c>
      <c r="D71" s="137">
        <v>76.666666666666671</v>
      </c>
      <c r="E71" s="137">
        <v>76.666666666666671</v>
      </c>
      <c r="F71" s="137">
        <v>77.5</v>
      </c>
      <c r="G71" s="349"/>
      <c r="H71" s="349"/>
      <c r="I71" s="137">
        <v>76.666666666666671</v>
      </c>
      <c r="J71" s="137">
        <v>76.666666666666671</v>
      </c>
      <c r="K71" s="137">
        <v>77.5</v>
      </c>
      <c r="L71" s="424"/>
      <c r="M71" s="424"/>
      <c r="N71" s="425">
        <f t="shared" si="1"/>
        <v>77</v>
      </c>
      <c r="O71" s="1">
        <f t="shared" si="0"/>
        <v>77</v>
      </c>
      <c r="P71" s="1">
        <f t="shared" si="0"/>
        <v>78</v>
      </c>
      <c r="Q71" s="1">
        <f t="shared" si="0"/>
        <v>0</v>
      </c>
      <c r="R71" s="1">
        <f t="shared" si="0"/>
        <v>0</v>
      </c>
    </row>
    <row r="72" spans="1:18" ht="43.5">
      <c r="A72" s="457">
        <v>61</v>
      </c>
      <c r="B72" s="335">
        <v>1911102</v>
      </c>
      <c r="C72" s="335" t="s">
        <v>349</v>
      </c>
      <c r="D72" s="137">
        <v>86.666666666666671</v>
      </c>
      <c r="E72" s="137">
        <v>86.666666666666671</v>
      </c>
      <c r="F72" s="137">
        <v>85</v>
      </c>
      <c r="G72" s="349"/>
      <c r="H72" s="349"/>
      <c r="I72" s="137">
        <v>86.666666666666671</v>
      </c>
      <c r="J72" s="137">
        <v>86.666666666666671</v>
      </c>
      <c r="K72" s="137">
        <v>85</v>
      </c>
      <c r="L72" s="424"/>
      <c r="M72" s="424"/>
      <c r="N72" s="425">
        <f t="shared" si="1"/>
        <v>87</v>
      </c>
      <c r="O72" s="1">
        <f t="shared" si="0"/>
        <v>87</v>
      </c>
      <c r="P72" s="1">
        <f t="shared" si="0"/>
        <v>85</v>
      </c>
      <c r="Q72" s="1">
        <f t="shared" si="0"/>
        <v>0</v>
      </c>
      <c r="R72" s="1">
        <f t="shared" si="0"/>
        <v>0</v>
      </c>
    </row>
    <row r="73" spans="1:18" ht="58">
      <c r="A73" s="457">
        <v>62</v>
      </c>
      <c r="B73" s="335">
        <v>1911103</v>
      </c>
      <c r="C73" s="335" t="s">
        <v>72</v>
      </c>
      <c r="D73" s="137">
        <v>90</v>
      </c>
      <c r="E73" s="137">
        <v>90</v>
      </c>
      <c r="F73" s="137">
        <v>90</v>
      </c>
      <c r="G73" s="349"/>
      <c r="H73" s="349"/>
      <c r="I73" s="137">
        <v>90</v>
      </c>
      <c r="J73" s="137">
        <v>90</v>
      </c>
      <c r="K73" s="137">
        <v>90</v>
      </c>
      <c r="L73" s="424"/>
      <c r="M73" s="424"/>
      <c r="N73" s="425">
        <f t="shared" si="1"/>
        <v>90</v>
      </c>
      <c r="O73" s="1">
        <f t="shared" si="0"/>
        <v>90</v>
      </c>
      <c r="P73" s="1">
        <f t="shared" si="0"/>
        <v>90</v>
      </c>
      <c r="Q73" s="1">
        <f t="shared" si="0"/>
        <v>0</v>
      </c>
      <c r="R73" s="1">
        <f t="shared" si="0"/>
        <v>0</v>
      </c>
    </row>
    <row r="74" spans="1:18" ht="43.5">
      <c r="A74" s="457">
        <v>63</v>
      </c>
      <c r="B74" s="335">
        <v>1911107</v>
      </c>
      <c r="C74" s="335" t="s">
        <v>448</v>
      </c>
      <c r="D74" s="137">
        <v>66.666666666666657</v>
      </c>
      <c r="E74" s="137">
        <v>66.666666666666657</v>
      </c>
      <c r="F74" s="137">
        <v>67.5</v>
      </c>
      <c r="G74" s="349"/>
      <c r="H74" s="349"/>
      <c r="I74" s="137">
        <v>66.666666666666657</v>
      </c>
      <c r="J74" s="137">
        <v>66.666666666666657</v>
      </c>
      <c r="K74" s="137">
        <v>67.5</v>
      </c>
      <c r="L74" s="424"/>
      <c r="M74" s="424"/>
      <c r="N74" s="425">
        <f t="shared" si="1"/>
        <v>67</v>
      </c>
      <c r="O74" s="1">
        <f t="shared" si="0"/>
        <v>67</v>
      </c>
      <c r="P74" s="1">
        <f t="shared" si="0"/>
        <v>68</v>
      </c>
      <c r="Q74" s="1">
        <f t="shared" si="0"/>
        <v>0</v>
      </c>
      <c r="R74" s="1">
        <f t="shared" si="0"/>
        <v>0</v>
      </c>
    </row>
    <row r="75" spans="1:18" ht="29">
      <c r="A75" s="457">
        <v>64</v>
      </c>
      <c r="B75" s="335">
        <v>1911110</v>
      </c>
      <c r="C75" s="335" t="s">
        <v>154</v>
      </c>
      <c r="D75" s="137">
        <v>80</v>
      </c>
      <c r="E75" s="137">
        <v>80</v>
      </c>
      <c r="F75" s="137">
        <v>80</v>
      </c>
      <c r="G75" s="349"/>
      <c r="H75" s="349"/>
      <c r="I75" s="137">
        <v>80</v>
      </c>
      <c r="J75" s="137">
        <v>80</v>
      </c>
      <c r="K75" s="137">
        <v>80</v>
      </c>
      <c r="L75" s="424"/>
      <c r="M75" s="424"/>
      <c r="N75" s="425">
        <f t="shared" si="1"/>
        <v>80</v>
      </c>
      <c r="O75" s="1">
        <f t="shared" si="0"/>
        <v>80</v>
      </c>
      <c r="P75" s="1">
        <f t="shared" si="0"/>
        <v>80</v>
      </c>
      <c r="Q75" s="1">
        <f t="shared" si="0"/>
        <v>0</v>
      </c>
      <c r="R75" s="1">
        <f t="shared" ref="R75:R83" si="2">ROUND(H75*$H$10+M75*$M$10,0)</f>
        <v>0</v>
      </c>
    </row>
    <row r="76" spans="1:18" ht="43.5">
      <c r="A76" s="457">
        <v>65</v>
      </c>
      <c r="B76" s="335">
        <v>1911112</v>
      </c>
      <c r="C76" s="335" t="s">
        <v>155</v>
      </c>
      <c r="D76" s="137">
        <v>90</v>
      </c>
      <c r="E76" s="137">
        <v>90</v>
      </c>
      <c r="F76" s="137">
        <v>90</v>
      </c>
      <c r="G76" s="349"/>
      <c r="H76" s="349"/>
      <c r="I76" s="137">
        <v>90</v>
      </c>
      <c r="J76" s="137">
        <v>90</v>
      </c>
      <c r="K76" s="137">
        <v>90</v>
      </c>
      <c r="L76" s="424"/>
      <c r="M76" s="424"/>
      <c r="N76" s="425">
        <f t="shared" si="1"/>
        <v>90</v>
      </c>
      <c r="O76" s="1">
        <f t="shared" si="1"/>
        <v>90</v>
      </c>
      <c r="P76" s="1">
        <f t="shared" si="1"/>
        <v>90</v>
      </c>
      <c r="Q76" s="1">
        <f t="shared" si="1"/>
        <v>0</v>
      </c>
      <c r="R76" s="1">
        <f t="shared" si="2"/>
        <v>0</v>
      </c>
    </row>
    <row r="77" spans="1:18" ht="43.5">
      <c r="A77" s="457">
        <v>66</v>
      </c>
      <c r="B77" s="335">
        <v>1911113</v>
      </c>
      <c r="C77" s="335" t="s">
        <v>156</v>
      </c>
      <c r="D77" s="137">
        <v>80</v>
      </c>
      <c r="E77" s="137">
        <v>80</v>
      </c>
      <c r="F77" s="137">
        <v>80</v>
      </c>
      <c r="G77" s="349"/>
      <c r="H77" s="349"/>
      <c r="I77" s="137">
        <v>80</v>
      </c>
      <c r="J77" s="137">
        <v>80</v>
      </c>
      <c r="K77" s="137">
        <v>80</v>
      </c>
      <c r="L77" s="424"/>
      <c r="M77" s="424"/>
      <c r="N77" s="425">
        <f t="shared" ref="N77:Q83" si="3">ROUND(D77*$H$10+I77*$M$10,0)</f>
        <v>80</v>
      </c>
      <c r="O77" s="1">
        <f t="shared" si="3"/>
        <v>80</v>
      </c>
      <c r="P77" s="1">
        <f t="shared" si="3"/>
        <v>80</v>
      </c>
      <c r="Q77" s="1">
        <f t="shared" si="3"/>
        <v>0</v>
      </c>
      <c r="R77" s="1">
        <f t="shared" si="2"/>
        <v>0</v>
      </c>
    </row>
    <row r="78" spans="1:18" ht="29">
      <c r="A78" s="457">
        <v>67</v>
      </c>
      <c r="B78" s="335">
        <v>1911114</v>
      </c>
      <c r="C78" s="335" t="s">
        <v>157</v>
      </c>
      <c r="D78" s="137">
        <v>76.666666666666671</v>
      </c>
      <c r="E78" s="137">
        <v>76.666666666666671</v>
      </c>
      <c r="F78" s="137">
        <v>77.5</v>
      </c>
      <c r="G78" s="349"/>
      <c r="H78" s="349"/>
      <c r="I78" s="137">
        <v>76.666666666666671</v>
      </c>
      <c r="J78" s="137">
        <v>76.666666666666671</v>
      </c>
      <c r="K78" s="137">
        <v>77.5</v>
      </c>
      <c r="L78" s="424"/>
      <c r="M78" s="424"/>
      <c r="N78" s="425">
        <f t="shared" si="3"/>
        <v>77</v>
      </c>
      <c r="O78" s="1">
        <f t="shared" si="3"/>
        <v>77</v>
      </c>
      <c r="P78" s="1">
        <f t="shared" si="3"/>
        <v>78</v>
      </c>
      <c r="Q78" s="1">
        <f t="shared" si="3"/>
        <v>0</v>
      </c>
      <c r="R78" s="1">
        <f t="shared" si="2"/>
        <v>0</v>
      </c>
    </row>
    <row r="79" spans="1:18" ht="43.5">
      <c r="A79" s="457">
        <v>68</v>
      </c>
      <c r="B79" s="335">
        <v>1911115</v>
      </c>
      <c r="C79" s="335" t="s">
        <v>74</v>
      </c>
      <c r="D79" s="137">
        <v>66.666666666666657</v>
      </c>
      <c r="E79" s="137">
        <v>66.666666666666657</v>
      </c>
      <c r="F79" s="137">
        <v>67.5</v>
      </c>
      <c r="G79" s="349"/>
      <c r="H79" s="349"/>
      <c r="I79" s="137">
        <v>66.666666666666657</v>
      </c>
      <c r="J79" s="137">
        <v>66.666666666666657</v>
      </c>
      <c r="K79" s="137">
        <v>67.5</v>
      </c>
      <c r="L79" s="424"/>
      <c r="M79" s="424"/>
      <c r="N79" s="425">
        <f t="shared" si="3"/>
        <v>67</v>
      </c>
      <c r="O79" s="1">
        <f t="shared" si="3"/>
        <v>67</v>
      </c>
      <c r="P79" s="1">
        <f t="shared" si="3"/>
        <v>68</v>
      </c>
      <c r="Q79" s="1">
        <f t="shared" si="3"/>
        <v>0</v>
      </c>
      <c r="R79" s="1">
        <f t="shared" si="2"/>
        <v>0</v>
      </c>
    </row>
    <row r="80" spans="1:18" ht="29">
      <c r="A80" s="457">
        <v>69</v>
      </c>
      <c r="B80" s="335">
        <v>1911117</v>
      </c>
      <c r="C80" s="335" t="s">
        <v>356</v>
      </c>
      <c r="D80" s="137">
        <v>80</v>
      </c>
      <c r="E80" s="137">
        <v>80</v>
      </c>
      <c r="F80" s="137">
        <v>80</v>
      </c>
      <c r="G80" s="349"/>
      <c r="H80" s="349"/>
      <c r="I80" s="137">
        <v>80</v>
      </c>
      <c r="J80" s="137">
        <v>80</v>
      </c>
      <c r="K80" s="137">
        <v>80</v>
      </c>
      <c r="L80" s="424"/>
      <c r="M80" s="424"/>
      <c r="N80" s="425">
        <f t="shared" si="3"/>
        <v>80</v>
      </c>
      <c r="O80" s="1">
        <f t="shared" si="3"/>
        <v>80</v>
      </c>
      <c r="P80" s="1">
        <f t="shared" si="3"/>
        <v>80</v>
      </c>
      <c r="Q80" s="1">
        <f t="shared" si="3"/>
        <v>0</v>
      </c>
      <c r="R80" s="1">
        <f t="shared" si="2"/>
        <v>0</v>
      </c>
    </row>
    <row r="81" spans="1:18" ht="43.5">
      <c r="A81" s="457">
        <v>70</v>
      </c>
      <c r="B81" s="335">
        <v>1911120</v>
      </c>
      <c r="C81" s="335" t="s">
        <v>359</v>
      </c>
      <c r="D81" s="137">
        <v>86.666666666666671</v>
      </c>
      <c r="E81" s="137">
        <v>86.666666666666671</v>
      </c>
      <c r="F81" s="137">
        <v>85</v>
      </c>
      <c r="G81" s="349"/>
      <c r="H81" s="349"/>
      <c r="I81" s="137">
        <v>86.666666666666671</v>
      </c>
      <c r="J81" s="137">
        <v>86.666666666666671</v>
      </c>
      <c r="K81" s="137">
        <v>85</v>
      </c>
      <c r="L81" s="424"/>
      <c r="M81" s="424"/>
      <c r="N81" s="425">
        <f t="shared" si="3"/>
        <v>87</v>
      </c>
      <c r="O81" s="1">
        <f t="shared" si="3"/>
        <v>87</v>
      </c>
      <c r="P81" s="1">
        <f t="shared" si="3"/>
        <v>85</v>
      </c>
      <c r="Q81" s="1">
        <f t="shared" si="3"/>
        <v>0</v>
      </c>
      <c r="R81" s="1">
        <f t="shared" si="2"/>
        <v>0</v>
      </c>
    </row>
    <row r="82" spans="1:18" ht="58">
      <c r="A82" s="457">
        <v>71</v>
      </c>
      <c r="B82" s="335">
        <v>1911403</v>
      </c>
      <c r="C82" s="335" t="s">
        <v>450</v>
      </c>
      <c r="D82" s="137">
        <v>66.666666666666657</v>
      </c>
      <c r="E82" s="137">
        <v>66.666666666666657</v>
      </c>
      <c r="F82" s="137">
        <v>67.5</v>
      </c>
      <c r="G82" s="349"/>
      <c r="H82" s="349"/>
      <c r="I82" s="137">
        <v>66.666666666666657</v>
      </c>
      <c r="J82" s="137">
        <v>66.666666666666657</v>
      </c>
      <c r="K82" s="137">
        <v>67.5</v>
      </c>
      <c r="L82" s="424"/>
      <c r="M82" s="424"/>
      <c r="N82" s="425">
        <f t="shared" si="3"/>
        <v>67</v>
      </c>
      <c r="O82" s="1">
        <f t="shared" si="3"/>
        <v>67</v>
      </c>
      <c r="P82" s="1">
        <f t="shared" si="3"/>
        <v>68</v>
      </c>
      <c r="Q82" s="1">
        <f t="shared" si="3"/>
        <v>0</v>
      </c>
      <c r="R82" s="1">
        <f t="shared" si="2"/>
        <v>0</v>
      </c>
    </row>
    <row r="83" spans="1:18" ht="29">
      <c r="A83" s="457">
        <v>72</v>
      </c>
      <c r="B83" s="335">
        <v>1911411</v>
      </c>
      <c r="C83" s="335" t="s">
        <v>368</v>
      </c>
      <c r="D83" s="137">
        <v>66.666666666666657</v>
      </c>
      <c r="E83" s="137">
        <v>66.666666666666657</v>
      </c>
      <c r="F83" s="137">
        <v>67.5</v>
      </c>
      <c r="G83" s="349"/>
      <c r="H83" s="349"/>
      <c r="I83" s="137">
        <v>66.666666666666657</v>
      </c>
      <c r="J83" s="137">
        <v>66.666666666666657</v>
      </c>
      <c r="K83" s="137">
        <v>67.5</v>
      </c>
      <c r="L83" s="424"/>
      <c r="M83" s="424"/>
      <c r="N83" s="425">
        <f t="shared" si="3"/>
        <v>67</v>
      </c>
      <c r="O83" s="1">
        <f t="shared" si="3"/>
        <v>67</v>
      </c>
      <c r="P83" s="1">
        <f t="shared" si="3"/>
        <v>68</v>
      </c>
      <c r="Q83" s="1">
        <f t="shared" si="3"/>
        <v>0</v>
      </c>
      <c r="R83" s="1">
        <f t="shared" si="2"/>
        <v>0</v>
      </c>
    </row>
  </sheetData>
  <mergeCells count="13">
    <mergeCell ref="A8:I8"/>
    <mergeCell ref="A1:M1"/>
    <mergeCell ref="A2:M2"/>
    <mergeCell ref="A3:M3"/>
    <mergeCell ref="A4:I4"/>
    <mergeCell ref="A7:I7"/>
    <mergeCell ref="N10:R10"/>
    <mergeCell ref="A9:I9"/>
    <mergeCell ref="A10:A11"/>
    <mergeCell ref="B10:B11"/>
    <mergeCell ref="C10:C11"/>
    <mergeCell ref="D10:G10"/>
    <mergeCell ref="I10:L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193" workbookViewId="0">
      <selection activeCell="D206" sqref="D206:Q206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6.7265625" bestFit="1" customWidth="1"/>
    <col min="5" max="5" width="7.54296875" customWidth="1"/>
    <col min="6" max="6" width="7.453125" customWidth="1"/>
    <col min="7" max="7" width="8.26953125" customWidth="1"/>
  </cols>
  <sheetData>
    <row r="1" spans="1:17">
      <c r="A1" s="511" t="s">
        <v>0</v>
      </c>
      <c r="B1" s="512"/>
      <c r="C1" s="512"/>
      <c r="D1" s="512"/>
      <c r="E1" s="512"/>
      <c r="F1" s="512"/>
    </row>
    <row r="2" spans="1:17">
      <c r="A2" s="511" t="s">
        <v>77</v>
      </c>
      <c r="B2" s="512"/>
      <c r="C2" s="512"/>
      <c r="D2" s="512"/>
      <c r="E2" s="512"/>
      <c r="F2" s="512"/>
    </row>
    <row r="3" spans="1:17" ht="15">
      <c r="A3" s="507" t="s">
        <v>78</v>
      </c>
      <c r="B3" s="508"/>
      <c r="C3" s="508"/>
      <c r="D3" s="508"/>
      <c r="E3" s="508"/>
      <c r="F3" s="508"/>
    </row>
    <row r="4" spans="1:17">
      <c r="A4" s="509" t="s">
        <v>240</v>
      </c>
      <c r="B4" s="510"/>
      <c r="C4" s="510"/>
      <c r="D4" s="510"/>
      <c r="E4" s="510"/>
      <c r="F4" s="510"/>
    </row>
    <row r="5" spans="1:17">
      <c r="A5" s="19" t="s">
        <v>76</v>
      </c>
      <c r="B5" s="20"/>
      <c r="C5" s="20"/>
      <c r="D5" s="20"/>
      <c r="E5" s="20"/>
      <c r="F5" s="20"/>
    </row>
    <row r="6" spans="1:17">
      <c r="A6" s="19" t="s">
        <v>75</v>
      </c>
      <c r="B6" s="20"/>
      <c r="C6" s="20"/>
      <c r="D6" s="20"/>
      <c r="E6" s="20"/>
      <c r="F6" s="20"/>
    </row>
    <row r="7" spans="1:17">
      <c r="A7" s="504" t="s">
        <v>224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6"/>
    </row>
    <row r="8" spans="1:17">
      <c r="A8" s="513" t="s">
        <v>225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6"/>
    </row>
    <row r="9" spans="1:17">
      <c r="A9" s="504" t="s">
        <v>226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6"/>
    </row>
    <row r="10" spans="1:17">
      <c r="A10" s="504" t="s">
        <v>227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6"/>
    </row>
    <row r="11" spans="1:17">
      <c r="A11" s="504" t="s">
        <v>228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4"/>
    </row>
    <row r="12" spans="1:17">
      <c r="A12" s="504" t="s">
        <v>234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4"/>
    </row>
    <row r="13" spans="1:17">
      <c r="A13" s="504" t="s">
        <v>229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4"/>
    </row>
    <row r="14" spans="1:17">
      <c r="A14" s="504" t="s">
        <v>230</v>
      </c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4"/>
    </row>
    <row r="15" spans="1:17">
      <c r="A15" s="504" t="s">
        <v>231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4"/>
    </row>
    <row r="16" spans="1:17">
      <c r="A16" s="504" t="s">
        <v>232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4"/>
    </row>
    <row r="17" spans="1:17">
      <c r="A17" s="504" t="s">
        <v>233</v>
      </c>
      <c r="B17" s="533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4"/>
    </row>
    <row r="18" spans="1:17">
      <c r="A18" s="498" t="s">
        <v>1</v>
      </c>
      <c r="B18" s="500" t="s">
        <v>2</v>
      </c>
      <c r="C18" s="500" t="s">
        <v>3</v>
      </c>
      <c r="D18" s="502" t="s">
        <v>11</v>
      </c>
      <c r="E18" s="502"/>
      <c r="F18" s="502"/>
      <c r="G18" s="220" t="s">
        <v>164</v>
      </c>
      <c r="H18" s="220">
        <v>120</v>
      </c>
    </row>
    <row r="19" spans="1:17">
      <c r="A19" s="499"/>
      <c r="B19" s="501"/>
      <c r="C19" s="501"/>
      <c r="D19" s="123" t="s">
        <v>5</v>
      </c>
      <c r="E19" s="123" t="s">
        <v>6</v>
      </c>
      <c r="F19" s="186" t="s">
        <v>7</v>
      </c>
      <c r="G19" s="123" t="s">
        <v>8</v>
      </c>
      <c r="H19" s="123" t="s">
        <v>9</v>
      </c>
      <c r="I19" s="123" t="s">
        <v>192</v>
      </c>
      <c r="J19" s="123" t="s">
        <v>193</v>
      </c>
      <c r="K19" s="123" t="s">
        <v>221</v>
      </c>
      <c r="L19" s="123" t="s">
        <v>222</v>
      </c>
      <c r="M19" s="123" t="s">
        <v>289</v>
      </c>
      <c r="N19" s="123" t="s">
        <v>223</v>
      </c>
    </row>
    <row r="20" spans="1:17">
      <c r="A20" s="10">
        <v>1</v>
      </c>
      <c r="B20" s="22">
        <v>1911001</v>
      </c>
      <c r="C20" s="23" t="s">
        <v>79</v>
      </c>
      <c r="D20" s="37">
        <v>86</v>
      </c>
      <c r="E20" s="37">
        <v>63</v>
      </c>
      <c r="F20" s="219">
        <v>74</v>
      </c>
      <c r="G20" s="138">
        <v>77</v>
      </c>
      <c r="H20" s="138">
        <v>60</v>
      </c>
      <c r="I20" s="138">
        <v>83</v>
      </c>
      <c r="J20" s="221">
        <v>65</v>
      </c>
      <c r="K20" s="138">
        <v>83</v>
      </c>
      <c r="L20" s="138">
        <v>80</v>
      </c>
      <c r="M20" s="221">
        <v>74.5</v>
      </c>
      <c r="N20" s="221">
        <v>74</v>
      </c>
      <c r="O20" s="223"/>
    </row>
    <row r="21" spans="1:17">
      <c r="A21" s="10">
        <v>2</v>
      </c>
      <c r="B21" s="24">
        <v>1911002</v>
      </c>
      <c r="C21" s="23" t="s">
        <v>80</v>
      </c>
      <c r="D21" s="37">
        <v>90</v>
      </c>
      <c r="E21" s="37">
        <v>89</v>
      </c>
      <c r="F21" s="219">
        <v>94</v>
      </c>
      <c r="G21" s="138">
        <v>94</v>
      </c>
      <c r="H21" s="138">
        <v>91</v>
      </c>
      <c r="I21" s="138">
        <v>95</v>
      </c>
      <c r="J21" s="221">
        <v>91</v>
      </c>
      <c r="K21" s="138">
        <v>95</v>
      </c>
      <c r="L21" s="138">
        <v>90</v>
      </c>
      <c r="M21" s="221">
        <v>89.5</v>
      </c>
      <c r="N21" s="221">
        <v>93</v>
      </c>
      <c r="O21" s="223"/>
    </row>
    <row r="22" spans="1:17">
      <c r="A22" s="10">
        <v>3</v>
      </c>
      <c r="B22" s="24">
        <v>1911003</v>
      </c>
      <c r="C22" s="23" t="s">
        <v>81</v>
      </c>
      <c r="D22" s="37">
        <v>92</v>
      </c>
      <c r="E22" s="37">
        <v>89</v>
      </c>
      <c r="F22" s="219">
        <v>92</v>
      </c>
      <c r="G22" s="138">
        <v>97</v>
      </c>
      <c r="H22" s="138">
        <v>90</v>
      </c>
      <c r="I22" s="138">
        <v>94</v>
      </c>
      <c r="J22" s="221">
        <v>89.5</v>
      </c>
      <c r="K22" s="138">
        <v>95</v>
      </c>
      <c r="L22" s="138">
        <v>90</v>
      </c>
      <c r="M22" s="221">
        <v>90.5</v>
      </c>
      <c r="N22" s="221">
        <v>92.25</v>
      </c>
      <c r="O22" s="223"/>
    </row>
    <row r="23" spans="1:17">
      <c r="A23" s="10">
        <v>4</v>
      </c>
      <c r="B23" s="24">
        <v>1911004</v>
      </c>
      <c r="C23" s="23" t="s">
        <v>39</v>
      </c>
      <c r="D23" s="37">
        <v>92</v>
      </c>
      <c r="E23" s="37">
        <v>92</v>
      </c>
      <c r="F23" s="219">
        <v>86</v>
      </c>
      <c r="G23" s="138">
        <v>91</v>
      </c>
      <c r="H23" s="138">
        <v>99</v>
      </c>
      <c r="I23" s="138">
        <v>90</v>
      </c>
      <c r="J23" s="221">
        <v>91</v>
      </c>
      <c r="K23" s="138">
        <v>93</v>
      </c>
      <c r="L23" s="138">
        <v>89</v>
      </c>
      <c r="M23" s="221">
        <v>92</v>
      </c>
      <c r="N23" s="221">
        <v>92</v>
      </c>
      <c r="O23" s="223"/>
    </row>
    <row r="24" spans="1:17">
      <c r="A24" s="10">
        <v>5</v>
      </c>
      <c r="B24" s="24">
        <v>1911005</v>
      </c>
      <c r="C24" s="23" t="s">
        <v>40</v>
      </c>
      <c r="D24" s="37">
        <v>94</v>
      </c>
      <c r="E24" s="37">
        <v>73</v>
      </c>
      <c r="F24" s="219">
        <v>92</v>
      </c>
      <c r="G24" s="138">
        <v>96</v>
      </c>
      <c r="H24" s="138">
        <v>86</v>
      </c>
      <c r="I24" s="138">
        <v>92</v>
      </c>
      <c r="J24" s="221">
        <v>87.5</v>
      </c>
      <c r="K24" s="138">
        <v>89</v>
      </c>
      <c r="L24" s="138">
        <v>86</v>
      </c>
      <c r="M24" s="221">
        <v>83.5</v>
      </c>
      <c r="N24" s="221">
        <v>88.25</v>
      </c>
      <c r="O24" s="223"/>
    </row>
    <row r="25" spans="1:17">
      <c r="A25" s="10">
        <v>6</v>
      </c>
      <c r="B25" s="24">
        <v>1911006</v>
      </c>
      <c r="C25" s="23" t="s">
        <v>82</v>
      </c>
      <c r="D25" s="37">
        <v>94</v>
      </c>
      <c r="E25" s="37">
        <v>87</v>
      </c>
      <c r="F25" s="219">
        <v>92</v>
      </c>
      <c r="G25" s="138">
        <v>97</v>
      </c>
      <c r="H25" s="138">
        <v>93</v>
      </c>
      <c r="I25" s="138">
        <v>92</v>
      </c>
      <c r="J25" s="221">
        <v>91</v>
      </c>
      <c r="K25" s="138">
        <v>93</v>
      </c>
      <c r="L25" s="138">
        <v>88</v>
      </c>
      <c r="M25" s="221">
        <v>90.5</v>
      </c>
      <c r="N25" s="221">
        <v>92</v>
      </c>
      <c r="O25" s="223"/>
    </row>
    <row r="26" spans="1:17">
      <c r="A26" s="10">
        <v>7</v>
      </c>
      <c r="B26" s="24">
        <v>1911007</v>
      </c>
      <c r="C26" s="23" t="s">
        <v>83</v>
      </c>
      <c r="D26" s="37">
        <v>92</v>
      </c>
      <c r="E26" s="37">
        <v>87</v>
      </c>
      <c r="F26" s="219">
        <v>92</v>
      </c>
      <c r="G26" s="138">
        <v>93</v>
      </c>
      <c r="H26" s="138">
        <v>84</v>
      </c>
      <c r="I26" s="138">
        <v>95</v>
      </c>
      <c r="J26" s="221">
        <v>86.5</v>
      </c>
      <c r="K26" s="138">
        <v>92</v>
      </c>
      <c r="L26" s="138">
        <v>89</v>
      </c>
      <c r="M26" s="221">
        <v>89.5</v>
      </c>
      <c r="N26" s="221">
        <v>89.25</v>
      </c>
      <c r="O26" s="223"/>
    </row>
    <row r="27" spans="1:17">
      <c r="A27" s="10">
        <v>8</v>
      </c>
      <c r="B27" s="24">
        <v>1911008</v>
      </c>
      <c r="C27" s="23" t="s">
        <v>84</v>
      </c>
      <c r="D27" s="37">
        <v>94</v>
      </c>
      <c r="E27" s="37">
        <v>85</v>
      </c>
      <c r="F27" s="219">
        <v>92</v>
      </c>
      <c r="G27" s="138">
        <v>92</v>
      </c>
      <c r="H27" s="138">
        <v>96</v>
      </c>
      <c r="I27" s="138">
        <v>88</v>
      </c>
      <c r="J27" s="221">
        <v>91.5</v>
      </c>
      <c r="K27" s="138">
        <v>91</v>
      </c>
      <c r="L27" s="138">
        <v>88</v>
      </c>
      <c r="M27" s="221">
        <v>89.5</v>
      </c>
      <c r="N27" s="221">
        <v>91.25</v>
      </c>
      <c r="O27" s="223"/>
    </row>
    <row r="28" spans="1:17">
      <c r="A28" s="10">
        <v>9</v>
      </c>
      <c r="B28" s="24">
        <v>1911009</v>
      </c>
      <c r="C28" s="23" t="s">
        <v>85</v>
      </c>
      <c r="D28" s="37">
        <v>88</v>
      </c>
      <c r="E28" s="37">
        <v>76</v>
      </c>
      <c r="F28" s="219">
        <v>78</v>
      </c>
      <c r="G28" s="138">
        <v>86</v>
      </c>
      <c r="H28" s="138">
        <v>71</v>
      </c>
      <c r="I28" s="138">
        <v>83</v>
      </c>
      <c r="J28" s="221">
        <v>73</v>
      </c>
      <c r="K28" s="138">
        <v>85</v>
      </c>
      <c r="L28" s="138">
        <v>82</v>
      </c>
      <c r="M28" s="221">
        <v>82</v>
      </c>
      <c r="N28" s="221">
        <v>79</v>
      </c>
      <c r="O28" s="223"/>
    </row>
    <row r="29" spans="1:17">
      <c r="A29" s="10">
        <v>10</v>
      </c>
      <c r="B29" s="24">
        <v>1911010</v>
      </c>
      <c r="C29" s="23" t="s">
        <v>86</v>
      </c>
      <c r="D29" s="37">
        <v>88</v>
      </c>
      <c r="E29" s="37">
        <v>89</v>
      </c>
      <c r="F29" s="219">
        <v>86</v>
      </c>
      <c r="G29" s="138">
        <v>94</v>
      </c>
      <c r="H29" s="138">
        <v>86</v>
      </c>
      <c r="I29" s="138">
        <v>89</v>
      </c>
      <c r="J29" s="221">
        <v>85.5</v>
      </c>
      <c r="K29" s="138">
        <v>89</v>
      </c>
      <c r="L29" s="138">
        <v>85</v>
      </c>
      <c r="M29" s="221">
        <v>88.5</v>
      </c>
      <c r="N29" s="221">
        <v>87.25</v>
      </c>
      <c r="O29" s="223"/>
    </row>
    <row r="30" spans="1:17">
      <c r="A30" s="10">
        <v>11</v>
      </c>
      <c r="B30" s="24">
        <v>1911011</v>
      </c>
      <c r="C30" s="23" t="s">
        <v>87</v>
      </c>
      <c r="D30" s="37">
        <v>84</v>
      </c>
      <c r="E30" s="37">
        <v>87</v>
      </c>
      <c r="F30" s="219">
        <v>76</v>
      </c>
      <c r="G30" s="138">
        <v>88</v>
      </c>
      <c r="H30" s="138">
        <v>79</v>
      </c>
      <c r="I30" s="138">
        <v>85</v>
      </c>
      <c r="J30" s="221">
        <v>76</v>
      </c>
      <c r="K30" s="138">
        <v>87</v>
      </c>
      <c r="L30" s="138">
        <v>82</v>
      </c>
      <c r="M30" s="221">
        <v>85.5</v>
      </c>
      <c r="N30" s="221">
        <v>81.5</v>
      </c>
      <c r="O30" s="223"/>
    </row>
    <row r="31" spans="1:17">
      <c r="A31" s="10">
        <v>12</v>
      </c>
      <c r="B31" s="24">
        <v>1911012</v>
      </c>
      <c r="C31" s="23" t="s">
        <v>88</v>
      </c>
      <c r="D31" s="37">
        <v>94</v>
      </c>
      <c r="E31" s="37">
        <v>92</v>
      </c>
      <c r="F31" s="219">
        <v>94</v>
      </c>
      <c r="G31" s="138">
        <v>95</v>
      </c>
      <c r="H31" s="138">
        <v>88</v>
      </c>
      <c r="I31" s="138">
        <v>94</v>
      </c>
      <c r="J31" s="221">
        <v>89.5</v>
      </c>
      <c r="K31" s="138">
        <v>93</v>
      </c>
      <c r="L31" s="138">
        <v>88</v>
      </c>
      <c r="M31" s="221">
        <v>93</v>
      </c>
      <c r="N31" s="221">
        <v>91.25</v>
      </c>
      <c r="O31" s="223"/>
    </row>
    <row r="32" spans="1:17">
      <c r="A32" s="10">
        <v>13</v>
      </c>
      <c r="B32" s="24">
        <v>1911013</v>
      </c>
      <c r="C32" s="23" t="s">
        <v>89</v>
      </c>
      <c r="D32" s="37">
        <v>90</v>
      </c>
      <c r="E32" s="37">
        <v>91</v>
      </c>
      <c r="F32" s="219">
        <v>96</v>
      </c>
      <c r="G32" s="138">
        <v>95</v>
      </c>
      <c r="H32" s="138">
        <v>92</v>
      </c>
      <c r="I32" s="138">
        <v>96</v>
      </c>
      <c r="J32" s="221">
        <v>92.5</v>
      </c>
      <c r="K32" s="138">
        <v>95</v>
      </c>
      <c r="L32" s="138">
        <v>92</v>
      </c>
      <c r="M32" s="221">
        <v>90.5</v>
      </c>
      <c r="N32" s="221">
        <v>93.75</v>
      </c>
      <c r="O32" s="223"/>
    </row>
    <row r="33" spans="1:15">
      <c r="A33" s="10">
        <v>14</v>
      </c>
      <c r="B33" s="24">
        <v>1911014</v>
      </c>
      <c r="C33" s="23" t="s">
        <v>90</v>
      </c>
      <c r="D33" s="37">
        <v>88</v>
      </c>
      <c r="E33" s="37">
        <v>87</v>
      </c>
      <c r="F33" s="219">
        <v>88</v>
      </c>
      <c r="G33" s="138">
        <v>92</v>
      </c>
      <c r="H33" s="138">
        <v>85</v>
      </c>
      <c r="I33" s="138">
        <v>90</v>
      </c>
      <c r="J33" s="221">
        <v>85</v>
      </c>
      <c r="K33" s="138">
        <v>91</v>
      </c>
      <c r="L33" s="138">
        <v>86</v>
      </c>
      <c r="M33" s="221">
        <v>87.5</v>
      </c>
      <c r="N33" s="221">
        <v>88</v>
      </c>
      <c r="O33" s="223"/>
    </row>
    <row r="34" spans="1:15">
      <c r="A34" s="10">
        <v>15</v>
      </c>
      <c r="B34" s="24">
        <v>1911015</v>
      </c>
      <c r="C34" s="23" t="s">
        <v>91</v>
      </c>
      <c r="D34" s="37">
        <v>94</v>
      </c>
      <c r="E34" s="37">
        <v>94</v>
      </c>
      <c r="F34" s="219">
        <v>90</v>
      </c>
      <c r="G34" s="138">
        <v>91</v>
      </c>
      <c r="H34" s="138">
        <v>94</v>
      </c>
      <c r="I34" s="138">
        <v>93</v>
      </c>
      <c r="J34" s="221">
        <v>90.5</v>
      </c>
      <c r="K34" s="138">
        <v>94</v>
      </c>
      <c r="L34" s="138">
        <v>89</v>
      </c>
      <c r="M34" s="221">
        <v>94</v>
      </c>
      <c r="N34" s="221">
        <v>92.25</v>
      </c>
      <c r="O34" s="223"/>
    </row>
    <row r="35" spans="1:15">
      <c r="A35" s="10">
        <v>16</v>
      </c>
      <c r="B35" s="24">
        <v>1911016</v>
      </c>
      <c r="C35" s="23" t="s">
        <v>41</v>
      </c>
      <c r="D35" s="37">
        <v>86</v>
      </c>
      <c r="E35" s="37">
        <v>77</v>
      </c>
      <c r="F35" s="219">
        <v>82</v>
      </c>
      <c r="G35" s="138">
        <v>89</v>
      </c>
      <c r="H35" s="138">
        <v>75</v>
      </c>
      <c r="I35" s="138">
        <v>87</v>
      </c>
      <c r="J35" s="221">
        <v>77</v>
      </c>
      <c r="K35" s="138">
        <v>85</v>
      </c>
      <c r="L35" s="138">
        <v>83</v>
      </c>
      <c r="M35" s="221">
        <v>81.5</v>
      </c>
      <c r="N35" s="221">
        <v>81</v>
      </c>
      <c r="O35" s="223"/>
    </row>
    <row r="36" spans="1:15">
      <c r="A36" s="10">
        <v>17</v>
      </c>
      <c r="B36" s="24">
        <v>1911017</v>
      </c>
      <c r="C36" s="23" t="s">
        <v>92</v>
      </c>
      <c r="D36" s="37">
        <v>84</v>
      </c>
      <c r="E36" s="37">
        <v>68</v>
      </c>
      <c r="F36" s="219">
        <v>90</v>
      </c>
      <c r="G36" s="138">
        <v>87</v>
      </c>
      <c r="H36" s="138">
        <v>91</v>
      </c>
      <c r="I36" s="138">
        <v>85</v>
      </c>
      <c r="J36" s="221">
        <v>89</v>
      </c>
      <c r="K36" s="138">
        <v>86</v>
      </c>
      <c r="L36" s="138">
        <v>81</v>
      </c>
      <c r="M36" s="221">
        <v>76</v>
      </c>
      <c r="N36" s="221">
        <v>87.5</v>
      </c>
      <c r="O36" s="223"/>
    </row>
    <row r="37" spans="1:15">
      <c r="A37" s="10">
        <v>18</v>
      </c>
      <c r="B37" s="24">
        <v>1911018</v>
      </c>
      <c r="C37" s="23" t="s">
        <v>42</v>
      </c>
      <c r="D37" s="37">
        <v>94</v>
      </c>
      <c r="E37" s="37">
        <v>89</v>
      </c>
      <c r="F37" s="219">
        <v>96</v>
      </c>
      <c r="G37" s="138">
        <v>97</v>
      </c>
      <c r="H37" s="138">
        <v>94</v>
      </c>
      <c r="I37" s="138">
        <v>94</v>
      </c>
      <c r="J37" s="221">
        <v>93.5</v>
      </c>
      <c r="K37" s="138">
        <v>94</v>
      </c>
      <c r="L37" s="138">
        <v>89</v>
      </c>
      <c r="M37" s="221">
        <v>91.5</v>
      </c>
      <c r="N37" s="221">
        <v>93.75</v>
      </c>
      <c r="O37" s="223"/>
    </row>
    <row r="38" spans="1:15">
      <c r="A38" s="10">
        <v>19</v>
      </c>
      <c r="B38" s="24">
        <v>1911019</v>
      </c>
      <c r="C38" s="23" t="s">
        <v>93</v>
      </c>
      <c r="D38" s="37">
        <v>92</v>
      </c>
      <c r="E38" s="37">
        <v>89</v>
      </c>
      <c r="F38" s="219">
        <v>90</v>
      </c>
      <c r="G38" s="138">
        <v>98</v>
      </c>
      <c r="H38" s="138">
        <v>72</v>
      </c>
      <c r="I38" s="138">
        <v>92</v>
      </c>
      <c r="J38" s="221">
        <v>79.5</v>
      </c>
      <c r="K38" s="138">
        <v>92</v>
      </c>
      <c r="L38" s="138">
        <v>88</v>
      </c>
      <c r="M38" s="221">
        <v>90.5</v>
      </c>
      <c r="N38" s="221">
        <v>85.75</v>
      </c>
      <c r="O38" s="223"/>
    </row>
    <row r="39" spans="1:15">
      <c r="A39" s="10">
        <v>20</v>
      </c>
      <c r="B39" s="24">
        <v>1911020</v>
      </c>
      <c r="C39" s="23" t="s">
        <v>94</v>
      </c>
      <c r="D39" s="37">
        <v>90</v>
      </c>
      <c r="E39" s="37">
        <v>89</v>
      </c>
      <c r="F39" s="219">
        <v>90</v>
      </c>
      <c r="G39" s="138">
        <v>93</v>
      </c>
      <c r="H39" s="138">
        <v>91</v>
      </c>
      <c r="I39" s="138">
        <v>90</v>
      </c>
      <c r="J39" s="221">
        <v>89</v>
      </c>
      <c r="K39" s="138">
        <v>89</v>
      </c>
      <c r="L39" s="138">
        <v>86</v>
      </c>
      <c r="M39" s="221">
        <v>89.5</v>
      </c>
      <c r="N39" s="221">
        <v>89</v>
      </c>
      <c r="O39" s="223"/>
    </row>
    <row r="40" spans="1:15">
      <c r="A40" s="10">
        <v>21</v>
      </c>
      <c r="B40" s="24">
        <v>1911021</v>
      </c>
      <c r="C40" s="23" t="s">
        <v>43</v>
      </c>
      <c r="D40" s="37">
        <v>94</v>
      </c>
      <c r="E40" s="37">
        <v>91</v>
      </c>
      <c r="F40" s="219">
        <v>90</v>
      </c>
      <c r="G40" s="138">
        <v>97</v>
      </c>
      <c r="H40" s="138">
        <v>88</v>
      </c>
      <c r="I40" s="138">
        <v>93</v>
      </c>
      <c r="J40" s="221">
        <v>88.5</v>
      </c>
      <c r="K40" s="138">
        <v>93</v>
      </c>
      <c r="L40" s="138">
        <v>88</v>
      </c>
      <c r="M40" s="221">
        <v>92.5</v>
      </c>
      <c r="N40" s="221">
        <v>90.75</v>
      </c>
      <c r="O40" s="223"/>
    </row>
    <row r="41" spans="1:15">
      <c r="A41" s="10">
        <v>22</v>
      </c>
      <c r="B41" s="24">
        <v>1911022</v>
      </c>
      <c r="C41" s="23" t="s">
        <v>95</v>
      </c>
      <c r="D41" s="37">
        <v>92</v>
      </c>
      <c r="E41" s="37">
        <v>87</v>
      </c>
      <c r="F41" s="219">
        <v>94</v>
      </c>
      <c r="G41" s="138">
        <v>96</v>
      </c>
      <c r="H41" s="138">
        <v>92</v>
      </c>
      <c r="I41" s="138">
        <v>95</v>
      </c>
      <c r="J41" s="221">
        <v>91.5</v>
      </c>
      <c r="K41" s="138">
        <v>95</v>
      </c>
      <c r="L41" s="138">
        <v>89</v>
      </c>
      <c r="M41" s="221">
        <v>89.5</v>
      </c>
      <c r="N41" s="221">
        <v>93.25</v>
      </c>
      <c r="O41" s="223"/>
    </row>
    <row r="42" spans="1:15">
      <c r="A42" s="10">
        <v>23</v>
      </c>
      <c r="B42" s="24">
        <v>1911023</v>
      </c>
      <c r="C42" s="23" t="s">
        <v>44</v>
      </c>
      <c r="D42" s="37">
        <v>86</v>
      </c>
      <c r="E42" s="37">
        <v>72</v>
      </c>
      <c r="F42" s="219">
        <v>94</v>
      </c>
      <c r="G42" s="138">
        <v>95</v>
      </c>
      <c r="H42" s="138">
        <v>95</v>
      </c>
      <c r="I42" s="138">
        <v>88</v>
      </c>
      <c r="J42" s="221">
        <v>93</v>
      </c>
      <c r="K42" s="138">
        <v>91</v>
      </c>
      <c r="L42" s="138">
        <v>86</v>
      </c>
      <c r="M42" s="221">
        <v>79</v>
      </c>
      <c r="N42" s="221">
        <v>92</v>
      </c>
      <c r="O42" s="223"/>
    </row>
    <row r="43" spans="1:15">
      <c r="A43" s="10">
        <v>24</v>
      </c>
      <c r="B43" s="24">
        <v>1911024</v>
      </c>
      <c r="C43" s="23" t="s">
        <v>45</v>
      </c>
      <c r="D43" s="37">
        <v>92</v>
      </c>
      <c r="E43" s="37">
        <v>80</v>
      </c>
      <c r="F43" s="219">
        <v>74</v>
      </c>
      <c r="G43" s="138">
        <v>89</v>
      </c>
      <c r="H43" s="138">
        <v>78</v>
      </c>
      <c r="I43" s="138">
        <v>85</v>
      </c>
      <c r="J43" s="221">
        <v>74.5</v>
      </c>
      <c r="K43" s="138">
        <v>88</v>
      </c>
      <c r="L43" s="138">
        <v>83</v>
      </c>
      <c r="M43" s="221">
        <v>86</v>
      </c>
      <c r="N43" s="221">
        <v>81.25</v>
      </c>
      <c r="O43" s="223"/>
    </row>
    <row r="44" spans="1:15">
      <c r="A44" s="10">
        <v>25</v>
      </c>
      <c r="B44" s="24">
        <v>1911025</v>
      </c>
      <c r="C44" s="23" t="s">
        <v>96</v>
      </c>
      <c r="D44" s="37">
        <v>90</v>
      </c>
      <c r="E44" s="37">
        <v>79</v>
      </c>
      <c r="F44" s="219">
        <v>86</v>
      </c>
      <c r="G44" s="138">
        <v>89</v>
      </c>
      <c r="H44" s="138">
        <v>82</v>
      </c>
      <c r="I44" s="138">
        <v>85</v>
      </c>
      <c r="J44" s="221">
        <v>82.5</v>
      </c>
      <c r="K44" s="138">
        <v>83</v>
      </c>
      <c r="L44" s="138">
        <v>81</v>
      </c>
      <c r="M44" s="221">
        <v>84.5</v>
      </c>
      <c r="N44" s="221">
        <v>82.75</v>
      </c>
      <c r="O44" s="223"/>
    </row>
    <row r="45" spans="1:15">
      <c r="A45" s="10">
        <v>26</v>
      </c>
      <c r="B45" s="24">
        <v>1911026</v>
      </c>
      <c r="C45" s="23" t="s">
        <v>97</v>
      </c>
      <c r="D45" s="37">
        <v>90</v>
      </c>
      <c r="E45" s="37">
        <v>83</v>
      </c>
      <c r="F45" s="219">
        <v>78</v>
      </c>
      <c r="G45" s="138">
        <v>92</v>
      </c>
      <c r="H45" s="138">
        <v>94</v>
      </c>
      <c r="I45" s="138">
        <v>92</v>
      </c>
      <c r="J45" s="221">
        <v>84.5</v>
      </c>
      <c r="K45" s="138">
        <v>89</v>
      </c>
      <c r="L45" s="138">
        <v>86</v>
      </c>
      <c r="M45" s="221">
        <v>86.5</v>
      </c>
      <c r="N45" s="221">
        <v>86.75</v>
      </c>
      <c r="O45" s="223"/>
    </row>
    <row r="46" spans="1:15">
      <c r="A46" s="10">
        <v>27</v>
      </c>
      <c r="B46" s="24">
        <v>1911027</v>
      </c>
      <c r="C46" s="23" t="s">
        <v>98</v>
      </c>
      <c r="D46" s="37">
        <v>90</v>
      </c>
      <c r="E46" s="37">
        <v>91</v>
      </c>
      <c r="F46" s="219">
        <v>88</v>
      </c>
      <c r="G46" s="138">
        <v>91</v>
      </c>
      <c r="H46" s="138">
        <v>90</v>
      </c>
      <c r="I46" s="138">
        <v>89</v>
      </c>
      <c r="J46" s="221">
        <v>87.5</v>
      </c>
      <c r="K46" s="138">
        <v>87</v>
      </c>
      <c r="L46" s="138">
        <v>83</v>
      </c>
      <c r="M46" s="221">
        <v>90.5</v>
      </c>
      <c r="N46" s="221">
        <v>87.25</v>
      </c>
      <c r="O46" s="223"/>
    </row>
    <row r="47" spans="1:15">
      <c r="A47" s="10">
        <v>28</v>
      </c>
      <c r="B47" s="24">
        <v>1911028</v>
      </c>
      <c r="C47" s="23" t="s">
        <v>46</v>
      </c>
      <c r="D47" s="37">
        <v>92</v>
      </c>
      <c r="E47" s="37">
        <v>86</v>
      </c>
      <c r="F47" s="219">
        <v>90</v>
      </c>
      <c r="G47" s="138">
        <v>92</v>
      </c>
      <c r="H47" s="138">
        <v>91</v>
      </c>
      <c r="I47" s="138">
        <v>94</v>
      </c>
      <c r="J47" s="221">
        <v>89</v>
      </c>
      <c r="K47" s="138">
        <v>91</v>
      </c>
      <c r="L47" s="138">
        <v>86</v>
      </c>
      <c r="M47" s="221">
        <v>89</v>
      </c>
      <c r="N47" s="221">
        <v>90</v>
      </c>
      <c r="O47" s="223"/>
    </row>
    <row r="48" spans="1:15">
      <c r="A48" s="10">
        <v>29</v>
      </c>
      <c r="B48" s="24">
        <v>1911029</v>
      </c>
      <c r="C48" s="23" t="s">
        <v>99</v>
      </c>
      <c r="D48" s="37">
        <v>94</v>
      </c>
      <c r="E48" s="37">
        <v>91</v>
      </c>
      <c r="F48" s="219">
        <v>90</v>
      </c>
      <c r="G48" s="138">
        <v>92</v>
      </c>
      <c r="H48" s="138">
        <v>92</v>
      </c>
      <c r="I48" s="138">
        <v>94</v>
      </c>
      <c r="J48" s="221">
        <v>89.5</v>
      </c>
      <c r="K48" s="138">
        <v>91</v>
      </c>
      <c r="L48" s="138">
        <v>88</v>
      </c>
      <c r="M48" s="221">
        <v>92.5</v>
      </c>
      <c r="N48" s="221">
        <v>90.25</v>
      </c>
      <c r="O48" s="223"/>
    </row>
    <row r="49" spans="1:15">
      <c r="A49" s="10">
        <v>30</v>
      </c>
      <c r="B49" s="24">
        <v>1911030</v>
      </c>
      <c r="C49" s="23" t="s">
        <v>100</v>
      </c>
      <c r="D49" s="37">
        <v>90</v>
      </c>
      <c r="E49" s="37">
        <v>82</v>
      </c>
      <c r="F49" s="219">
        <v>76</v>
      </c>
      <c r="G49" s="138">
        <v>89</v>
      </c>
      <c r="H49" s="138">
        <v>77</v>
      </c>
      <c r="I49" s="138">
        <v>83</v>
      </c>
      <c r="J49" s="221">
        <v>75</v>
      </c>
      <c r="K49" s="138">
        <v>81</v>
      </c>
      <c r="L49" s="138">
        <v>80</v>
      </c>
      <c r="M49" s="221">
        <v>86</v>
      </c>
      <c r="N49" s="221">
        <v>78</v>
      </c>
      <c r="O49" s="223"/>
    </row>
    <row r="50" spans="1:15">
      <c r="A50" s="10">
        <v>31</v>
      </c>
      <c r="B50" s="24">
        <v>1911031</v>
      </c>
      <c r="C50" s="23" t="s">
        <v>101</v>
      </c>
      <c r="D50" s="37">
        <v>92</v>
      </c>
      <c r="E50" s="37">
        <v>84</v>
      </c>
      <c r="F50" s="219">
        <v>90</v>
      </c>
      <c r="G50" s="138">
        <v>92</v>
      </c>
      <c r="H50" s="138">
        <v>85</v>
      </c>
      <c r="I50" s="138">
        <v>94</v>
      </c>
      <c r="J50" s="221">
        <v>86</v>
      </c>
      <c r="K50" s="138">
        <v>93</v>
      </c>
      <c r="L50" s="138">
        <v>89</v>
      </c>
      <c r="M50" s="221">
        <v>88</v>
      </c>
      <c r="N50" s="221">
        <v>89.5</v>
      </c>
      <c r="O50" s="223"/>
    </row>
    <row r="51" spans="1:15">
      <c r="A51" s="10">
        <v>32</v>
      </c>
      <c r="B51" s="24">
        <v>1911032</v>
      </c>
      <c r="C51" s="23" t="s">
        <v>102</v>
      </c>
      <c r="D51" s="37">
        <v>90</v>
      </c>
      <c r="E51" s="37">
        <v>88</v>
      </c>
      <c r="F51" s="219">
        <v>88</v>
      </c>
      <c r="G51" s="138">
        <v>94</v>
      </c>
      <c r="H51" s="138">
        <v>82</v>
      </c>
      <c r="I51" s="138">
        <v>93</v>
      </c>
      <c r="J51" s="221">
        <v>83.5</v>
      </c>
      <c r="K51" s="138">
        <v>92</v>
      </c>
      <c r="L51" s="138">
        <v>89</v>
      </c>
      <c r="M51" s="221">
        <v>89</v>
      </c>
      <c r="N51" s="221">
        <v>87.75</v>
      </c>
      <c r="O51" s="223"/>
    </row>
    <row r="52" spans="1:15">
      <c r="A52" s="10">
        <v>33</v>
      </c>
      <c r="B52" s="24">
        <v>1911033</v>
      </c>
      <c r="C52" s="23" t="s">
        <v>61</v>
      </c>
      <c r="D52" s="37">
        <v>86</v>
      </c>
      <c r="E52" s="37">
        <v>65</v>
      </c>
      <c r="F52" s="219">
        <v>82</v>
      </c>
      <c r="G52" s="138">
        <v>89</v>
      </c>
      <c r="H52" s="138">
        <v>73</v>
      </c>
      <c r="I52" s="138">
        <v>86</v>
      </c>
      <c r="J52" s="221">
        <v>76</v>
      </c>
      <c r="K52" s="138">
        <v>87</v>
      </c>
      <c r="L52" s="138">
        <v>83</v>
      </c>
      <c r="M52" s="221">
        <v>75.5</v>
      </c>
      <c r="N52" s="221">
        <v>81.5</v>
      </c>
      <c r="O52" s="223"/>
    </row>
    <row r="53" spans="1:15">
      <c r="A53" s="10">
        <v>34</v>
      </c>
      <c r="B53" s="24">
        <v>1911034</v>
      </c>
      <c r="C53" s="23" t="s">
        <v>103</v>
      </c>
      <c r="D53" s="37">
        <v>86</v>
      </c>
      <c r="E53" s="37">
        <v>88</v>
      </c>
      <c r="F53" s="219">
        <v>94</v>
      </c>
      <c r="G53" s="138">
        <v>95</v>
      </c>
      <c r="H53" s="138">
        <v>82</v>
      </c>
      <c r="I53" s="138">
        <v>96</v>
      </c>
      <c r="J53" s="221">
        <v>86.5</v>
      </c>
      <c r="K53" s="138">
        <v>95</v>
      </c>
      <c r="L53" s="138">
        <v>92</v>
      </c>
      <c r="M53" s="221">
        <v>87</v>
      </c>
      <c r="N53" s="221">
        <v>90.75</v>
      </c>
      <c r="O53" s="223"/>
    </row>
    <row r="54" spans="1:15">
      <c r="A54" s="10">
        <v>35</v>
      </c>
      <c r="B54" s="24">
        <v>1911035</v>
      </c>
      <c r="C54" s="23" t="s">
        <v>47</v>
      </c>
      <c r="D54" s="37">
        <v>92</v>
      </c>
      <c r="E54" s="37">
        <v>74</v>
      </c>
      <c r="F54" s="219">
        <v>92</v>
      </c>
      <c r="G54" s="138">
        <v>94</v>
      </c>
      <c r="H54" s="138">
        <v>81</v>
      </c>
      <c r="I54" s="138">
        <v>86</v>
      </c>
      <c r="J54" s="221">
        <v>85</v>
      </c>
      <c r="K54" s="138">
        <v>84</v>
      </c>
      <c r="L54" s="138">
        <v>83</v>
      </c>
      <c r="M54" s="221">
        <v>83</v>
      </c>
      <c r="N54" s="221">
        <v>84.5</v>
      </c>
      <c r="O54" s="223"/>
    </row>
    <row r="55" spans="1:15">
      <c r="A55" s="10">
        <v>36</v>
      </c>
      <c r="B55" s="24">
        <v>1911036</v>
      </c>
      <c r="C55" s="23" t="s">
        <v>62</v>
      </c>
      <c r="D55" s="37">
        <v>90</v>
      </c>
      <c r="E55" s="37">
        <v>80</v>
      </c>
      <c r="F55" s="219">
        <v>88</v>
      </c>
      <c r="G55" s="138">
        <v>90</v>
      </c>
      <c r="H55" s="138">
        <v>85</v>
      </c>
      <c r="I55" s="138">
        <v>88</v>
      </c>
      <c r="J55" s="221">
        <v>85</v>
      </c>
      <c r="K55" s="138">
        <v>87</v>
      </c>
      <c r="L55" s="138">
        <v>83</v>
      </c>
      <c r="M55" s="221">
        <v>85</v>
      </c>
      <c r="N55" s="221">
        <v>86</v>
      </c>
      <c r="O55" s="223"/>
    </row>
    <row r="56" spans="1:15">
      <c r="A56" s="10">
        <v>37</v>
      </c>
      <c r="B56" s="24">
        <v>1911037</v>
      </c>
      <c r="C56" s="23" t="s">
        <v>104</v>
      </c>
      <c r="D56" s="37">
        <v>94</v>
      </c>
      <c r="E56" s="37">
        <v>93</v>
      </c>
      <c r="F56" s="219">
        <v>94</v>
      </c>
      <c r="G56" s="138">
        <v>95</v>
      </c>
      <c r="H56" s="138">
        <v>84</v>
      </c>
      <c r="I56" s="138">
        <v>94</v>
      </c>
      <c r="J56" s="221">
        <v>87.5</v>
      </c>
      <c r="K56" s="138">
        <v>94</v>
      </c>
      <c r="L56" s="138">
        <v>89</v>
      </c>
      <c r="M56" s="221">
        <v>93.5</v>
      </c>
      <c r="N56" s="221">
        <v>90.75</v>
      </c>
      <c r="O56" s="223"/>
    </row>
    <row r="57" spans="1:15">
      <c r="A57" s="10">
        <v>38</v>
      </c>
      <c r="B57" s="24">
        <v>1911038</v>
      </c>
      <c r="C57" s="23" t="s">
        <v>48</v>
      </c>
      <c r="D57" s="37">
        <v>88</v>
      </c>
      <c r="E57" s="37">
        <v>82</v>
      </c>
      <c r="F57" s="219">
        <v>82</v>
      </c>
      <c r="G57" s="138">
        <v>90</v>
      </c>
      <c r="H57" s="138">
        <v>90</v>
      </c>
      <c r="I57" s="138">
        <v>88</v>
      </c>
      <c r="J57" s="221">
        <v>84.5</v>
      </c>
      <c r="K57" s="138">
        <v>85</v>
      </c>
      <c r="L57" s="138">
        <v>83</v>
      </c>
      <c r="M57" s="221">
        <v>85</v>
      </c>
      <c r="N57" s="221">
        <v>84.75</v>
      </c>
      <c r="O57" s="223"/>
    </row>
    <row r="58" spans="1:15">
      <c r="A58" s="10">
        <v>39</v>
      </c>
      <c r="B58" s="24">
        <v>1911039</v>
      </c>
      <c r="C58" s="23" t="s">
        <v>105</v>
      </c>
      <c r="D58" s="37">
        <v>90</v>
      </c>
      <c r="E58" s="37">
        <v>92</v>
      </c>
      <c r="F58" s="219">
        <v>78</v>
      </c>
      <c r="G58" s="138">
        <v>88</v>
      </c>
      <c r="H58" s="138">
        <v>87</v>
      </c>
      <c r="I58" s="138">
        <v>89</v>
      </c>
      <c r="J58" s="221">
        <v>81</v>
      </c>
      <c r="K58" s="138">
        <v>90</v>
      </c>
      <c r="L58" s="138">
        <v>86</v>
      </c>
      <c r="M58" s="221">
        <v>91</v>
      </c>
      <c r="N58" s="221">
        <v>85.5</v>
      </c>
      <c r="O58" s="223"/>
    </row>
    <row r="59" spans="1:15">
      <c r="A59" s="10">
        <v>40</v>
      </c>
      <c r="B59" s="24">
        <v>1911040</v>
      </c>
      <c r="C59" s="23" t="s">
        <v>106</v>
      </c>
      <c r="D59" s="37">
        <v>88</v>
      </c>
      <c r="E59" s="37">
        <v>86</v>
      </c>
      <c r="F59" s="219">
        <v>92</v>
      </c>
      <c r="G59" s="138">
        <v>86</v>
      </c>
      <c r="H59" s="138">
        <v>88</v>
      </c>
      <c r="I59" s="138">
        <v>87</v>
      </c>
      <c r="J59" s="221">
        <v>88.5</v>
      </c>
      <c r="K59" s="138">
        <v>88</v>
      </c>
      <c r="L59" s="138">
        <v>88</v>
      </c>
      <c r="M59" s="221">
        <v>87</v>
      </c>
      <c r="N59" s="221">
        <v>88.25</v>
      </c>
      <c r="O59" s="223"/>
    </row>
    <row r="60" spans="1:15">
      <c r="A60" s="10">
        <v>41</v>
      </c>
      <c r="B60" s="24">
        <v>1911041</v>
      </c>
      <c r="C60" s="23" t="s">
        <v>63</v>
      </c>
      <c r="D60" s="37">
        <v>92</v>
      </c>
      <c r="E60" s="37">
        <v>86</v>
      </c>
      <c r="F60" s="219">
        <v>88</v>
      </c>
      <c r="G60" s="138">
        <v>90</v>
      </c>
      <c r="H60" s="138">
        <v>84</v>
      </c>
      <c r="I60" s="138">
        <v>93</v>
      </c>
      <c r="J60" s="221">
        <v>84.5</v>
      </c>
      <c r="K60" s="138">
        <v>93</v>
      </c>
      <c r="L60" s="138">
        <v>87</v>
      </c>
      <c r="M60" s="221">
        <v>89</v>
      </c>
      <c r="N60" s="221">
        <v>88.75</v>
      </c>
      <c r="O60" s="223"/>
    </row>
    <row r="61" spans="1:15">
      <c r="A61" s="10">
        <v>42</v>
      </c>
      <c r="B61" s="24">
        <v>1911042</v>
      </c>
      <c r="C61" s="23" t="s">
        <v>107</v>
      </c>
      <c r="D61" s="37">
        <v>90</v>
      </c>
      <c r="E61" s="37">
        <v>84</v>
      </c>
      <c r="F61" s="219">
        <v>84</v>
      </c>
      <c r="G61" s="138">
        <v>91</v>
      </c>
      <c r="H61" s="138">
        <v>81</v>
      </c>
      <c r="I61" s="138">
        <v>92</v>
      </c>
      <c r="J61" s="221">
        <v>81</v>
      </c>
      <c r="K61" s="138">
        <v>92</v>
      </c>
      <c r="L61" s="138">
        <v>87</v>
      </c>
      <c r="M61" s="221">
        <v>87</v>
      </c>
      <c r="N61" s="221">
        <v>86.5</v>
      </c>
      <c r="O61" s="223"/>
    </row>
    <row r="62" spans="1:15">
      <c r="A62" s="10">
        <v>43</v>
      </c>
      <c r="B62" s="24">
        <v>1911043</v>
      </c>
      <c r="C62" s="23" t="s">
        <v>108</v>
      </c>
      <c r="D62" s="37">
        <v>90</v>
      </c>
      <c r="E62" s="37">
        <v>71</v>
      </c>
      <c r="F62" s="219">
        <v>88</v>
      </c>
      <c r="G62" s="138">
        <v>93</v>
      </c>
      <c r="H62" s="138">
        <v>72</v>
      </c>
      <c r="I62" s="138">
        <v>93</v>
      </c>
      <c r="J62" s="221">
        <v>78.5</v>
      </c>
      <c r="K62" s="138">
        <v>89</v>
      </c>
      <c r="L62" s="138">
        <v>89</v>
      </c>
      <c r="M62" s="221">
        <v>80.5</v>
      </c>
      <c r="N62" s="221">
        <v>83.75</v>
      </c>
      <c r="O62" s="223"/>
    </row>
    <row r="63" spans="1:15">
      <c r="A63" s="10">
        <v>44</v>
      </c>
      <c r="B63" s="24">
        <v>1911044</v>
      </c>
      <c r="C63" s="23" t="s">
        <v>49</v>
      </c>
      <c r="D63" s="37">
        <v>88</v>
      </c>
      <c r="E63" s="37">
        <v>80</v>
      </c>
      <c r="F63" s="219">
        <v>84</v>
      </c>
      <c r="G63" s="138">
        <v>93</v>
      </c>
      <c r="H63" s="138">
        <v>83</v>
      </c>
      <c r="I63" s="138">
        <v>89</v>
      </c>
      <c r="J63" s="221">
        <v>82</v>
      </c>
      <c r="K63" s="138">
        <v>87</v>
      </c>
      <c r="L63" s="138">
        <v>86</v>
      </c>
      <c r="M63" s="221">
        <v>84</v>
      </c>
      <c r="N63" s="221">
        <v>84.5</v>
      </c>
      <c r="O63" s="223"/>
    </row>
    <row r="64" spans="1:15">
      <c r="A64" s="10">
        <v>45</v>
      </c>
      <c r="B64" s="24">
        <v>1911045</v>
      </c>
      <c r="C64" s="23" t="s">
        <v>109</v>
      </c>
      <c r="D64" s="37">
        <v>90</v>
      </c>
      <c r="E64" s="37">
        <v>69</v>
      </c>
      <c r="F64" s="219">
        <v>86</v>
      </c>
      <c r="G64" s="138">
        <v>89</v>
      </c>
      <c r="H64" s="138">
        <v>83</v>
      </c>
      <c r="I64" s="138">
        <v>88</v>
      </c>
      <c r="J64" s="221">
        <v>83</v>
      </c>
      <c r="K64" s="138">
        <v>86</v>
      </c>
      <c r="L64" s="138">
        <v>84</v>
      </c>
      <c r="M64" s="221">
        <v>79.5</v>
      </c>
      <c r="N64" s="221">
        <v>84.5</v>
      </c>
      <c r="O64" s="223"/>
    </row>
    <row r="65" spans="1:15">
      <c r="A65" s="10">
        <v>46</v>
      </c>
      <c r="B65" s="24">
        <v>1911046</v>
      </c>
      <c r="C65" s="23" t="s">
        <v>110</v>
      </c>
      <c r="D65" s="37">
        <v>92</v>
      </c>
      <c r="E65" s="37">
        <v>92</v>
      </c>
      <c r="F65" s="219">
        <v>96</v>
      </c>
      <c r="G65" s="138">
        <v>96</v>
      </c>
      <c r="H65" s="138">
        <v>98</v>
      </c>
      <c r="I65" s="138">
        <v>96</v>
      </c>
      <c r="J65" s="221">
        <v>95.5</v>
      </c>
      <c r="K65" s="138">
        <v>95</v>
      </c>
      <c r="L65" s="138">
        <v>91</v>
      </c>
      <c r="M65" s="221">
        <v>92</v>
      </c>
      <c r="N65" s="221">
        <v>95.25</v>
      </c>
      <c r="O65" s="223"/>
    </row>
    <row r="66" spans="1:15">
      <c r="A66" s="10">
        <v>47</v>
      </c>
      <c r="B66" s="24">
        <v>1911047</v>
      </c>
      <c r="C66" s="23" t="s">
        <v>111</v>
      </c>
      <c r="D66" s="37">
        <v>90</v>
      </c>
      <c r="E66" s="37">
        <v>88</v>
      </c>
      <c r="F66" s="219">
        <v>84</v>
      </c>
      <c r="G66" s="138">
        <v>95</v>
      </c>
      <c r="H66" s="138">
        <v>96</v>
      </c>
      <c r="I66" s="138">
        <v>93</v>
      </c>
      <c r="J66" s="221">
        <v>88.5</v>
      </c>
      <c r="K66" s="138">
        <v>94</v>
      </c>
      <c r="L66" s="138">
        <v>89</v>
      </c>
      <c r="M66" s="221">
        <v>89</v>
      </c>
      <c r="N66" s="221">
        <v>91.25</v>
      </c>
      <c r="O66" s="223"/>
    </row>
    <row r="67" spans="1:15">
      <c r="A67" s="10">
        <v>48</v>
      </c>
      <c r="B67" s="24">
        <v>1911048</v>
      </c>
      <c r="C67" s="23" t="s">
        <v>64</v>
      </c>
      <c r="D67" s="37">
        <v>88</v>
      </c>
      <c r="E67" s="37">
        <v>80</v>
      </c>
      <c r="F67" s="219">
        <v>86</v>
      </c>
      <c r="G67" s="138">
        <v>90</v>
      </c>
      <c r="H67" s="138">
        <v>81</v>
      </c>
      <c r="I67" s="138">
        <v>87</v>
      </c>
      <c r="J67" s="221">
        <v>82</v>
      </c>
      <c r="K67" s="138">
        <v>88</v>
      </c>
      <c r="L67" s="138">
        <v>83</v>
      </c>
      <c r="M67" s="221">
        <v>84</v>
      </c>
      <c r="N67" s="221">
        <v>85</v>
      </c>
      <c r="O67" s="223"/>
    </row>
    <row r="68" spans="1:15">
      <c r="A68" s="10">
        <v>49</v>
      </c>
      <c r="B68" s="24">
        <v>1911049</v>
      </c>
      <c r="C68" s="23" t="s">
        <v>112</v>
      </c>
      <c r="D68" s="37">
        <v>90</v>
      </c>
      <c r="E68" s="37">
        <v>85</v>
      </c>
      <c r="F68" s="219">
        <v>80</v>
      </c>
      <c r="G68" s="138">
        <v>92</v>
      </c>
      <c r="H68" s="138">
        <v>93</v>
      </c>
      <c r="I68" s="138">
        <v>92</v>
      </c>
      <c r="J68" s="221">
        <v>85</v>
      </c>
      <c r="K68" s="138">
        <v>92</v>
      </c>
      <c r="L68" s="138">
        <v>87</v>
      </c>
      <c r="M68" s="221">
        <v>87.5</v>
      </c>
      <c r="N68" s="221">
        <v>88.5</v>
      </c>
      <c r="O68" s="223"/>
    </row>
    <row r="69" spans="1:15">
      <c r="A69" s="10">
        <v>50</v>
      </c>
      <c r="B69" s="24">
        <v>1911050</v>
      </c>
      <c r="C69" s="23" t="s">
        <v>113</v>
      </c>
      <c r="D69" s="37">
        <v>92</v>
      </c>
      <c r="E69" s="37">
        <v>91</v>
      </c>
      <c r="F69" s="219">
        <v>84</v>
      </c>
      <c r="G69" s="138">
        <v>90</v>
      </c>
      <c r="H69" s="138">
        <v>86</v>
      </c>
      <c r="I69" s="138">
        <v>89</v>
      </c>
      <c r="J69" s="221">
        <v>83.5</v>
      </c>
      <c r="K69" s="138">
        <v>92</v>
      </c>
      <c r="L69" s="138">
        <v>87</v>
      </c>
      <c r="M69" s="221">
        <v>91.5</v>
      </c>
      <c r="N69" s="221">
        <v>87.75</v>
      </c>
      <c r="O69" s="223"/>
    </row>
    <row r="70" spans="1:15">
      <c r="A70" s="10">
        <v>51</v>
      </c>
      <c r="B70" s="24">
        <v>1911051</v>
      </c>
      <c r="C70" s="23" t="s">
        <v>114</v>
      </c>
      <c r="D70" s="37">
        <v>90</v>
      </c>
      <c r="E70" s="37">
        <v>92</v>
      </c>
      <c r="F70" s="219">
        <v>82</v>
      </c>
      <c r="G70" s="138">
        <v>90</v>
      </c>
      <c r="H70" s="138">
        <v>78</v>
      </c>
      <c r="I70" s="138">
        <v>92</v>
      </c>
      <c r="J70" s="221">
        <v>78.5</v>
      </c>
      <c r="K70" s="138">
        <v>91</v>
      </c>
      <c r="L70" s="138">
        <v>86</v>
      </c>
      <c r="M70" s="221">
        <v>91</v>
      </c>
      <c r="N70" s="221">
        <v>84.75</v>
      </c>
      <c r="O70" s="223"/>
    </row>
    <row r="71" spans="1:15">
      <c r="A71" s="10">
        <v>52</v>
      </c>
      <c r="B71" s="24">
        <v>1911052</v>
      </c>
      <c r="C71" s="23" t="s">
        <v>115</v>
      </c>
      <c r="D71" s="37">
        <v>84</v>
      </c>
      <c r="E71" s="37">
        <v>88</v>
      </c>
      <c r="F71" s="219">
        <v>88</v>
      </c>
      <c r="G71" s="138">
        <v>95</v>
      </c>
      <c r="H71" s="138">
        <v>79</v>
      </c>
      <c r="I71" s="138">
        <v>90</v>
      </c>
      <c r="J71" s="221">
        <v>82</v>
      </c>
      <c r="K71" s="138">
        <v>91</v>
      </c>
      <c r="L71" s="138">
        <v>86</v>
      </c>
      <c r="M71" s="221">
        <v>86</v>
      </c>
      <c r="N71" s="221">
        <v>86.5</v>
      </c>
      <c r="O71" s="223"/>
    </row>
    <row r="72" spans="1:15">
      <c r="A72" s="10">
        <v>53</v>
      </c>
      <c r="B72" s="24">
        <v>1911053</v>
      </c>
      <c r="C72" s="23" t="s">
        <v>50</v>
      </c>
      <c r="D72" s="37">
        <v>94</v>
      </c>
      <c r="E72" s="37">
        <v>95</v>
      </c>
      <c r="F72" s="219">
        <v>96</v>
      </c>
      <c r="G72" s="138">
        <v>88</v>
      </c>
      <c r="H72" s="138">
        <v>96</v>
      </c>
      <c r="I72" s="138">
        <v>92</v>
      </c>
      <c r="J72" s="221">
        <v>94.5</v>
      </c>
      <c r="K72" s="138">
        <v>89</v>
      </c>
      <c r="L72" s="138">
        <v>88</v>
      </c>
      <c r="M72" s="221">
        <v>94.5</v>
      </c>
      <c r="N72" s="221">
        <v>91.75</v>
      </c>
      <c r="O72" s="223"/>
    </row>
    <row r="73" spans="1:15">
      <c r="A73" s="10">
        <v>54</v>
      </c>
      <c r="B73" s="24">
        <v>1911054</v>
      </c>
      <c r="C73" s="23" t="s">
        <v>116</v>
      </c>
      <c r="D73" s="37">
        <v>82</v>
      </c>
      <c r="E73" s="37">
        <v>83</v>
      </c>
      <c r="F73" s="219">
        <v>88</v>
      </c>
      <c r="G73" s="138">
        <v>93</v>
      </c>
      <c r="H73" s="138">
        <v>69</v>
      </c>
      <c r="I73" s="138">
        <v>87</v>
      </c>
      <c r="J73" s="221">
        <v>77</v>
      </c>
      <c r="K73" s="138">
        <v>87</v>
      </c>
      <c r="L73" s="138">
        <v>84</v>
      </c>
      <c r="M73" s="221">
        <v>82.5</v>
      </c>
      <c r="N73" s="221">
        <v>82</v>
      </c>
      <c r="O73" s="223"/>
    </row>
    <row r="74" spans="1:15">
      <c r="A74" s="10">
        <v>55</v>
      </c>
      <c r="B74" s="24">
        <v>1911055</v>
      </c>
      <c r="C74" s="23" t="s">
        <v>117</v>
      </c>
      <c r="D74" s="37">
        <v>74</v>
      </c>
      <c r="E74" s="37">
        <v>80</v>
      </c>
      <c r="F74" s="219">
        <v>88</v>
      </c>
      <c r="G74" s="138">
        <v>89</v>
      </c>
      <c r="H74" s="138">
        <v>76</v>
      </c>
      <c r="I74" s="138">
        <v>92</v>
      </c>
      <c r="J74" s="221">
        <v>80.5</v>
      </c>
      <c r="K74" s="138">
        <v>93</v>
      </c>
      <c r="L74" s="138">
        <v>88</v>
      </c>
      <c r="M74" s="221">
        <v>77</v>
      </c>
      <c r="N74" s="221">
        <v>86.75</v>
      </c>
      <c r="O74" s="223"/>
    </row>
    <row r="75" spans="1:15">
      <c r="A75" s="10">
        <v>56</v>
      </c>
      <c r="B75" s="24">
        <v>1911056</v>
      </c>
      <c r="C75" s="23" t="s">
        <v>118</v>
      </c>
      <c r="D75" s="37">
        <v>84</v>
      </c>
      <c r="E75" s="37">
        <v>96</v>
      </c>
      <c r="F75" s="219">
        <v>96</v>
      </c>
      <c r="G75" s="138">
        <v>97</v>
      </c>
      <c r="H75" s="138">
        <v>95</v>
      </c>
      <c r="I75" s="138">
        <v>98</v>
      </c>
      <c r="J75" s="221">
        <v>94</v>
      </c>
      <c r="K75" s="138">
        <v>97</v>
      </c>
      <c r="L75" s="138">
        <v>94</v>
      </c>
      <c r="M75" s="221">
        <v>90</v>
      </c>
      <c r="N75" s="221">
        <v>95.5</v>
      </c>
      <c r="O75" s="223"/>
    </row>
    <row r="76" spans="1:15">
      <c r="A76" s="10">
        <v>57</v>
      </c>
      <c r="B76" s="24">
        <v>1911057</v>
      </c>
      <c r="C76" s="23" t="s">
        <v>119</v>
      </c>
      <c r="D76" s="37">
        <v>82</v>
      </c>
      <c r="E76" s="37">
        <v>67</v>
      </c>
      <c r="F76" s="219">
        <v>90</v>
      </c>
      <c r="G76" s="138">
        <v>89</v>
      </c>
      <c r="H76" s="138">
        <v>80</v>
      </c>
      <c r="I76" s="138">
        <v>90</v>
      </c>
      <c r="J76" s="221">
        <v>83.5</v>
      </c>
      <c r="K76" s="138">
        <v>89</v>
      </c>
      <c r="L76" s="138">
        <v>86</v>
      </c>
      <c r="M76" s="221">
        <v>74.5</v>
      </c>
      <c r="N76" s="221">
        <v>86.25</v>
      </c>
      <c r="O76" s="223"/>
    </row>
    <row r="77" spans="1:15">
      <c r="A77" s="10">
        <v>58</v>
      </c>
      <c r="B77" s="24">
        <v>1911058</v>
      </c>
      <c r="C77" s="23" t="s">
        <v>120</v>
      </c>
      <c r="D77" s="37">
        <v>90</v>
      </c>
      <c r="E77" s="37">
        <v>84</v>
      </c>
      <c r="F77" s="219">
        <v>84</v>
      </c>
      <c r="G77" s="138">
        <v>86</v>
      </c>
      <c r="H77" s="138">
        <v>88</v>
      </c>
      <c r="I77" s="138">
        <v>88</v>
      </c>
      <c r="J77" s="221">
        <v>84.5</v>
      </c>
      <c r="K77" s="138">
        <v>83</v>
      </c>
      <c r="L77" s="138">
        <v>88</v>
      </c>
      <c r="M77" s="221">
        <v>87</v>
      </c>
      <c r="N77" s="221">
        <v>83.75</v>
      </c>
      <c r="O77" s="223"/>
    </row>
    <row r="78" spans="1:15">
      <c r="A78" s="10">
        <v>59</v>
      </c>
      <c r="B78" s="24">
        <v>1911059</v>
      </c>
      <c r="C78" s="23" t="s">
        <v>65</v>
      </c>
      <c r="D78" s="37">
        <v>84</v>
      </c>
      <c r="E78" s="37">
        <v>85</v>
      </c>
      <c r="F78" s="219">
        <v>92</v>
      </c>
      <c r="G78" s="138">
        <v>92</v>
      </c>
      <c r="H78" s="138">
        <v>95</v>
      </c>
      <c r="I78" s="138">
        <v>96</v>
      </c>
      <c r="J78" s="221">
        <v>92</v>
      </c>
      <c r="K78" s="138">
        <v>93</v>
      </c>
      <c r="L78" s="138">
        <v>92</v>
      </c>
      <c r="M78" s="221">
        <v>84.5</v>
      </c>
      <c r="N78" s="221">
        <v>92.5</v>
      </c>
      <c r="O78" s="223"/>
    </row>
    <row r="79" spans="1:15">
      <c r="A79" s="10">
        <v>60</v>
      </c>
      <c r="B79" s="24">
        <v>1911060</v>
      </c>
      <c r="C79" s="23" t="s">
        <v>121</v>
      </c>
      <c r="D79" s="37">
        <v>88</v>
      </c>
      <c r="E79" s="37">
        <v>92</v>
      </c>
      <c r="F79" s="219">
        <v>86</v>
      </c>
      <c r="G79" s="138">
        <v>88</v>
      </c>
      <c r="H79" s="138">
        <v>93</v>
      </c>
      <c r="I79" s="138">
        <v>94</v>
      </c>
      <c r="J79" s="221">
        <v>88</v>
      </c>
      <c r="K79" s="138">
        <v>85</v>
      </c>
      <c r="L79" s="138">
        <v>82</v>
      </c>
      <c r="M79" s="221">
        <v>90</v>
      </c>
      <c r="N79" s="221">
        <v>86.5</v>
      </c>
      <c r="O79" s="223"/>
    </row>
    <row r="80" spans="1:15">
      <c r="A80" s="10">
        <v>61</v>
      </c>
      <c r="B80" s="24">
        <v>1911061</v>
      </c>
      <c r="C80" s="23" t="s">
        <v>122</v>
      </c>
      <c r="D80" s="37">
        <v>78</v>
      </c>
      <c r="E80" s="37">
        <v>83</v>
      </c>
      <c r="F80" s="219">
        <v>94</v>
      </c>
      <c r="G80" s="138">
        <v>93</v>
      </c>
      <c r="H80" s="138">
        <v>88</v>
      </c>
      <c r="I80" s="138">
        <v>94</v>
      </c>
      <c r="J80" s="221">
        <v>89.5</v>
      </c>
      <c r="K80" s="138">
        <v>95</v>
      </c>
      <c r="L80" s="138">
        <v>92</v>
      </c>
      <c r="M80" s="221">
        <v>80.5</v>
      </c>
      <c r="N80" s="221">
        <v>92.25</v>
      </c>
      <c r="O80" s="223"/>
    </row>
    <row r="81" spans="1:15">
      <c r="A81" s="10">
        <v>62</v>
      </c>
      <c r="B81" s="24">
        <v>1911062</v>
      </c>
      <c r="C81" s="23" t="s">
        <v>123</v>
      </c>
      <c r="D81" s="37">
        <v>92</v>
      </c>
      <c r="E81" s="37">
        <v>83</v>
      </c>
      <c r="F81" s="219">
        <v>90</v>
      </c>
      <c r="G81" s="138">
        <v>89</v>
      </c>
      <c r="H81" s="138">
        <v>99</v>
      </c>
      <c r="I81" s="138">
        <v>98</v>
      </c>
      <c r="J81" s="221">
        <v>93</v>
      </c>
      <c r="K81" s="138">
        <v>87</v>
      </c>
      <c r="L81" s="138">
        <v>86</v>
      </c>
      <c r="M81" s="221">
        <v>87.5</v>
      </c>
      <c r="N81" s="221">
        <v>90</v>
      </c>
      <c r="O81" s="223"/>
    </row>
    <row r="82" spans="1:15">
      <c r="A82" s="10">
        <v>63</v>
      </c>
      <c r="B82" s="24">
        <v>1911063</v>
      </c>
      <c r="C82" s="23" t="s">
        <v>51</v>
      </c>
      <c r="D82" s="37">
        <v>80</v>
      </c>
      <c r="E82" s="37">
        <v>89</v>
      </c>
      <c r="F82" s="219">
        <v>96</v>
      </c>
      <c r="G82" s="138">
        <v>94</v>
      </c>
      <c r="H82" s="138">
        <v>93</v>
      </c>
      <c r="I82" s="138">
        <v>98</v>
      </c>
      <c r="J82" s="221">
        <v>93</v>
      </c>
      <c r="K82" s="138">
        <v>95</v>
      </c>
      <c r="L82" s="138">
        <v>94</v>
      </c>
      <c r="M82" s="221">
        <v>84.5</v>
      </c>
      <c r="N82" s="221">
        <v>94</v>
      </c>
      <c r="O82" s="223"/>
    </row>
    <row r="83" spans="1:15">
      <c r="A83" s="10">
        <v>64</v>
      </c>
      <c r="B83" s="24">
        <v>1911064</v>
      </c>
      <c r="C83" s="23" t="s">
        <v>124</v>
      </c>
      <c r="D83" s="37">
        <v>80</v>
      </c>
      <c r="E83" s="37">
        <v>90</v>
      </c>
      <c r="F83" s="219">
        <v>94</v>
      </c>
      <c r="G83" s="138">
        <v>93</v>
      </c>
      <c r="H83" s="138">
        <v>90</v>
      </c>
      <c r="I83" s="138">
        <v>96</v>
      </c>
      <c r="J83" s="221">
        <v>90.5</v>
      </c>
      <c r="K83" s="138">
        <v>93</v>
      </c>
      <c r="L83" s="138">
        <v>94</v>
      </c>
      <c r="M83" s="221">
        <v>85</v>
      </c>
      <c r="N83" s="221">
        <v>91.75</v>
      </c>
      <c r="O83" s="223"/>
    </row>
    <row r="84" spans="1:15">
      <c r="A84" s="10">
        <v>65</v>
      </c>
      <c r="B84" s="24">
        <v>1911065</v>
      </c>
      <c r="C84" s="23" t="s">
        <v>52</v>
      </c>
      <c r="D84" s="37">
        <v>72</v>
      </c>
      <c r="E84" s="37">
        <v>82</v>
      </c>
      <c r="F84" s="219">
        <v>86</v>
      </c>
      <c r="G84" s="138">
        <v>92</v>
      </c>
      <c r="H84" s="138">
        <v>69</v>
      </c>
      <c r="I84" s="138">
        <v>84</v>
      </c>
      <c r="J84" s="221">
        <v>76</v>
      </c>
      <c r="K84" s="138">
        <v>85</v>
      </c>
      <c r="L84" s="138">
        <v>86</v>
      </c>
      <c r="M84" s="221">
        <v>77</v>
      </c>
      <c r="N84" s="221">
        <v>80.5</v>
      </c>
      <c r="O84" s="223"/>
    </row>
    <row r="85" spans="1:15">
      <c r="A85" s="10">
        <v>66</v>
      </c>
      <c r="B85" s="24">
        <v>1911066</v>
      </c>
      <c r="C85" s="23" t="s">
        <v>66</v>
      </c>
      <c r="D85" s="37">
        <v>90</v>
      </c>
      <c r="E85" s="37">
        <v>89</v>
      </c>
      <c r="F85" s="219">
        <v>88</v>
      </c>
      <c r="G85" s="138">
        <v>90</v>
      </c>
      <c r="H85" s="138">
        <v>89</v>
      </c>
      <c r="I85" s="138">
        <v>94</v>
      </c>
      <c r="J85" s="221">
        <v>87</v>
      </c>
      <c r="K85" s="138">
        <v>91</v>
      </c>
      <c r="L85" s="138">
        <v>86</v>
      </c>
      <c r="M85" s="221">
        <v>89.5</v>
      </c>
      <c r="N85" s="221">
        <v>89</v>
      </c>
      <c r="O85" s="223"/>
    </row>
    <row r="86" spans="1:15">
      <c r="A86" s="10">
        <v>67</v>
      </c>
      <c r="B86" s="24">
        <v>1911067</v>
      </c>
      <c r="C86" s="23" t="s">
        <v>125</v>
      </c>
      <c r="D86" s="37">
        <v>90</v>
      </c>
      <c r="E86" s="37">
        <v>88</v>
      </c>
      <c r="F86" s="219">
        <v>90</v>
      </c>
      <c r="G86" s="138">
        <v>81</v>
      </c>
      <c r="H86" s="138">
        <v>94</v>
      </c>
      <c r="I86" s="138">
        <v>90</v>
      </c>
      <c r="J86" s="221">
        <v>90.5</v>
      </c>
      <c r="K86" s="138">
        <v>85</v>
      </c>
      <c r="L86" s="138">
        <v>84</v>
      </c>
      <c r="M86" s="221">
        <v>89</v>
      </c>
      <c r="N86" s="221">
        <v>87.75</v>
      </c>
      <c r="O86" s="223"/>
    </row>
    <row r="87" spans="1:15">
      <c r="A87" s="10">
        <v>68</v>
      </c>
      <c r="B87" s="24">
        <v>1911068</v>
      </c>
      <c r="C87" s="23" t="s">
        <v>126</v>
      </c>
      <c r="D87" s="37">
        <v>82</v>
      </c>
      <c r="E87" s="37">
        <v>92</v>
      </c>
      <c r="F87" s="219">
        <v>92</v>
      </c>
      <c r="G87" s="138">
        <v>92</v>
      </c>
      <c r="H87" s="138">
        <v>83</v>
      </c>
      <c r="I87" s="138">
        <v>94</v>
      </c>
      <c r="J87" s="221">
        <v>86</v>
      </c>
      <c r="K87" s="138">
        <v>94</v>
      </c>
      <c r="L87" s="138">
        <v>88</v>
      </c>
      <c r="M87" s="221">
        <v>87</v>
      </c>
      <c r="N87" s="221">
        <v>90</v>
      </c>
      <c r="O87" s="223"/>
    </row>
    <row r="88" spans="1:15">
      <c r="A88" s="10">
        <v>69</v>
      </c>
      <c r="B88" s="24">
        <v>1911069</v>
      </c>
      <c r="C88" s="23" t="s">
        <v>67</v>
      </c>
      <c r="D88" s="37">
        <v>80</v>
      </c>
      <c r="E88" s="37">
        <v>83</v>
      </c>
      <c r="F88" s="219">
        <v>86</v>
      </c>
      <c r="G88" s="138">
        <v>94</v>
      </c>
      <c r="H88" s="138">
        <v>78</v>
      </c>
      <c r="I88" s="138">
        <v>90</v>
      </c>
      <c r="J88" s="221">
        <v>80.5</v>
      </c>
      <c r="K88" s="138">
        <v>85</v>
      </c>
      <c r="L88" s="138">
        <v>84</v>
      </c>
      <c r="M88" s="221">
        <v>81.5</v>
      </c>
      <c r="N88" s="221">
        <v>82.75</v>
      </c>
      <c r="O88" s="223"/>
    </row>
    <row r="89" spans="1:15">
      <c r="A89" s="10">
        <v>70</v>
      </c>
      <c r="B89" s="24">
        <v>1911070</v>
      </c>
      <c r="C89" s="23" t="s">
        <v>127</v>
      </c>
      <c r="D89" s="37">
        <v>74</v>
      </c>
      <c r="E89" s="37">
        <v>88</v>
      </c>
      <c r="F89" s="219">
        <v>86</v>
      </c>
      <c r="G89" s="138">
        <v>93</v>
      </c>
      <c r="H89" s="138">
        <v>80</v>
      </c>
      <c r="I89" s="138">
        <v>90</v>
      </c>
      <c r="J89" s="221">
        <v>81.5</v>
      </c>
      <c r="K89" s="138">
        <v>87</v>
      </c>
      <c r="L89" s="138">
        <v>84</v>
      </c>
      <c r="M89" s="221">
        <v>81</v>
      </c>
      <c r="N89" s="221">
        <v>84.25</v>
      </c>
      <c r="O89" s="223"/>
    </row>
    <row r="90" spans="1:15">
      <c r="A90" s="10">
        <v>71</v>
      </c>
      <c r="B90" s="24">
        <v>1911071</v>
      </c>
      <c r="C90" s="23" t="s">
        <v>128</v>
      </c>
      <c r="D90" s="37">
        <v>94</v>
      </c>
      <c r="E90" s="37">
        <v>88</v>
      </c>
      <c r="F90" s="219">
        <v>90</v>
      </c>
      <c r="G90" s="138">
        <v>89</v>
      </c>
      <c r="H90" s="138">
        <v>87</v>
      </c>
      <c r="I90" s="138">
        <v>88</v>
      </c>
      <c r="J90" s="221">
        <v>87</v>
      </c>
      <c r="K90" s="138">
        <v>87</v>
      </c>
      <c r="L90" s="138">
        <v>82</v>
      </c>
      <c r="M90" s="221">
        <v>91</v>
      </c>
      <c r="N90" s="221">
        <v>87</v>
      </c>
      <c r="O90" s="223"/>
    </row>
    <row r="91" spans="1:15">
      <c r="A91" s="10">
        <v>72</v>
      </c>
      <c r="B91" s="24">
        <v>1911072</v>
      </c>
      <c r="C91" s="23" t="s">
        <v>53</v>
      </c>
      <c r="D91" s="37">
        <v>88</v>
      </c>
      <c r="E91" s="37">
        <v>85</v>
      </c>
      <c r="F91" s="219">
        <v>88</v>
      </c>
      <c r="G91" s="138">
        <v>77</v>
      </c>
      <c r="H91" s="138">
        <v>73</v>
      </c>
      <c r="I91" s="138">
        <v>92</v>
      </c>
      <c r="J91" s="221">
        <v>79</v>
      </c>
      <c r="K91" s="138">
        <v>83</v>
      </c>
      <c r="L91" s="138">
        <v>86</v>
      </c>
      <c r="M91" s="221">
        <v>86.5</v>
      </c>
      <c r="N91" s="221">
        <v>81</v>
      </c>
      <c r="O91" s="223"/>
    </row>
    <row r="92" spans="1:15">
      <c r="A92" s="10">
        <v>73</v>
      </c>
      <c r="B92" s="24">
        <v>1911073</v>
      </c>
      <c r="C92" s="23" t="s">
        <v>54</v>
      </c>
      <c r="D92" s="37">
        <v>92</v>
      </c>
      <c r="E92" s="37">
        <v>93</v>
      </c>
      <c r="F92" s="219">
        <v>92</v>
      </c>
      <c r="G92" s="138">
        <v>94</v>
      </c>
      <c r="H92" s="138">
        <v>96</v>
      </c>
      <c r="I92" s="138">
        <v>98</v>
      </c>
      <c r="J92" s="221">
        <v>92.5</v>
      </c>
      <c r="K92" s="138">
        <v>89</v>
      </c>
      <c r="L92" s="138">
        <v>88</v>
      </c>
      <c r="M92" s="221">
        <v>92.5</v>
      </c>
      <c r="N92" s="221">
        <v>90.75</v>
      </c>
      <c r="O92" s="223"/>
    </row>
    <row r="93" spans="1:15">
      <c r="A93" s="10">
        <v>74</v>
      </c>
      <c r="B93" s="24">
        <v>1911074</v>
      </c>
      <c r="C93" s="23" t="s">
        <v>68</v>
      </c>
      <c r="D93" s="37">
        <v>92</v>
      </c>
      <c r="E93" s="37">
        <v>89</v>
      </c>
      <c r="F93" s="219">
        <v>88</v>
      </c>
      <c r="G93" s="138">
        <v>83</v>
      </c>
      <c r="H93" s="138">
        <v>96</v>
      </c>
      <c r="I93" s="138">
        <v>94</v>
      </c>
      <c r="J93" s="221">
        <v>90.5</v>
      </c>
      <c r="K93" s="138">
        <v>89</v>
      </c>
      <c r="L93" s="138">
        <v>88</v>
      </c>
      <c r="M93" s="221">
        <v>90.5</v>
      </c>
      <c r="N93" s="221">
        <v>89.75</v>
      </c>
      <c r="O93" s="223"/>
    </row>
    <row r="94" spans="1:15">
      <c r="A94" s="10">
        <v>75</v>
      </c>
      <c r="B94" s="24">
        <v>1911075</v>
      </c>
      <c r="C94" s="23" t="s">
        <v>55</v>
      </c>
      <c r="D94" s="37">
        <v>80</v>
      </c>
      <c r="E94" s="37">
        <v>88</v>
      </c>
      <c r="F94" s="219">
        <v>96</v>
      </c>
      <c r="G94" s="138">
        <v>93</v>
      </c>
      <c r="H94" s="138">
        <v>84</v>
      </c>
      <c r="I94" s="138">
        <v>92</v>
      </c>
      <c r="J94" s="221">
        <v>88.5</v>
      </c>
      <c r="K94" s="138">
        <v>91</v>
      </c>
      <c r="L94" s="138">
        <v>90</v>
      </c>
      <c r="M94" s="221">
        <v>84</v>
      </c>
      <c r="N94" s="221">
        <v>89.75</v>
      </c>
      <c r="O94" s="223"/>
    </row>
    <row r="95" spans="1:15">
      <c r="A95" s="10">
        <v>76</v>
      </c>
      <c r="B95" s="24">
        <v>1911076</v>
      </c>
      <c r="C95" s="23" t="s">
        <v>129</v>
      </c>
      <c r="D95" s="37">
        <v>74</v>
      </c>
      <c r="E95" s="37">
        <v>88</v>
      </c>
      <c r="F95" s="219">
        <v>92</v>
      </c>
      <c r="G95" s="138">
        <v>94</v>
      </c>
      <c r="H95" s="138">
        <v>87</v>
      </c>
      <c r="I95" s="138">
        <v>94</v>
      </c>
      <c r="J95" s="221">
        <v>88</v>
      </c>
      <c r="K95" s="138">
        <v>93</v>
      </c>
      <c r="L95" s="138">
        <v>92</v>
      </c>
      <c r="M95" s="221">
        <v>81</v>
      </c>
      <c r="N95" s="221">
        <v>90.5</v>
      </c>
      <c r="O95" s="223"/>
    </row>
    <row r="96" spans="1:15">
      <c r="A96" s="10">
        <v>77</v>
      </c>
      <c r="B96" s="24">
        <v>1911077</v>
      </c>
      <c r="C96" s="23" t="s">
        <v>56</v>
      </c>
      <c r="D96" s="37">
        <v>92</v>
      </c>
      <c r="E96" s="37">
        <v>88</v>
      </c>
      <c r="F96" s="219">
        <v>84</v>
      </c>
      <c r="G96" s="138">
        <v>89</v>
      </c>
      <c r="H96" s="138">
        <v>84</v>
      </c>
      <c r="I96" s="138">
        <v>92</v>
      </c>
      <c r="J96" s="221">
        <v>82.5</v>
      </c>
      <c r="K96" s="138">
        <v>87</v>
      </c>
      <c r="L96" s="138">
        <v>82</v>
      </c>
      <c r="M96" s="221">
        <v>90</v>
      </c>
      <c r="N96" s="221">
        <v>84.75</v>
      </c>
      <c r="O96" s="223"/>
    </row>
    <row r="97" spans="1:15">
      <c r="A97" s="10">
        <v>78</v>
      </c>
      <c r="B97" s="24">
        <v>1911078</v>
      </c>
      <c r="C97" s="23" t="s">
        <v>69</v>
      </c>
      <c r="D97" s="37">
        <v>90</v>
      </c>
      <c r="E97" s="37">
        <v>83</v>
      </c>
      <c r="F97" s="219">
        <v>86</v>
      </c>
      <c r="G97" s="138">
        <v>83</v>
      </c>
      <c r="H97" s="138">
        <v>92</v>
      </c>
      <c r="I97" s="138">
        <v>96</v>
      </c>
      <c r="J97" s="221">
        <v>87.5</v>
      </c>
      <c r="K97" s="138">
        <v>89</v>
      </c>
      <c r="L97" s="138">
        <v>88</v>
      </c>
      <c r="M97" s="221">
        <v>86.5</v>
      </c>
      <c r="N97" s="221">
        <v>88.25</v>
      </c>
      <c r="O97" s="223"/>
    </row>
    <row r="98" spans="1:15">
      <c r="A98" s="10">
        <v>79</v>
      </c>
      <c r="B98" s="24">
        <v>1911079</v>
      </c>
      <c r="C98" s="23" t="s">
        <v>130</v>
      </c>
      <c r="D98" s="37">
        <v>80</v>
      </c>
      <c r="E98" s="37">
        <v>88</v>
      </c>
      <c r="F98" s="219">
        <v>90</v>
      </c>
      <c r="G98" s="138">
        <v>93</v>
      </c>
      <c r="H98" s="138">
        <v>86</v>
      </c>
      <c r="I98" s="138">
        <v>92</v>
      </c>
      <c r="J98" s="221">
        <v>86.5</v>
      </c>
      <c r="K98" s="138">
        <v>91</v>
      </c>
      <c r="L98" s="138">
        <v>88</v>
      </c>
      <c r="M98" s="221">
        <v>84</v>
      </c>
      <c r="N98" s="221">
        <v>88.75</v>
      </c>
      <c r="O98" s="223"/>
    </row>
    <row r="99" spans="1:15">
      <c r="A99" s="10">
        <v>80</v>
      </c>
      <c r="B99" s="24">
        <v>1911080</v>
      </c>
      <c r="C99" s="23" t="s">
        <v>131</v>
      </c>
      <c r="D99" s="37">
        <v>70</v>
      </c>
      <c r="E99" s="37">
        <v>68</v>
      </c>
      <c r="F99" s="219">
        <v>88</v>
      </c>
      <c r="G99" s="138">
        <v>91</v>
      </c>
      <c r="H99" s="138">
        <v>59</v>
      </c>
      <c r="I99" s="138">
        <v>86</v>
      </c>
      <c r="J99" s="221">
        <v>72</v>
      </c>
      <c r="K99" s="138">
        <v>83</v>
      </c>
      <c r="L99" s="138">
        <v>78</v>
      </c>
      <c r="M99" s="221">
        <v>69</v>
      </c>
      <c r="N99" s="221">
        <v>77.5</v>
      </c>
      <c r="O99" s="223"/>
    </row>
    <row r="100" spans="1:15">
      <c r="A100" s="10">
        <v>81</v>
      </c>
      <c r="B100" s="24">
        <v>1911081</v>
      </c>
      <c r="C100" s="23" t="s">
        <v>70</v>
      </c>
      <c r="D100" s="37">
        <v>86</v>
      </c>
      <c r="E100" s="37">
        <v>84</v>
      </c>
      <c r="F100" s="219">
        <v>78</v>
      </c>
      <c r="G100" s="138">
        <v>83</v>
      </c>
      <c r="H100" s="138">
        <v>94</v>
      </c>
      <c r="I100" s="138">
        <v>84</v>
      </c>
      <c r="J100" s="221">
        <v>84.5</v>
      </c>
      <c r="K100" s="138">
        <v>87</v>
      </c>
      <c r="L100" s="138">
        <v>82</v>
      </c>
      <c r="M100" s="221">
        <v>85</v>
      </c>
      <c r="N100" s="221">
        <v>85.75</v>
      </c>
      <c r="O100" s="223"/>
    </row>
    <row r="101" spans="1:15">
      <c r="A101" s="10">
        <v>82</v>
      </c>
      <c r="B101" s="24">
        <v>1911082</v>
      </c>
      <c r="C101" s="23" t="s">
        <v>71</v>
      </c>
      <c r="D101" s="37">
        <v>90</v>
      </c>
      <c r="E101" s="37">
        <v>88</v>
      </c>
      <c r="F101" s="219">
        <v>92</v>
      </c>
      <c r="G101" s="138">
        <v>94</v>
      </c>
      <c r="H101" s="138">
        <v>94</v>
      </c>
      <c r="I101" s="138">
        <v>94</v>
      </c>
      <c r="J101" s="221">
        <v>91.5</v>
      </c>
      <c r="K101" s="138">
        <v>87</v>
      </c>
      <c r="L101" s="138">
        <v>86</v>
      </c>
      <c r="M101" s="221">
        <v>89</v>
      </c>
      <c r="N101" s="221">
        <v>89.25</v>
      </c>
      <c r="O101" s="223"/>
    </row>
    <row r="102" spans="1:15">
      <c r="A102" s="10">
        <v>83</v>
      </c>
      <c r="B102" s="24">
        <v>1911083</v>
      </c>
      <c r="C102" s="23" t="s">
        <v>132</v>
      </c>
      <c r="D102" s="37">
        <v>78</v>
      </c>
      <c r="E102" s="37">
        <v>88</v>
      </c>
      <c r="F102" s="219">
        <v>92</v>
      </c>
      <c r="G102" s="138">
        <v>93</v>
      </c>
      <c r="H102" s="138">
        <v>88</v>
      </c>
      <c r="I102" s="138">
        <v>90</v>
      </c>
      <c r="J102" s="221">
        <v>88.5</v>
      </c>
      <c r="K102" s="138">
        <v>91</v>
      </c>
      <c r="L102" s="138">
        <v>87</v>
      </c>
      <c r="M102" s="221">
        <v>83</v>
      </c>
      <c r="N102" s="221">
        <v>89.75</v>
      </c>
      <c r="O102" s="223"/>
    </row>
    <row r="103" spans="1:15">
      <c r="A103" s="10">
        <v>84</v>
      </c>
      <c r="B103" s="24">
        <v>1911084</v>
      </c>
      <c r="C103" s="23" t="s">
        <v>133</v>
      </c>
      <c r="D103" s="37">
        <v>92</v>
      </c>
      <c r="E103" s="37">
        <v>87</v>
      </c>
      <c r="F103" s="219">
        <v>88</v>
      </c>
      <c r="G103" s="138">
        <v>83</v>
      </c>
      <c r="H103" s="138">
        <v>92</v>
      </c>
      <c r="I103" s="138">
        <v>90</v>
      </c>
      <c r="J103" s="221">
        <v>88.5</v>
      </c>
      <c r="K103" s="138">
        <v>85</v>
      </c>
      <c r="L103" s="138">
        <v>84</v>
      </c>
      <c r="M103" s="221">
        <v>89.5</v>
      </c>
      <c r="N103" s="221">
        <v>86.75</v>
      </c>
      <c r="O103" s="223"/>
    </row>
    <row r="104" spans="1:15">
      <c r="A104" s="10">
        <v>85</v>
      </c>
      <c r="B104" s="24">
        <v>1911085</v>
      </c>
      <c r="C104" s="23" t="s">
        <v>134</v>
      </c>
      <c r="D104" s="37">
        <v>72</v>
      </c>
      <c r="E104" s="37">
        <v>73</v>
      </c>
      <c r="F104" s="219">
        <v>88</v>
      </c>
      <c r="G104" s="138">
        <v>93</v>
      </c>
      <c r="H104" s="138">
        <v>86</v>
      </c>
      <c r="I104" s="138">
        <v>90</v>
      </c>
      <c r="J104" s="221">
        <v>85.5</v>
      </c>
      <c r="K104" s="138">
        <v>90</v>
      </c>
      <c r="L104" s="138">
        <v>86</v>
      </c>
      <c r="M104" s="221">
        <v>72.5</v>
      </c>
      <c r="N104" s="221">
        <v>87.75</v>
      </c>
      <c r="O104" s="223"/>
    </row>
    <row r="105" spans="1:15">
      <c r="A105" s="10">
        <v>86</v>
      </c>
      <c r="B105" s="24">
        <v>1911086</v>
      </c>
      <c r="C105" s="23" t="s">
        <v>135</v>
      </c>
      <c r="D105" s="37">
        <v>72</v>
      </c>
      <c r="E105" s="37">
        <v>79</v>
      </c>
      <c r="F105" s="219">
        <v>88</v>
      </c>
      <c r="G105" s="138">
        <v>93</v>
      </c>
      <c r="H105" s="138">
        <v>80</v>
      </c>
      <c r="I105" s="138">
        <v>86</v>
      </c>
      <c r="J105" s="221">
        <v>82.5</v>
      </c>
      <c r="K105" s="138">
        <v>83</v>
      </c>
      <c r="L105" s="138">
        <v>82</v>
      </c>
      <c r="M105" s="221">
        <v>75.5</v>
      </c>
      <c r="N105" s="221">
        <v>82.75</v>
      </c>
      <c r="O105" s="223"/>
    </row>
    <row r="106" spans="1:15">
      <c r="A106" s="10">
        <v>87</v>
      </c>
      <c r="B106" s="24">
        <v>1911087</v>
      </c>
      <c r="C106" s="23" t="s">
        <v>136</v>
      </c>
      <c r="D106" s="37">
        <v>90</v>
      </c>
      <c r="E106" s="37">
        <v>88</v>
      </c>
      <c r="F106" s="219">
        <v>86</v>
      </c>
      <c r="G106" s="138">
        <v>88</v>
      </c>
      <c r="H106" s="138">
        <v>95</v>
      </c>
      <c r="I106" s="138">
        <v>90</v>
      </c>
      <c r="J106" s="221">
        <v>89</v>
      </c>
      <c r="K106" s="138">
        <v>85</v>
      </c>
      <c r="L106" s="138">
        <v>86</v>
      </c>
      <c r="M106" s="221">
        <v>89</v>
      </c>
      <c r="N106" s="221">
        <v>87</v>
      </c>
      <c r="O106" s="223"/>
    </row>
    <row r="107" spans="1:15">
      <c r="A107" s="10">
        <v>88</v>
      </c>
      <c r="B107" s="24">
        <v>1911088</v>
      </c>
      <c r="C107" s="23" t="s">
        <v>57</v>
      </c>
      <c r="D107" s="37">
        <v>90</v>
      </c>
      <c r="E107" s="37">
        <v>86</v>
      </c>
      <c r="F107" s="219">
        <v>86</v>
      </c>
      <c r="G107" s="138">
        <v>88</v>
      </c>
      <c r="H107" s="138">
        <v>84</v>
      </c>
      <c r="I107" s="138">
        <v>92</v>
      </c>
      <c r="J107" s="221">
        <v>83.5</v>
      </c>
      <c r="K107" s="138">
        <v>83</v>
      </c>
      <c r="L107" s="138">
        <v>86</v>
      </c>
      <c r="M107" s="221">
        <v>88</v>
      </c>
      <c r="N107" s="221">
        <v>83.25</v>
      </c>
      <c r="O107" s="223"/>
    </row>
    <row r="108" spans="1:15">
      <c r="A108" s="10">
        <v>89</v>
      </c>
      <c r="B108" s="24">
        <v>1911089</v>
      </c>
      <c r="C108" s="23" t="s">
        <v>137</v>
      </c>
      <c r="D108" s="37">
        <v>94</v>
      </c>
      <c r="E108" s="37">
        <v>88</v>
      </c>
      <c r="F108" s="219">
        <v>88</v>
      </c>
      <c r="G108" s="138">
        <v>88</v>
      </c>
      <c r="H108" s="138">
        <v>91</v>
      </c>
      <c r="I108" s="138">
        <v>92</v>
      </c>
      <c r="J108" s="221">
        <v>88</v>
      </c>
      <c r="K108" s="138">
        <v>87</v>
      </c>
      <c r="L108" s="138">
        <v>84</v>
      </c>
      <c r="M108" s="221">
        <v>91</v>
      </c>
      <c r="N108" s="221">
        <v>87.5</v>
      </c>
      <c r="O108" s="223"/>
    </row>
    <row r="109" spans="1:15">
      <c r="A109" s="10">
        <v>90</v>
      </c>
      <c r="B109" s="24">
        <v>1911090</v>
      </c>
      <c r="C109" s="23" t="s">
        <v>138</v>
      </c>
      <c r="D109" s="37">
        <v>96</v>
      </c>
      <c r="E109" s="37">
        <v>93</v>
      </c>
      <c r="F109" s="219">
        <v>90</v>
      </c>
      <c r="G109" s="138">
        <v>89</v>
      </c>
      <c r="H109" s="138">
        <v>98</v>
      </c>
      <c r="I109" s="138">
        <v>90</v>
      </c>
      <c r="J109" s="221">
        <v>92.5</v>
      </c>
      <c r="K109" s="138">
        <v>87</v>
      </c>
      <c r="L109" s="138">
        <v>88</v>
      </c>
      <c r="M109" s="221">
        <v>94.5</v>
      </c>
      <c r="N109" s="221">
        <v>89.75</v>
      </c>
      <c r="O109" s="223"/>
    </row>
    <row r="110" spans="1:15">
      <c r="A110" s="10">
        <v>91</v>
      </c>
      <c r="B110" s="24">
        <v>1911091</v>
      </c>
      <c r="C110" s="23" t="s">
        <v>139</v>
      </c>
      <c r="D110" s="37">
        <v>74</v>
      </c>
      <c r="E110" s="37">
        <v>87</v>
      </c>
      <c r="F110" s="219">
        <v>84</v>
      </c>
      <c r="G110" s="138">
        <v>93</v>
      </c>
      <c r="H110" s="138">
        <v>87</v>
      </c>
      <c r="I110" s="138">
        <v>88</v>
      </c>
      <c r="J110" s="221">
        <v>84</v>
      </c>
      <c r="K110" s="138">
        <v>90</v>
      </c>
      <c r="L110" s="138">
        <v>86</v>
      </c>
      <c r="M110" s="221">
        <v>80.5</v>
      </c>
      <c r="N110" s="221">
        <v>87</v>
      </c>
      <c r="O110" s="223"/>
    </row>
    <row r="111" spans="1:15">
      <c r="A111" s="10">
        <v>92</v>
      </c>
      <c r="B111" s="24">
        <v>1911092</v>
      </c>
      <c r="C111" s="23" t="s">
        <v>140</v>
      </c>
      <c r="D111" s="37">
        <v>88</v>
      </c>
      <c r="E111" s="37">
        <v>84</v>
      </c>
      <c r="F111" s="219">
        <v>92</v>
      </c>
      <c r="G111" s="138">
        <v>93</v>
      </c>
      <c r="H111" s="138">
        <v>91</v>
      </c>
      <c r="I111" s="138">
        <v>89</v>
      </c>
      <c r="J111" s="221">
        <v>90</v>
      </c>
      <c r="K111" s="138">
        <v>90</v>
      </c>
      <c r="L111" s="138">
        <v>85</v>
      </c>
      <c r="M111" s="221">
        <v>86</v>
      </c>
      <c r="N111" s="221">
        <v>90</v>
      </c>
      <c r="O111" s="223"/>
    </row>
    <row r="112" spans="1:15">
      <c r="A112" s="10">
        <v>93</v>
      </c>
      <c r="B112" s="24">
        <v>1911093</v>
      </c>
      <c r="C112" s="23" t="s">
        <v>141</v>
      </c>
      <c r="D112" s="37">
        <v>80</v>
      </c>
      <c r="E112" s="37">
        <v>72</v>
      </c>
      <c r="F112" s="219">
        <v>92</v>
      </c>
      <c r="G112" s="138">
        <v>95</v>
      </c>
      <c r="H112" s="138">
        <v>81</v>
      </c>
      <c r="I112" s="138">
        <v>94</v>
      </c>
      <c r="J112" s="221">
        <v>85</v>
      </c>
      <c r="K112" s="138">
        <v>95</v>
      </c>
      <c r="L112" s="138">
        <v>92</v>
      </c>
      <c r="M112" s="221">
        <v>76</v>
      </c>
      <c r="N112" s="221">
        <v>90</v>
      </c>
      <c r="O112" s="223"/>
    </row>
    <row r="113" spans="1:15">
      <c r="A113" s="10">
        <v>94</v>
      </c>
      <c r="B113" s="24">
        <v>1911094</v>
      </c>
      <c r="C113" s="23" t="s">
        <v>58</v>
      </c>
      <c r="D113" s="37">
        <v>96</v>
      </c>
      <c r="E113" s="37">
        <v>86</v>
      </c>
      <c r="F113" s="219">
        <v>92</v>
      </c>
      <c r="G113" s="138">
        <v>89</v>
      </c>
      <c r="H113" s="138">
        <v>94</v>
      </c>
      <c r="I113" s="138">
        <v>92</v>
      </c>
      <c r="J113" s="221">
        <v>91.5</v>
      </c>
      <c r="K113" s="138">
        <v>85</v>
      </c>
      <c r="L113" s="138">
        <v>88</v>
      </c>
      <c r="M113" s="221">
        <v>91</v>
      </c>
      <c r="N113" s="221">
        <v>88.25</v>
      </c>
      <c r="O113" s="223"/>
    </row>
    <row r="114" spans="1:15">
      <c r="A114" s="10">
        <v>95</v>
      </c>
      <c r="B114" s="24">
        <v>1911095</v>
      </c>
      <c r="C114" s="23" t="s">
        <v>142</v>
      </c>
      <c r="D114" s="37">
        <v>74</v>
      </c>
      <c r="E114" s="37">
        <v>68</v>
      </c>
      <c r="F114" s="219">
        <v>88</v>
      </c>
      <c r="G114" s="138">
        <v>93</v>
      </c>
      <c r="H114" s="138">
        <v>86</v>
      </c>
      <c r="I114" s="138">
        <v>90</v>
      </c>
      <c r="J114" s="221">
        <v>85.5</v>
      </c>
      <c r="K114" s="138">
        <v>91</v>
      </c>
      <c r="L114" s="138">
        <v>88</v>
      </c>
      <c r="M114" s="221">
        <v>71</v>
      </c>
      <c r="N114" s="221">
        <v>88.25</v>
      </c>
      <c r="O114" s="223"/>
    </row>
    <row r="115" spans="1:15">
      <c r="A115" s="10">
        <v>96</v>
      </c>
      <c r="B115" s="24">
        <v>1911096</v>
      </c>
      <c r="C115" s="23" t="s">
        <v>143</v>
      </c>
      <c r="D115" s="37">
        <v>96</v>
      </c>
      <c r="E115" s="37">
        <v>92</v>
      </c>
      <c r="F115" s="219">
        <v>90</v>
      </c>
      <c r="G115" s="138">
        <v>88</v>
      </c>
      <c r="H115" s="138">
        <v>87</v>
      </c>
      <c r="I115" s="138">
        <v>92</v>
      </c>
      <c r="J115" s="221">
        <v>87</v>
      </c>
      <c r="K115" s="138">
        <v>87</v>
      </c>
      <c r="L115" s="138">
        <v>90</v>
      </c>
      <c r="M115" s="221">
        <v>94</v>
      </c>
      <c r="N115" s="221">
        <v>87</v>
      </c>
      <c r="O115" s="223"/>
    </row>
    <row r="116" spans="1:15">
      <c r="A116" s="10">
        <v>97</v>
      </c>
      <c r="B116" s="24">
        <v>1911097</v>
      </c>
      <c r="C116" s="23" t="s">
        <v>144</v>
      </c>
      <c r="D116" s="37">
        <v>74</v>
      </c>
      <c r="E116" s="37">
        <v>88</v>
      </c>
      <c r="F116" s="219">
        <v>84</v>
      </c>
      <c r="G116" s="138">
        <v>93</v>
      </c>
      <c r="H116" s="138">
        <v>74</v>
      </c>
      <c r="I116" s="138">
        <v>90</v>
      </c>
      <c r="J116" s="221">
        <v>77.5</v>
      </c>
      <c r="K116" s="138">
        <v>89</v>
      </c>
      <c r="L116" s="138">
        <v>87</v>
      </c>
      <c r="M116" s="221">
        <v>81</v>
      </c>
      <c r="N116" s="221">
        <v>83.25</v>
      </c>
      <c r="O116" s="223"/>
    </row>
    <row r="117" spans="1:15">
      <c r="A117" s="10">
        <v>98</v>
      </c>
      <c r="B117" s="24">
        <v>1911098</v>
      </c>
      <c r="C117" s="23" t="s">
        <v>145</v>
      </c>
      <c r="D117" s="37">
        <v>96</v>
      </c>
      <c r="E117" s="37">
        <v>90</v>
      </c>
      <c r="F117" s="219">
        <v>88</v>
      </c>
      <c r="G117" s="138">
        <v>88</v>
      </c>
      <c r="H117" s="138">
        <v>87</v>
      </c>
      <c r="I117" s="138">
        <v>90</v>
      </c>
      <c r="J117" s="221">
        <v>86</v>
      </c>
      <c r="K117" s="138">
        <v>85</v>
      </c>
      <c r="L117" s="138">
        <v>88</v>
      </c>
      <c r="M117" s="221">
        <v>93</v>
      </c>
      <c r="N117" s="221">
        <v>85.5</v>
      </c>
      <c r="O117" s="223"/>
    </row>
    <row r="118" spans="1:15">
      <c r="A118" s="10">
        <v>99</v>
      </c>
      <c r="B118" s="24">
        <v>1911099</v>
      </c>
      <c r="C118" s="23" t="s">
        <v>146</v>
      </c>
      <c r="D118" s="37">
        <v>74</v>
      </c>
      <c r="E118" s="37">
        <v>80</v>
      </c>
      <c r="F118" s="219">
        <v>86</v>
      </c>
      <c r="G118" s="138">
        <v>93</v>
      </c>
      <c r="H118" s="138">
        <v>69</v>
      </c>
      <c r="I118" s="138">
        <v>84</v>
      </c>
      <c r="J118" s="221">
        <v>76</v>
      </c>
      <c r="K118" s="138">
        <v>86</v>
      </c>
      <c r="L118" s="138">
        <v>86</v>
      </c>
      <c r="M118" s="221">
        <v>77</v>
      </c>
      <c r="N118" s="221">
        <v>81</v>
      </c>
      <c r="O118" s="223"/>
    </row>
    <row r="119" spans="1:15">
      <c r="A119" s="10">
        <v>100</v>
      </c>
      <c r="B119" s="24">
        <v>1911100</v>
      </c>
      <c r="C119" s="23" t="s">
        <v>147</v>
      </c>
      <c r="D119" s="37">
        <v>72</v>
      </c>
      <c r="E119" s="37">
        <v>85</v>
      </c>
      <c r="F119" s="219">
        <v>90</v>
      </c>
      <c r="G119" s="138">
        <v>92</v>
      </c>
      <c r="H119" s="138">
        <v>73</v>
      </c>
      <c r="I119" s="138">
        <v>92</v>
      </c>
      <c r="J119" s="221">
        <v>80</v>
      </c>
      <c r="K119" s="138">
        <v>93</v>
      </c>
      <c r="L119" s="138">
        <v>88</v>
      </c>
      <c r="M119" s="221">
        <v>78.5</v>
      </c>
      <c r="N119" s="221">
        <v>86.5</v>
      </c>
      <c r="O119" s="223"/>
    </row>
    <row r="120" spans="1:15">
      <c r="A120" s="10">
        <v>101</v>
      </c>
      <c r="B120" s="24">
        <v>1911101</v>
      </c>
      <c r="C120" s="23" t="s">
        <v>148</v>
      </c>
      <c r="D120" s="37">
        <v>88</v>
      </c>
      <c r="E120" s="37">
        <v>96</v>
      </c>
      <c r="F120" s="219">
        <v>94</v>
      </c>
      <c r="G120" s="138">
        <v>85</v>
      </c>
      <c r="H120" s="138">
        <v>90</v>
      </c>
      <c r="I120" s="138">
        <v>88</v>
      </c>
      <c r="J120" s="221">
        <v>90.5</v>
      </c>
      <c r="K120" s="138">
        <v>85</v>
      </c>
      <c r="L120" s="138">
        <v>88</v>
      </c>
      <c r="M120" s="221">
        <v>92</v>
      </c>
      <c r="N120" s="221">
        <v>87.75</v>
      </c>
      <c r="O120" s="223"/>
    </row>
    <row r="121" spans="1:15">
      <c r="A121" s="10">
        <v>102</v>
      </c>
      <c r="B121" s="24">
        <v>1911102</v>
      </c>
      <c r="C121" s="23" t="s">
        <v>149</v>
      </c>
      <c r="D121" s="37">
        <v>98</v>
      </c>
      <c r="E121" s="37">
        <v>90</v>
      </c>
      <c r="F121" s="219">
        <v>96</v>
      </c>
      <c r="G121" s="138">
        <v>90</v>
      </c>
      <c r="H121" s="138">
        <v>84</v>
      </c>
      <c r="I121" s="138">
        <v>92</v>
      </c>
      <c r="J121" s="221">
        <v>88.5</v>
      </c>
      <c r="K121" s="138">
        <v>85</v>
      </c>
      <c r="L121" s="138">
        <v>90</v>
      </c>
      <c r="M121" s="221">
        <v>94</v>
      </c>
      <c r="N121" s="221">
        <v>86.75</v>
      </c>
      <c r="O121" s="223"/>
    </row>
    <row r="122" spans="1:15">
      <c r="A122" s="10">
        <v>103</v>
      </c>
      <c r="B122" s="24">
        <v>1911103</v>
      </c>
      <c r="C122" s="23" t="s">
        <v>72</v>
      </c>
      <c r="D122" s="37">
        <v>96</v>
      </c>
      <c r="E122" s="37">
        <v>90</v>
      </c>
      <c r="F122" s="219">
        <v>94</v>
      </c>
      <c r="G122" s="138">
        <v>91</v>
      </c>
      <c r="H122" s="138">
        <v>91</v>
      </c>
      <c r="I122" s="138">
        <v>92</v>
      </c>
      <c r="J122" s="221">
        <v>91</v>
      </c>
      <c r="K122" s="138">
        <v>85</v>
      </c>
      <c r="L122" s="138">
        <v>86</v>
      </c>
      <c r="M122" s="221">
        <v>93</v>
      </c>
      <c r="N122" s="221">
        <v>88</v>
      </c>
      <c r="O122" s="223"/>
    </row>
    <row r="123" spans="1:15">
      <c r="A123" s="10">
        <v>104</v>
      </c>
      <c r="B123" s="24">
        <v>1911104</v>
      </c>
      <c r="C123" s="23" t="s">
        <v>59</v>
      </c>
      <c r="D123" s="37">
        <v>92</v>
      </c>
      <c r="E123" s="37">
        <v>95</v>
      </c>
      <c r="F123" s="219">
        <v>88</v>
      </c>
      <c r="G123" s="138">
        <v>90</v>
      </c>
      <c r="H123" s="138">
        <v>87</v>
      </c>
      <c r="I123" s="138">
        <v>94</v>
      </c>
      <c r="J123" s="221">
        <v>86</v>
      </c>
      <c r="K123" s="138">
        <v>83</v>
      </c>
      <c r="L123" s="138">
        <v>82</v>
      </c>
      <c r="M123" s="221">
        <v>93.5</v>
      </c>
      <c r="N123" s="221">
        <v>84.5</v>
      </c>
      <c r="O123" s="223"/>
    </row>
    <row r="124" spans="1:15">
      <c r="A124" s="10">
        <v>105</v>
      </c>
      <c r="B124" s="24">
        <v>1911105</v>
      </c>
      <c r="C124" s="23" t="s">
        <v>60</v>
      </c>
      <c r="D124" s="37">
        <v>94</v>
      </c>
      <c r="E124" s="37">
        <v>92</v>
      </c>
      <c r="F124" s="219">
        <v>86</v>
      </c>
      <c r="G124" s="138">
        <v>89</v>
      </c>
      <c r="H124" s="138">
        <v>97</v>
      </c>
      <c r="I124" s="138">
        <v>94</v>
      </c>
      <c r="J124" s="221">
        <v>90</v>
      </c>
      <c r="K124" s="138">
        <v>85</v>
      </c>
      <c r="L124" s="138">
        <v>86</v>
      </c>
      <c r="M124" s="221">
        <v>93</v>
      </c>
      <c r="N124" s="221">
        <v>87.5</v>
      </c>
      <c r="O124" s="223"/>
    </row>
    <row r="125" spans="1:15">
      <c r="A125" s="10">
        <v>106</v>
      </c>
      <c r="B125" s="24">
        <v>1911106</v>
      </c>
      <c r="C125" s="23" t="s">
        <v>150</v>
      </c>
      <c r="D125" s="37">
        <v>96</v>
      </c>
      <c r="E125" s="37">
        <v>96</v>
      </c>
      <c r="F125" s="219">
        <v>94</v>
      </c>
      <c r="G125" s="138">
        <v>93</v>
      </c>
      <c r="H125" s="138">
        <v>93</v>
      </c>
      <c r="I125" s="138">
        <v>96</v>
      </c>
      <c r="J125" s="221">
        <v>92</v>
      </c>
      <c r="K125" s="138">
        <v>89</v>
      </c>
      <c r="L125" s="138">
        <v>90</v>
      </c>
      <c r="M125" s="221">
        <v>96</v>
      </c>
      <c r="N125" s="221">
        <v>90.5</v>
      </c>
      <c r="O125" s="223"/>
    </row>
    <row r="126" spans="1:15">
      <c r="A126" s="10">
        <v>107</v>
      </c>
      <c r="B126" s="24">
        <v>1911107</v>
      </c>
      <c r="C126" s="23" t="s">
        <v>151</v>
      </c>
      <c r="D126" s="37">
        <v>92</v>
      </c>
      <c r="E126" s="37">
        <v>84</v>
      </c>
      <c r="F126" s="219">
        <v>92</v>
      </c>
      <c r="G126" s="138">
        <v>89</v>
      </c>
      <c r="H126" s="138">
        <v>94</v>
      </c>
      <c r="I126" s="138">
        <v>90</v>
      </c>
      <c r="J126" s="221">
        <v>91.5</v>
      </c>
      <c r="K126" s="138">
        <v>83</v>
      </c>
      <c r="L126" s="138">
        <v>86</v>
      </c>
      <c r="M126" s="221">
        <v>88</v>
      </c>
      <c r="N126" s="221">
        <v>87.25</v>
      </c>
      <c r="O126" s="223"/>
    </row>
    <row r="127" spans="1:15">
      <c r="A127" s="10">
        <v>108</v>
      </c>
      <c r="B127" s="24">
        <v>1911108</v>
      </c>
      <c r="C127" s="23" t="s">
        <v>152</v>
      </c>
      <c r="D127" s="37">
        <v>78</v>
      </c>
      <c r="E127" s="37">
        <v>86</v>
      </c>
      <c r="F127" s="219">
        <v>90</v>
      </c>
      <c r="G127" s="138">
        <v>93</v>
      </c>
      <c r="H127" s="138">
        <v>86</v>
      </c>
      <c r="I127" s="138">
        <v>90</v>
      </c>
      <c r="J127" s="221">
        <v>86.5</v>
      </c>
      <c r="K127" s="138">
        <v>91</v>
      </c>
      <c r="L127" s="138">
        <v>88</v>
      </c>
      <c r="M127" s="221">
        <v>82</v>
      </c>
      <c r="N127" s="221">
        <v>88.75</v>
      </c>
      <c r="O127" s="223"/>
    </row>
    <row r="128" spans="1:15">
      <c r="A128" s="10">
        <v>109</v>
      </c>
      <c r="B128" s="24">
        <v>1911109</v>
      </c>
      <c r="C128" s="23" t="s">
        <v>153</v>
      </c>
      <c r="D128" s="37">
        <v>88</v>
      </c>
      <c r="E128" s="37">
        <v>84</v>
      </c>
      <c r="F128" s="219">
        <v>80</v>
      </c>
      <c r="G128" s="138">
        <v>89</v>
      </c>
      <c r="H128" s="138">
        <v>71</v>
      </c>
      <c r="I128" s="138">
        <v>86</v>
      </c>
      <c r="J128" s="221">
        <v>74</v>
      </c>
      <c r="K128" s="138">
        <v>83</v>
      </c>
      <c r="L128" s="138">
        <v>86</v>
      </c>
      <c r="M128" s="221">
        <v>86</v>
      </c>
      <c r="N128" s="221">
        <v>78.5</v>
      </c>
      <c r="O128" s="223"/>
    </row>
    <row r="129" spans="1:15">
      <c r="A129" s="10">
        <v>110</v>
      </c>
      <c r="B129" s="24">
        <v>1911110</v>
      </c>
      <c r="C129" s="23" t="s">
        <v>154</v>
      </c>
      <c r="D129" s="37">
        <v>96</v>
      </c>
      <c r="E129" s="37">
        <v>90</v>
      </c>
      <c r="F129" s="219">
        <v>86</v>
      </c>
      <c r="G129" s="138">
        <v>91</v>
      </c>
      <c r="H129" s="138">
        <v>98</v>
      </c>
      <c r="I129" s="138">
        <v>94</v>
      </c>
      <c r="J129" s="221">
        <v>90.5</v>
      </c>
      <c r="K129" s="138">
        <v>89</v>
      </c>
      <c r="L129" s="138">
        <v>88</v>
      </c>
      <c r="M129" s="221">
        <v>93</v>
      </c>
      <c r="N129" s="221">
        <v>89.75</v>
      </c>
      <c r="O129" s="223"/>
    </row>
    <row r="130" spans="1:15">
      <c r="A130" s="10">
        <v>111</v>
      </c>
      <c r="B130" s="24">
        <v>1911111</v>
      </c>
      <c r="C130" s="23" t="s">
        <v>73</v>
      </c>
      <c r="D130" s="37">
        <v>92</v>
      </c>
      <c r="E130" s="37">
        <v>92</v>
      </c>
      <c r="F130" s="219">
        <v>88</v>
      </c>
      <c r="G130" s="138">
        <v>88</v>
      </c>
      <c r="H130" s="138">
        <v>94</v>
      </c>
      <c r="I130" s="138">
        <v>94</v>
      </c>
      <c r="J130" s="221">
        <v>89.5</v>
      </c>
      <c r="K130" s="138">
        <v>89</v>
      </c>
      <c r="L130" s="138">
        <v>88</v>
      </c>
      <c r="M130" s="221">
        <v>92</v>
      </c>
      <c r="N130" s="221">
        <v>89.25</v>
      </c>
      <c r="O130" s="223"/>
    </row>
    <row r="131" spans="1:15">
      <c r="A131" s="10">
        <v>112</v>
      </c>
      <c r="B131" s="24">
        <v>1911112</v>
      </c>
      <c r="C131" s="23" t="s">
        <v>155</v>
      </c>
      <c r="D131" s="37">
        <v>76</v>
      </c>
      <c r="E131" s="37">
        <v>87</v>
      </c>
      <c r="F131" s="219">
        <v>92</v>
      </c>
      <c r="G131" s="138">
        <v>93</v>
      </c>
      <c r="H131" s="138">
        <v>86</v>
      </c>
      <c r="I131" s="138">
        <v>96</v>
      </c>
      <c r="J131" s="221">
        <v>87.5</v>
      </c>
      <c r="K131" s="138">
        <v>95</v>
      </c>
      <c r="L131" s="138">
        <v>92</v>
      </c>
      <c r="M131" s="221">
        <v>81.5</v>
      </c>
      <c r="N131" s="221">
        <v>91.25</v>
      </c>
      <c r="O131" s="223"/>
    </row>
    <row r="132" spans="1:15">
      <c r="A132" s="10">
        <v>113</v>
      </c>
      <c r="B132" s="24">
        <v>1911113</v>
      </c>
      <c r="C132" s="23" t="s">
        <v>156</v>
      </c>
      <c r="D132" s="37">
        <v>78</v>
      </c>
      <c r="E132" s="37">
        <v>85</v>
      </c>
      <c r="F132" s="219">
        <v>90</v>
      </c>
      <c r="G132" s="138">
        <v>94</v>
      </c>
      <c r="H132" s="138">
        <v>78</v>
      </c>
      <c r="I132" s="138">
        <v>91</v>
      </c>
      <c r="J132" s="221">
        <v>82.5</v>
      </c>
      <c r="K132" s="138">
        <v>91</v>
      </c>
      <c r="L132" s="138">
        <v>90</v>
      </c>
      <c r="M132" s="221">
        <v>81.5</v>
      </c>
      <c r="N132" s="221">
        <v>86.75</v>
      </c>
      <c r="O132" s="223"/>
    </row>
    <row r="133" spans="1:15">
      <c r="A133" s="10">
        <v>114</v>
      </c>
      <c r="B133" s="24">
        <v>1911114</v>
      </c>
      <c r="C133" s="23" t="s">
        <v>157</v>
      </c>
      <c r="D133" s="37">
        <v>78</v>
      </c>
      <c r="E133" s="37">
        <v>86</v>
      </c>
      <c r="F133" s="219">
        <v>92</v>
      </c>
      <c r="G133" s="138">
        <v>95</v>
      </c>
      <c r="H133" s="138">
        <v>89</v>
      </c>
      <c r="I133" s="138">
        <v>95</v>
      </c>
      <c r="J133" s="221">
        <v>89</v>
      </c>
      <c r="K133" s="138">
        <v>93</v>
      </c>
      <c r="L133" s="138">
        <v>90</v>
      </c>
      <c r="M133" s="221">
        <v>82</v>
      </c>
      <c r="N133" s="221">
        <v>91</v>
      </c>
      <c r="O133" s="223"/>
    </row>
    <row r="134" spans="1:15">
      <c r="A134" s="10">
        <v>115</v>
      </c>
      <c r="B134" s="24">
        <v>1911115</v>
      </c>
      <c r="C134" s="23" t="s">
        <v>74</v>
      </c>
      <c r="D134" s="37">
        <v>88</v>
      </c>
      <c r="E134" s="37">
        <v>88</v>
      </c>
      <c r="F134" s="219">
        <v>94</v>
      </c>
      <c r="G134" s="138">
        <v>90</v>
      </c>
      <c r="H134" s="138">
        <v>94</v>
      </c>
      <c r="I134" s="138">
        <v>86</v>
      </c>
      <c r="J134" s="221">
        <v>92.5</v>
      </c>
      <c r="K134" s="138">
        <v>83</v>
      </c>
      <c r="L134" s="138">
        <v>86</v>
      </c>
      <c r="M134" s="221">
        <v>88</v>
      </c>
      <c r="N134" s="221">
        <v>87.75</v>
      </c>
      <c r="O134" s="223"/>
    </row>
    <row r="135" spans="1:15">
      <c r="A135" s="10">
        <v>116</v>
      </c>
      <c r="B135" s="24">
        <v>1911116</v>
      </c>
      <c r="C135" s="23" t="s">
        <v>158</v>
      </c>
      <c r="D135" s="37">
        <v>76</v>
      </c>
      <c r="E135" s="37">
        <v>88</v>
      </c>
      <c r="F135" s="219">
        <v>86</v>
      </c>
      <c r="G135" s="138">
        <v>89</v>
      </c>
      <c r="H135" s="138">
        <v>90</v>
      </c>
      <c r="I135" s="138">
        <v>88</v>
      </c>
      <c r="J135" s="221">
        <v>86.5</v>
      </c>
      <c r="K135" s="138">
        <v>85</v>
      </c>
      <c r="L135" s="138">
        <v>84</v>
      </c>
      <c r="M135" s="221">
        <v>82</v>
      </c>
      <c r="N135" s="221">
        <v>85.75</v>
      </c>
      <c r="O135" s="223"/>
    </row>
    <row r="136" spans="1:15">
      <c r="A136" s="10">
        <v>117</v>
      </c>
      <c r="B136" s="24">
        <v>1911117</v>
      </c>
      <c r="C136" s="23" t="s">
        <v>159</v>
      </c>
      <c r="D136" s="37">
        <v>78</v>
      </c>
      <c r="E136" s="37">
        <v>84</v>
      </c>
      <c r="F136" s="219">
        <v>86</v>
      </c>
      <c r="G136" s="138">
        <v>91</v>
      </c>
      <c r="H136" s="138">
        <v>84</v>
      </c>
      <c r="I136" s="138">
        <v>92</v>
      </c>
      <c r="J136" s="221">
        <v>83.5</v>
      </c>
      <c r="K136" s="138">
        <v>91</v>
      </c>
      <c r="L136" s="138">
        <v>92</v>
      </c>
      <c r="M136" s="221">
        <v>81</v>
      </c>
      <c r="N136" s="221">
        <v>87.25</v>
      </c>
      <c r="O136" s="223"/>
    </row>
    <row r="137" spans="1:15">
      <c r="A137" s="10">
        <v>118</v>
      </c>
      <c r="B137" s="24">
        <v>1911118</v>
      </c>
      <c r="C137" s="25" t="s">
        <v>160</v>
      </c>
      <c r="D137" s="37">
        <v>72</v>
      </c>
      <c r="E137" s="37">
        <v>67</v>
      </c>
      <c r="F137" s="219">
        <v>82</v>
      </c>
      <c r="G137" s="138">
        <v>93</v>
      </c>
      <c r="H137" s="138">
        <v>78</v>
      </c>
      <c r="I137" s="138">
        <v>88</v>
      </c>
      <c r="J137" s="221">
        <v>78.5</v>
      </c>
      <c r="K137" s="138">
        <v>87</v>
      </c>
      <c r="L137" s="138">
        <v>86</v>
      </c>
      <c r="M137" s="221">
        <v>69.5</v>
      </c>
      <c r="N137" s="221">
        <v>82.75</v>
      </c>
      <c r="O137" s="223"/>
    </row>
    <row r="138" spans="1:15">
      <c r="A138" s="10">
        <v>119</v>
      </c>
      <c r="B138" s="24">
        <v>1911119</v>
      </c>
      <c r="C138" s="23" t="s">
        <v>161</v>
      </c>
      <c r="D138" s="37">
        <v>90</v>
      </c>
      <c r="E138" s="37">
        <v>83</v>
      </c>
      <c r="F138" s="219">
        <v>82</v>
      </c>
      <c r="G138" s="138">
        <v>90</v>
      </c>
      <c r="H138" s="138">
        <v>86</v>
      </c>
      <c r="I138" s="138">
        <v>92</v>
      </c>
      <c r="J138" s="221">
        <v>82.5</v>
      </c>
      <c r="K138" s="138">
        <v>91</v>
      </c>
      <c r="L138" s="138">
        <v>86</v>
      </c>
      <c r="M138" s="221">
        <v>86.5</v>
      </c>
      <c r="N138" s="221">
        <v>86.75</v>
      </c>
      <c r="O138" s="223"/>
    </row>
    <row r="139" spans="1:15">
      <c r="A139" s="10">
        <v>120</v>
      </c>
      <c r="B139" s="24">
        <v>1911120</v>
      </c>
      <c r="C139" s="27" t="s">
        <v>162</v>
      </c>
      <c r="D139" s="39">
        <v>90</v>
      </c>
      <c r="E139" s="39">
        <v>88</v>
      </c>
      <c r="F139" s="164">
        <v>84</v>
      </c>
      <c r="G139" s="138">
        <v>90</v>
      </c>
      <c r="H139" s="138">
        <v>87</v>
      </c>
      <c r="I139" s="138">
        <v>90</v>
      </c>
      <c r="J139" s="221">
        <v>84</v>
      </c>
      <c r="K139" s="138">
        <v>91</v>
      </c>
      <c r="L139" s="138">
        <v>88</v>
      </c>
      <c r="M139" s="221">
        <v>89</v>
      </c>
      <c r="N139" s="221">
        <v>87.5</v>
      </c>
      <c r="O139" s="223"/>
    </row>
    <row r="140" spans="1:15">
      <c r="A140" s="21"/>
      <c r="B140" s="28"/>
      <c r="C140" s="538" t="s">
        <v>4</v>
      </c>
      <c r="D140" s="539"/>
      <c r="E140" s="540"/>
      <c r="F140" s="224">
        <v>60</v>
      </c>
      <c r="G140" s="225">
        <v>60</v>
      </c>
      <c r="H140" s="226">
        <v>60</v>
      </c>
      <c r="I140" s="225">
        <v>60</v>
      </c>
      <c r="J140" s="225">
        <v>60</v>
      </c>
      <c r="K140" s="225">
        <v>60</v>
      </c>
      <c r="L140" s="225">
        <v>60</v>
      </c>
      <c r="M140" s="225">
        <v>60</v>
      </c>
      <c r="N140" s="225">
        <v>60</v>
      </c>
    </row>
    <row r="141" spans="1:15">
      <c r="A141" s="21"/>
      <c r="B141" s="28"/>
      <c r="C141" s="541" t="s">
        <v>28</v>
      </c>
      <c r="D141" s="542"/>
      <c r="E141" s="543"/>
      <c r="F141" s="224">
        <v>80</v>
      </c>
      <c r="G141" s="225">
        <v>80</v>
      </c>
      <c r="H141" s="226">
        <v>80</v>
      </c>
      <c r="I141" s="225">
        <v>80</v>
      </c>
      <c r="J141" s="225">
        <v>80</v>
      </c>
      <c r="K141" s="225">
        <v>80</v>
      </c>
      <c r="L141" s="225">
        <v>80</v>
      </c>
      <c r="M141" s="225">
        <v>80</v>
      </c>
      <c r="N141" s="225">
        <v>80</v>
      </c>
    </row>
    <row r="142" spans="1:15" ht="15" customHeight="1">
      <c r="A142" s="21"/>
      <c r="B142" s="28"/>
      <c r="C142" s="544" t="s">
        <v>163</v>
      </c>
      <c r="D142" s="545"/>
      <c r="E142" s="546"/>
      <c r="F142" s="225">
        <f>COUNTIF(D20:D139,"&gt;=" &amp;F140)</f>
        <v>120</v>
      </c>
      <c r="G142" s="225">
        <f t="shared" ref="G142:N142" si="0">COUNTIF(E20:E139,"&gt;=" &amp;G140)</f>
        <v>120</v>
      </c>
      <c r="H142" s="225">
        <f t="shared" si="0"/>
        <v>120</v>
      </c>
      <c r="I142" s="225">
        <f t="shared" si="0"/>
        <v>120</v>
      </c>
      <c r="J142" s="225">
        <f t="shared" si="0"/>
        <v>119</v>
      </c>
      <c r="K142" s="225">
        <f t="shared" si="0"/>
        <v>120</v>
      </c>
      <c r="L142" s="225">
        <f t="shared" si="0"/>
        <v>120</v>
      </c>
      <c r="M142" s="225">
        <f t="shared" si="0"/>
        <v>120</v>
      </c>
      <c r="N142" s="225">
        <f t="shared" si="0"/>
        <v>120</v>
      </c>
    </row>
    <row r="143" spans="1:15">
      <c r="A143" s="21"/>
      <c r="B143" s="28"/>
      <c r="C143" s="538" t="s">
        <v>29</v>
      </c>
      <c r="D143" s="539"/>
      <c r="E143" s="540"/>
      <c r="F143" s="225">
        <f>F142/120*100</f>
        <v>100</v>
      </c>
      <c r="G143" s="225">
        <f t="shared" ref="G143:M143" si="1">G142/120*100</f>
        <v>100</v>
      </c>
      <c r="H143" s="225">
        <f t="shared" si="1"/>
        <v>100</v>
      </c>
      <c r="I143" s="225">
        <f t="shared" si="1"/>
        <v>100</v>
      </c>
      <c r="J143" s="229">
        <f t="shared" si="1"/>
        <v>99.166666666666671</v>
      </c>
      <c r="K143" s="225">
        <f t="shared" si="1"/>
        <v>100</v>
      </c>
      <c r="L143" s="225">
        <f t="shared" si="1"/>
        <v>100</v>
      </c>
      <c r="M143" s="225">
        <f t="shared" si="1"/>
        <v>100</v>
      </c>
      <c r="N143" s="225">
        <f>N142/120*100</f>
        <v>100</v>
      </c>
    </row>
    <row r="151" spans="2:17" s="40" customFormat="1" ht="15" thickBot="1">
      <c r="B151" s="41"/>
      <c r="C151" s="42" t="s">
        <v>26</v>
      </c>
      <c r="D151" s="42" t="s">
        <v>12</v>
      </c>
      <c r="E151" s="42" t="s">
        <v>13</v>
      </c>
      <c r="F151" s="42" t="s">
        <v>14</v>
      </c>
      <c r="G151" s="43" t="s">
        <v>15</v>
      </c>
      <c r="H151" s="42" t="s">
        <v>16</v>
      </c>
      <c r="I151" s="44" t="s">
        <v>17</v>
      </c>
      <c r="J151" s="42" t="s">
        <v>18</v>
      </c>
      <c r="K151" s="42" t="s">
        <v>19</v>
      </c>
      <c r="L151" s="42" t="s">
        <v>20</v>
      </c>
      <c r="M151" s="42" t="s">
        <v>21</v>
      </c>
      <c r="N151" s="42" t="s">
        <v>22</v>
      </c>
      <c r="O151" s="42" t="s">
        <v>23</v>
      </c>
      <c r="P151" s="42" t="s">
        <v>24</v>
      </c>
      <c r="Q151" s="42" t="s">
        <v>25</v>
      </c>
    </row>
    <row r="152" spans="2:17" s="40" customFormat="1" ht="15.5" thickBot="1">
      <c r="B152" s="41"/>
      <c r="C152" s="42" t="s">
        <v>5</v>
      </c>
      <c r="D152" s="197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45"/>
      <c r="Q152" s="45"/>
    </row>
    <row r="153" spans="2:17" s="40" customFormat="1" ht="15.5" thickBot="1">
      <c r="B153" s="41"/>
      <c r="C153" s="42" t="s">
        <v>6</v>
      </c>
      <c r="D153" s="199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45"/>
      <c r="Q153" s="45"/>
    </row>
    <row r="154" spans="2:17" s="40" customFormat="1" ht="15.5" thickBot="1">
      <c r="B154" s="41"/>
      <c r="C154" s="42" t="s">
        <v>7</v>
      </c>
      <c r="D154" s="199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45"/>
      <c r="Q154" s="45"/>
    </row>
    <row r="155" spans="2:17" s="40" customFormat="1" ht="15.5" thickBot="1">
      <c r="B155" s="41"/>
      <c r="C155" s="42" t="s">
        <v>8</v>
      </c>
      <c r="D155" s="199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45"/>
      <c r="Q155" s="45"/>
    </row>
    <row r="156" spans="2:17" s="40" customFormat="1" ht="15">
      <c r="B156" s="41"/>
      <c r="C156" s="48" t="s">
        <v>9</v>
      </c>
      <c r="D156" s="227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45"/>
      <c r="Q156" s="45"/>
    </row>
    <row r="157" spans="2:17" s="40" customFormat="1">
      <c r="B157" s="41"/>
      <c r="C157" s="48" t="s">
        <v>192</v>
      </c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45"/>
      <c r="Q157" s="45"/>
    </row>
    <row r="158" spans="2:17" s="40" customFormat="1" ht="15.5" thickBot="1">
      <c r="B158" s="41"/>
      <c r="C158" s="48" t="s">
        <v>193</v>
      </c>
      <c r="D158" s="199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45"/>
      <c r="Q158" s="45"/>
    </row>
    <row r="159" spans="2:17" s="40" customFormat="1" ht="15.5" thickBot="1">
      <c r="B159" s="41"/>
      <c r="C159" s="48" t="s">
        <v>221</v>
      </c>
      <c r="D159" s="199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45"/>
      <c r="Q159" s="45"/>
    </row>
    <row r="160" spans="2:17" s="40" customFormat="1" ht="15.5" thickBot="1">
      <c r="B160" s="41"/>
      <c r="C160" s="48" t="s">
        <v>222</v>
      </c>
      <c r="D160" s="199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45"/>
      <c r="Q160" s="45"/>
    </row>
    <row r="161" spans="1:17" s="40" customFormat="1" ht="15.5" thickBot="1">
      <c r="B161" s="41"/>
      <c r="C161" s="48" t="s">
        <v>235</v>
      </c>
      <c r="D161" s="199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45"/>
      <c r="Q161" s="45"/>
    </row>
    <row r="162" spans="1:17" s="40" customFormat="1" ht="15.5" thickBot="1">
      <c r="B162" s="41"/>
      <c r="C162" s="48" t="s">
        <v>223</v>
      </c>
      <c r="D162" s="199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45"/>
      <c r="Q162" s="45"/>
    </row>
    <row r="163" spans="1:17" s="40" customFormat="1">
      <c r="A163" s="49"/>
      <c r="B163" s="547" t="s">
        <v>172</v>
      </c>
      <c r="C163" s="548"/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</row>
    <row r="164" spans="1:17" s="40" customFormat="1">
      <c r="A164" s="49"/>
      <c r="B164" s="549" t="s">
        <v>173</v>
      </c>
      <c r="C164" s="549"/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</row>
    <row r="165" spans="1:17" s="40" customFormat="1">
      <c r="A165" s="49"/>
      <c r="B165" s="549" t="s">
        <v>174</v>
      </c>
      <c r="C165" s="549"/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</row>
    <row r="166" spans="1:17" s="40" customFormat="1">
      <c r="A166" s="549" t="s">
        <v>175</v>
      </c>
      <c r="B166" s="549"/>
      <c r="C166" s="549"/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4">
        <v>0</v>
      </c>
      <c r="M166" s="54">
        <v>0</v>
      </c>
      <c r="N166" s="52">
        <v>0</v>
      </c>
      <c r="O166" s="52">
        <v>0</v>
      </c>
      <c r="P166" s="52">
        <v>0</v>
      </c>
      <c r="Q166" s="52">
        <v>0</v>
      </c>
    </row>
    <row r="167" spans="1:17" s="40" customFormat="1">
      <c r="A167" s="549" t="s">
        <v>176</v>
      </c>
      <c r="B167" s="549"/>
      <c r="C167" s="549"/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4">
        <v>0</v>
      </c>
      <c r="M167" s="54">
        <v>0</v>
      </c>
      <c r="N167" s="52">
        <v>0</v>
      </c>
      <c r="O167" s="52">
        <v>0</v>
      </c>
      <c r="P167" s="52">
        <v>0</v>
      </c>
      <c r="Q167" s="52">
        <v>0</v>
      </c>
    </row>
    <row r="168" spans="1:17" s="40" customFormat="1">
      <c r="A168" s="549" t="s">
        <v>177</v>
      </c>
      <c r="B168" s="549"/>
      <c r="C168" s="549"/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4">
        <v>0</v>
      </c>
      <c r="M168" s="54">
        <v>0</v>
      </c>
      <c r="N168" s="52">
        <v>0</v>
      </c>
      <c r="O168" s="52">
        <v>0</v>
      </c>
      <c r="P168" s="52">
        <v>0</v>
      </c>
      <c r="Q168" s="52">
        <v>0</v>
      </c>
    </row>
    <row r="169" spans="1:17" s="40" customFormat="1">
      <c r="A169" s="41"/>
      <c r="B169" s="55"/>
      <c r="H169" s="56"/>
      <c r="I169" s="56"/>
      <c r="J169" s="56"/>
      <c r="K169" s="56"/>
      <c r="L169" s="56"/>
      <c r="M169" s="56"/>
      <c r="N169" s="56"/>
      <c r="O169" s="56"/>
      <c r="P169" s="56"/>
    </row>
    <row r="170" spans="1:17" s="40" customFormat="1">
      <c r="B170" s="57" t="s">
        <v>178</v>
      </c>
      <c r="C170" s="58"/>
      <c r="D170" s="59">
        <f t="shared" ref="D170:K170" si="2">SUM(D165:D167)</f>
        <v>0</v>
      </c>
      <c r="E170" s="59">
        <f t="shared" si="2"/>
        <v>0</v>
      </c>
      <c r="F170" s="59">
        <f t="shared" si="2"/>
        <v>0</v>
      </c>
      <c r="G170" s="59">
        <f t="shared" si="2"/>
        <v>0</v>
      </c>
      <c r="H170" s="59">
        <f t="shared" si="2"/>
        <v>0</v>
      </c>
      <c r="I170" s="59">
        <f t="shared" si="2"/>
        <v>0</v>
      </c>
      <c r="J170" s="59">
        <f t="shared" si="2"/>
        <v>0</v>
      </c>
      <c r="K170" s="59">
        <f t="shared" si="2"/>
        <v>0</v>
      </c>
      <c r="L170" s="59">
        <f>SUM(L166:L168)</f>
        <v>0</v>
      </c>
      <c r="M170" s="59">
        <f>SUM(M166:M168)</f>
        <v>0</v>
      </c>
      <c r="N170" s="59">
        <f>SUM(N165:N167)</f>
        <v>0</v>
      </c>
      <c r="O170" s="59">
        <f>SUM(O165:O167)</f>
        <v>0</v>
      </c>
      <c r="P170" s="59">
        <f>SUM(P165:P167)</f>
        <v>0</v>
      </c>
      <c r="Q170" s="59">
        <f>SUM(Q165:Q167)</f>
        <v>0</v>
      </c>
    </row>
    <row r="171" spans="1:17" s="40" customFormat="1">
      <c r="A171" s="41"/>
      <c r="B171" s="55"/>
      <c r="H171" s="56"/>
      <c r="I171" s="56"/>
      <c r="J171" s="56"/>
      <c r="K171" s="56"/>
      <c r="L171" s="56"/>
      <c r="M171" s="56"/>
      <c r="N171" s="56"/>
      <c r="O171" s="56"/>
      <c r="P171" s="56"/>
    </row>
    <row r="172" spans="1:17" s="40" customFormat="1">
      <c r="A172" s="537" t="s">
        <v>179</v>
      </c>
      <c r="B172" s="537"/>
      <c r="C172" s="537"/>
      <c r="D172" s="537"/>
      <c r="E172" s="537"/>
      <c r="F172" s="537"/>
      <c r="G172" s="537"/>
      <c r="H172" s="60"/>
      <c r="I172" s="60"/>
      <c r="J172" s="60"/>
      <c r="K172" s="60"/>
      <c r="L172" s="60"/>
      <c r="M172" s="60"/>
      <c r="N172" s="60"/>
      <c r="O172" s="61"/>
      <c r="P172" s="61"/>
      <c r="Q172" s="61"/>
    </row>
    <row r="173" spans="1:17" s="40" customFormat="1"/>
    <row r="174" spans="1:17" s="40" customFormat="1" ht="15" thickBot="1">
      <c r="C174" s="42" t="s">
        <v>26</v>
      </c>
      <c r="D174" s="42" t="s">
        <v>12</v>
      </c>
      <c r="E174" s="42" t="s">
        <v>13</v>
      </c>
      <c r="F174" s="42" t="s">
        <v>14</v>
      </c>
      <c r="G174" s="43" t="s">
        <v>15</v>
      </c>
      <c r="H174" s="42" t="s">
        <v>16</v>
      </c>
      <c r="I174" s="44" t="s">
        <v>17</v>
      </c>
      <c r="J174" s="42" t="s">
        <v>18</v>
      </c>
      <c r="K174" s="42" t="s">
        <v>19</v>
      </c>
      <c r="L174" s="42" t="s">
        <v>20</v>
      </c>
      <c r="M174" s="42" t="s">
        <v>21</v>
      </c>
      <c r="N174" s="42" t="s">
        <v>22</v>
      </c>
      <c r="O174" s="42" t="s">
        <v>23</v>
      </c>
      <c r="P174" s="42" t="s">
        <v>24</v>
      </c>
      <c r="Q174" s="42" t="s">
        <v>25</v>
      </c>
    </row>
    <row r="175" spans="1:17" s="40" customFormat="1" ht="15.5" thickBot="1">
      <c r="C175" s="42" t="s">
        <v>5</v>
      </c>
      <c r="D175" s="197">
        <v>3</v>
      </c>
      <c r="E175" s="198"/>
      <c r="F175" s="198"/>
      <c r="G175" s="198"/>
      <c r="H175" s="198"/>
      <c r="I175" s="198"/>
      <c r="J175" s="198"/>
      <c r="K175" s="198"/>
      <c r="L175" s="198">
        <v>2</v>
      </c>
      <c r="M175" s="198"/>
      <c r="N175" s="198"/>
      <c r="O175" s="198"/>
      <c r="P175" s="45"/>
      <c r="Q175" s="45"/>
    </row>
    <row r="176" spans="1:17" s="40" customFormat="1" ht="15.5" thickBot="1">
      <c r="C176" s="42" t="s">
        <v>6</v>
      </c>
      <c r="D176" s="199">
        <v>3</v>
      </c>
      <c r="E176" s="200"/>
      <c r="F176" s="200"/>
      <c r="G176" s="200"/>
      <c r="H176" s="200"/>
      <c r="I176" s="200"/>
      <c r="J176" s="200"/>
      <c r="K176" s="200"/>
      <c r="L176" s="200">
        <v>2</v>
      </c>
      <c r="M176" s="200"/>
      <c r="N176" s="200"/>
      <c r="O176" s="200"/>
      <c r="P176" s="45"/>
      <c r="Q176" s="45"/>
    </row>
    <row r="177" spans="1:17" s="40" customFormat="1" ht="15.5" thickBot="1">
      <c r="C177" s="42" t="s">
        <v>7</v>
      </c>
      <c r="D177" s="199">
        <v>3</v>
      </c>
      <c r="E177" s="200"/>
      <c r="F177" s="200"/>
      <c r="G177" s="200"/>
      <c r="H177" s="200"/>
      <c r="I177" s="200"/>
      <c r="J177" s="200"/>
      <c r="K177" s="200"/>
      <c r="L177" s="200">
        <v>2</v>
      </c>
      <c r="M177" s="200"/>
      <c r="N177" s="200"/>
      <c r="O177" s="200"/>
      <c r="P177" s="45"/>
      <c r="Q177" s="45"/>
    </row>
    <row r="178" spans="1:17" s="40" customFormat="1" ht="15.5" thickBot="1">
      <c r="C178" s="42" t="s">
        <v>8</v>
      </c>
      <c r="D178" s="199">
        <v>3</v>
      </c>
      <c r="E178" s="200"/>
      <c r="F178" s="200"/>
      <c r="G178" s="200"/>
      <c r="H178" s="200"/>
      <c r="I178" s="200"/>
      <c r="J178" s="200"/>
      <c r="K178" s="200"/>
      <c r="L178" s="200">
        <v>2</v>
      </c>
      <c r="M178" s="200"/>
      <c r="N178" s="200"/>
      <c r="O178" s="200"/>
      <c r="P178" s="45"/>
      <c r="Q178" s="45"/>
    </row>
    <row r="179" spans="1:17" s="40" customFormat="1" ht="15">
      <c r="C179" s="190" t="s">
        <v>9</v>
      </c>
      <c r="D179" s="227">
        <v>3</v>
      </c>
      <c r="E179" s="228"/>
      <c r="F179" s="228"/>
      <c r="G179" s="228"/>
      <c r="H179" s="228"/>
      <c r="I179" s="228"/>
      <c r="J179" s="228"/>
      <c r="K179" s="228"/>
      <c r="L179" s="228">
        <v>2</v>
      </c>
      <c r="M179" s="228"/>
      <c r="N179" s="228"/>
      <c r="O179" s="228"/>
      <c r="P179" s="45"/>
      <c r="Q179" s="45"/>
    </row>
    <row r="180" spans="1:17" s="40" customFormat="1">
      <c r="C180" s="190" t="s">
        <v>192</v>
      </c>
      <c r="D180" s="126">
        <v>3</v>
      </c>
      <c r="E180" s="126"/>
      <c r="F180" s="126"/>
      <c r="G180" s="126"/>
      <c r="H180" s="126"/>
      <c r="I180" s="126"/>
      <c r="J180" s="126"/>
      <c r="K180" s="126"/>
      <c r="L180" s="126">
        <v>2</v>
      </c>
      <c r="M180" s="126"/>
      <c r="N180" s="126"/>
      <c r="O180" s="126"/>
      <c r="P180" s="45"/>
      <c r="Q180" s="45"/>
    </row>
    <row r="181" spans="1:17" s="40" customFormat="1" ht="15.5" thickBot="1">
      <c r="C181" s="190" t="s">
        <v>193</v>
      </c>
      <c r="D181" s="199">
        <v>3</v>
      </c>
      <c r="E181" s="200">
        <v>2</v>
      </c>
      <c r="F181" s="200">
        <v>2</v>
      </c>
      <c r="G181" s="200"/>
      <c r="H181" s="200"/>
      <c r="I181" s="200"/>
      <c r="J181" s="200"/>
      <c r="K181" s="200"/>
      <c r="L181" s="200"/>
      <c r="M181" s="200">
        <v>2</v>
      </c>
      <c r="N181" s="200"/>
      <c r="O181" s="200"/>
      <c r="P181" s="45"/>
      <c r="Q181" s="45"/>
    </row>
    <row r="182" spans="1:17" s="40" customFormat="1" ht="15.5" thickBot="1">
      <c r="C182" s="190" t="s">
        <v>221</v>
      </c>
      <c r="D182" s="199">
        <v>3</v>
      </c>
      <c r="E182" s="200">
        <v>3</v>
      </c>
      <c r="F182" s="200">
        <v>2</v>
      </c>
      <c r="G182" s="200"/>
      <c r="H182" s="200">
        <v>3</v>
      </c>
      <c r="I182" s="200"/>
      <c r="J182" s="200"/>
      <c r="K182" s="200"/>
      <c r="L182" s="200"/>
      <c r="M182" s="200">
        <v>2</v>
      </c>
      <c r="N182" s="200"/>
      <c r="O182" s="200">
        <v>2</v>
      </c>
      <c r="P182" s="45"/>
      <c r="Q182" s="45"/>
    </row>
    <row r="183" spans="1:17" s="40" customFormat="1" ht="15.5" thickBot="1">
      <c r="C183" s="190" t="s">
        <v>222</v>
      </c>
      <c r="D183" s="199">
        <v>3</v>
      </c>
      <c r="E183" s="200">
        <v>2</v>
      </c>
      <c r="F183" s="200">
        <v>2</v>
      </c>
      <c r="G183" s="200"/>
      <c r="H183" s="200">
        <v>3</v>
      </c>
      <c r="I183" s="200"/>
      <c r="J183" s="200"/>
      <c r="K183" s="200"/>
      <c r="L183" s="200"/>
      <c r="M183" s="200">
        <v>3</v>
      </c>
      <c r="N183" s="200"/>
      <c r="O183" s="200">
        <v>2</v>
      </c>
      <c r="P183" s="45"/>
      <c r="Q183" s="45"/>
    </row>
    <row r="184" spans="1:17" s="40" customFormat="1" ht="15.5" thickBot="1">
      <c r="C184" s="190" t="s">
        <v>289</v>
      </c>
      <c r="D184" s="199">
        <v>3</v>
      </c>
      <c r="E184" s="200">
        <v>2</v>
      </c>
      <c r="F184" s="200">
        <v>2</v>
      </c>
      <c r="G184" s="200"/>
      <c r="H184" s="200">
        <v>3</v>
      </c>
      <c r="I184" s="200"/>
      <c r="J184" s="200"/>
      <c r="K184" s="200"/>
      <c r="L184" s="200"/>
      <c r="M184" s="200">
        <v>3</v>
      </c>
      <c r="N184" s="200"/>
      <c r="O184" s="200">
        <v>2</v>
      </c>
      <c r="P184" s="45"/>
      <c r="Q184" s="45"/>
    </row>
    <row r="185" spans="1:17" s="40" customFormat="1" ht="15.5" thickBot="1">
      <c r="C185" s="190" t="s">
        <v>223</v>
      </c>
      <c r="D185" s="199">
        <v>3</v>
      </c>
      <c r="E185" s="200">
        <v>2</v>
      </c>
      <c r="F185" s="200">
        <v>3</v>
      </c>
      <c r="G185" s="200"/>
      <c r="H185" s="200">
        <v>2</v>
      </c>
      <c r="I185" s="200"/>
      <c r="J185" s="200"/>
      <c r="K185" s="200"/>
      <c r="L185" s="200"/>
      <c r="M185" s="200"/>
      <c r="N185" s="200"/>
      <c r="O185" s="200">
        <v>2</v>
      </c>
      <c r="P185" s="45"/>
      <c r="Q185" s="45"/>
    </row>
    <row r="186" spans="1:17" s="40" customFormat="1">
      <c r="B186" s="62"/>
      <c r="C186" s="63" t="s">
        <v>180</v>
      </c>
      <c r="D186" s="52">
        <v>3</v>
      </c>
      <c r="E186" s="52">
        <v>2.2000000000000002</v>
      </c>
      <c r="F186" s="65">
        <v>2.2000000000000002</v>
      </c>
      <c r="G186" s="65"/>
      <c r="H186" s="65">
        <v>2.75</v>
      </c>
      <c r="I186" s="65"/>
      <c r="J186" s="65"/>
      <c r="K186" s="65"/>
      <c r="L186" s="65">
        <v>2</v>
      </c>
      <c r="M186" s="65">
        <v>2.5</v>
      </c>
      <c r="N186" s="65"/>
      <c r="O186" s="65">
        <v>2</v>
      </c>
      <c r="P186" s="52"/>
      <c r="Q186" s="52"/>
    </row>
    <row r="187" spans="1:17" s="40" customFormat="1">
      <c r="B187" s="66"/>
      <c r="C187" s="67"/>
      <c r="D187" s="67"/>
      <c r="E187" s="68"/>
      <c r="F187" s="68"/>
      <c r="G187" s="68"/>
      <c r="H187" s="68"/>
      <c r="I187" s="68"/>
      <c r="J187" s="68"/>
      <c r="K187" s="69"/>
      <c r="L187" s="69"/>
      <c r="M187" s="68"/>
      <c r="N187" s="68"/>
    </row>
    <row r="188" spans="1:17" s="40" customFormat="1">
      <c r="A188" s="66"/>
      <c r="B188" s="67"/>
      <c r="C188" s="67"/>
      <c r="D188" s="68"/>
      <c r="E188" s="68"/>
      <c r="F188" s="68"/>
      <c r="G188" s="68"/>
      <c r="H188" s="68"/>
      <c r="I188" s="68"/>
      <c r="J188" s="69"/>
      <c r="K188" s="69"/>
      <c r="L188" s="68"/>
      <c r="M188" s="68"/>
    </row>
    <row r="189" spans="1:17" s="40" customFormat="1">
      <c r="A189" s="66"/>
      <c r="B189" s="67"/>
      <c r="C189" s="67"/>
      <c r="D189" s="70" t="s">
        <v>5</v>
      </c>
      <c r="E189" s="70" t="s">
        <v>6</v>
      </c>
      <c r="F189" s="70" t="s">
        <v>7</v>
      </c>
      <c r="G189" s="70" t="s">
        <v>8</v>
      </c>
      <c r="H189" s="230" t="s">
        <v>9</v>
      </c>
      <c r="I189" s="230" t="s">
        <v>192</v>
      </c>
      <c r="J189" s="230" t="s">
        <v>193</v>
      </c>
      <c r="K189" s="230" t="s">
        <v>221</v>
      </c>
      <c r="L189" s="230" t="s">
        <v>222</v>
      </c>
      <c r="M189" s="230" t="s">
        <v>289</v>
      </c>
      <c r="N189" s="230" t="s">
        <v>223</v>
      </c>
    </row>
    <row r="190" spans="1:17" s="40" customFormat="1">
      <c r="A190" s="41"/>
      <c r="B190" s="55"/>
      <c r="D190" s="71">
        <v>100</v>
      </c>
      <c r="E190" s="71">
        <v>100</v>
      </c>
      <c r="F190" s="71">
        <v>100</v>
      </c>
      <c r="G190" s="71">
        <v>100</v>
      </c>
      <c r="H190" s="231">
        <v>99.166666666666671</v>
      </c>
      <c r="I190" s="230">
        <v>100</v>
      </c>
      <c r="J190" s="230">
        <v>100</v>
      </c>
      <c r="K190" s="230">
        <v>100</v>
      </c>
      <c r="L190" s="230">
        <v>100</v>
      </c>
      <c r="M190" s="230">
        <v>100</v>
      </c>
      <c r="N190" s="230">
        <v>100</v>
      </c>
      <c r="O190" s="56"/>
      <c r="P190" s="56"/>
    </row>
    <row r="191" spans="1:17" s="40" customFormat="1">
      <c r="A191" s="41"/>
      <c r="B191" s="55"/>
      <c r="D191" s="72"/>
      <c r="E191" s="72"/>
      <c r="F191" s="72"/>
      <c r="G191" s="72"/>
      <c r="H191" s="72"/>
      <c r="I191" s="56"/>
      <c r="J191" s="56"/>
      <c r="K191" s="56"/>
      <c r="L191" s="56"/>
      <c r="M191" s="56"/>
      <c r="N191" s="56"/>
      <c r="O191" s="56"/>
      <c r="P191" s="56"/>
    </row>
    <row r="192" spans="1:17" s="40" customFormat="1">
      <c r="A192" s="537" t="s">
        <v>181</v>
      </c>
      <c r="B192" s="537"/>
      <c r="C192" s="537"/>
      <c r="D192" s="537"/>
      <c r="E192" s="537"/>
      <c r="F192" s="537"/>
      <c r="G192" s="60"/>
      <c r="H192" s="60"/>
      <c r="I192" s="60"/>
      <c r="J192" s="60"/>
      <c r="K192" s="60"/>
      <c r="L192" s="60"/>
      <c r="M192" s="60"/>
      <c r="N192" s="60"/>
      <c r="O192" s="61"/>
      <c r="P192" s="61"/>
      <c r="Q192" s="61"/>
    </row>
    <row r="193" spans="3:17" s="40" customFormat="1"/>
    <row r="194" spans="3:17" s="40" customFormat="1" ht="15" thickBot="1">
      <c r="C194" s="42" t="s">
        <v>26</v>
      </c>
      <c r="D194" s="42" t="s">
        <v>12</v>
      </c>
      <c r="E194" s="42" t="s">
        <v>13</v>
      </c>
      <c r="F194" s="42" t="s">
        <v>14</v>
      </c>
      <c r="G194" s="43" t="s">
        <v>15</v>
      </c>
      <c r="H194" s="42" t="s">
        <v>16</v>
      </c>
      <c r="I194" s="44" t="s">
        <v>17</v>
      </c>
      <c r="J194" s="42" t="s">
        <v>18</v>
      </c>
      <c r="K194" s="42" t="s">
        <v>19</v>
      </c>
      <c r="L194" s="42" t="s">
        <v>20</v>
      </c>
      <c r="M194" s="42" t="s">
        <v>21</v>
      </c>
      <c r="N194" s="42" t="s">
        <v>22</v>
      </c>
      <c r="O194" s="42" t="s">
        <v>23</v>
      </c>
      <c r="P194" s="42" t="s">
        <v>24</v>
      </c>
      <c r="Q194" s="42" t="s">
        <v>25</v>
      </c>
    </row>
    <row r="195" spans="3:17" s="40" customFormat="1" ht="15.5" thickBot="1">
      <c r="C195" s="42" t="s">
        <v>5</v>
      </c>
      <c r="D195" s="197">
        <v>3</v>
      </c>
      <c r="E195" s="198"/>
      <c r="F195" s="198"/>
      <c r="G195" s="198"/>
      <c r="H195" s="198"/>
      <c r="I195" s="198"/>
      <c r="J195" s="198"/>
      <c r="K195" s="198"/>
      <c r="L195" s="198">
        <v>2</v>
      </c>
      <c r="M195" s="198"/>
      <c r="N195" s="198"/>
      <c r="O195" s="198"/>
      <c r="P195" s="45"/>
      <c r="Q195" s="45"/>
    </row>
    <row r="196" spans="3:17" s="40" customFormat="1" ht="15.5" thickBot="1">
      <c r="C196" s="42" t="s">
        <v>6</v>
      </c>
      <c r="D196" s="199">
        <v>3</v>
      </c>
      <c r="E196" s="200"/>
      <c r="F196" s="200"/>
      <c r="G196" s="200"/>
      <c r="H196" s="200"/>
      <c r="I196" s="200"/>
      <c r="J196" s="200"/>
      <c r="K196" s="200"/>
      <c r="L196" s="200">
        <v>2</v>
      </c>
      <c r="M196" s="200"/>
      <c r="N196" s="200"/>
      <c r="O196" s="200"/>
      <c r="P196" s="45"/>
      <c r="Q196" s="45"/>
    </row>
    <row r="197" spans="3:17" s="40" customFormat="1" ht="15.5" thickBot="1">
      <c r="C197" s="42" t="s">
        <v>7</v>
      </c>
      <c r="D197" s="199">
        <v>3</v>
      </c>
      <c r="E197" s="200"/>
      <c r="F197" s="200"/>
      <c r="G197" s="200"/>
      <c r="H197" s="200"/>
      <c r="I197" s="200"/>
      <c r="J197" s="200"/>
      <c r="K197" s="200"/>
      <c r="L197" s="200">
        <v>2</v>
      </c>
      <c r="M197" s="200"/>
      <c r="N197" s="200"/>
      <c r="O197" s="200"/>
      <c r="P197" s="45"/>
      <c r="Q197" s="45"/>
    </row>
    <row r="198" spans="3:17" s="40" customFormat="1" ht="15.5" thickBot="1">
      <c r="C198" s="42" t="s">
        <v>8</v>
      </c>
      <c r="D198" s="199">
        <v>3</v>
      </c>
      <c r="E198" s="200"/>
      <c r="F198" s="200"/>
      <c r="G198" s="200"/>
      <c r="H198" s="200"/>
      <c r="I198" s="200"/>
      <c r="J198" s="200"/>
      <c r="K198" s="200"/>
      <c r="L198" s="200">
        <v>2</v>
      </c>
      <c r="M198" s="200"/>
      <c r="N198" s="200"/>
      <c r="O198" s="200"/>
      <c r="P198" s="45"/>
      <c r="Q198" s="45"/>
    </row>
    <row r="199" spans="3:17" s="40" customFormat="1" ht="15">
      <c r="C199" s="190" t="s">
        <v>9</v>
      </c>
      <c r="D199" s="227">
        <v>2.97</v>
      </c>
      <c r="E199" s="228"/>
      <c r="F199" s="228"/>
      <c r="G199" s="228"/>
      <c r="H199" s="228"/>
      <c r="I199" s="228"/>
      <c r="J199" s="228"/>
      <c r="K199" s="228"/>
      <c r="L199" s="228">
        <v>1.98</v>
      </c>
      <c r="M199" s="228"/>
      <c r="N199" s="228"/>
      <c r="O199" s="228"/>
      <c r="P199" s="45"/>
      <c r="Q199" s="45"/>
    </row>
    <row r="200" spans="3:17" s="40" customFormat="1">
      <c r="C200" s="190" t="s">
        <v>192</v>
      </c>
      <c r="D200" s="126">
        <v>3</v>
      </c>
      <c r="E200" s="126"/>
      <c r="F200" s="126"/>
      <c r="G200" s="126"/>
      <c r="H200" s="126"/>
      <c r="I200" s="126"/>
      <c r="J200" s="126"/>
      <c r="K200" s="126"/>
      <c r="L200" s="126">
        <v>2</v>
      </c>
      <c r="M200" s="126"/>
      <c r="N200" s="126"/>
      <c r="O200" s="126"/>
      <c r="P200" s="45"/>
      <c r="Q200" s="45"/>
    </row>
    <row r="201" spans="3:17" s="40" customFormat="1" ht="15.5" thickBot="1">
      <c r="C201" s="190" t="s">
        <v>193</v>
      </c>
      <c r="D201" s="199">
        <v>3</v>
      </c>
      <c r="E201" s="200">
        <v>2</v>
      </c>
      <c r="F201" s="200">
        <v>2</v>
      </c>
      <c r="G201" s="200"/>
      <c r="H201" s="200"/>
      <c r="I201" s="200"/>
      <c r="J201" s="200"/>
      <c r="K201" s="200"/>
      <c r="L201" s="200"/>
      <c r="M201" s="200">
        <v>2</v>
      </c>
      <c r="N201" s="200"/>
      <c r="O201" s="200"/>
      <c r="P201" s="45"/>
      <c r="Q201" s="45"/>
    </row>
    <row r="202" spans="3:17" s="40" customFormat="1" ht="15.5" thickBot="1">
      <c r="C202" s="190" t="s">
        <v>221</v>
      </c>
      <c r="D202" s="199">
        <v>3</v>
      </c>
      <c r="E202" s="200">
        <v>3</v>
      </c>
      <c r="F202" s="200">
        <v>2</v>
      </c>
      <c r="G202" s="200"/>
      <c r="H202" s="200">
        <v>3</v>
      </c>
      <c r="I202" s="200"/>
      <c r="J202" s="200"/>
      <c r="K202" s="200"/>
      <c r="L202" s="200"/>
      <c r="M202" s="200">
        <v>2</v>
      </c>
      <c r="N202" s="200"/>
      <c r="O202" s="200">
        <v>2</v>
      </c>
      <c r="P202" s="45"/>
      <c r="Q202" s="45"/>
    </row>
    <row r="203" spans="3:17" s="40" customFormat="1" ht="15.5" thickBot="1">
      <c r="C203" s="190" t="s">
        <v>222</v>
      </c>
      <c r="D203" s="199">
        <v>3</v>
      </c>
      <c r="E203" s="200">
        <v>2</v>
      </c>
      <c r="F203" s="200">
        <v>2</v>
      </c>
      <c r="G203" s="200"/>
      <c r="H203" s="200">
        <v>3</v>
      </c>
      <c r="I203" s="200"/>
      <c r="J203" s="200"/>
      <c r="K203" s="200"/>
      <c r="L203" s="200"/>
      <c r="M203" s="200">
        <v>3</v>
      </c>
      <c r="N203" s="200"/>
      <c r="O203" s="200">
        <v>2</v>
      </c>
      <c r="P203" s="45"/>
      <c r="Q203" s="45"/>
    </row>
    <row r="204" spans="3:17" s="40" customFormat="1" ht="15.5" thickBot="1">
      <c r="C204" s="190" t="s">
        <v>289</v>
      </c>
      <c r="D204" s="199">
        <v>3</v>
      </c>
      <c r="E204" s="200">
        <v>2</v>
      </c>
      <c r="F204" s="200">
        <v>2</v>
      </c>
      <c r="G204" s="200"/>
      <c r="H204" s="200">
        <v>3</v>
      </c>
      <c r="I204" s="200"/>
      <c r="J204" s="200"/>
      <c r="K204" s="200"/>
      <c r="L204" s="200"/>
      <c r="M204" s="200">
        <v>3</v>
      </c>
      <c r="N204" s="200"/>
      <c r="O204" s="200">
        <v>2</v>
      </c>
      <c r="P204" s="45"/>
      <c r="Q204" s="45"/>
    </row>
    <row r="205" spans="3:17" s="40" customFormat="1" ht="15.5" thickBot="1">
      <c r="C205" s="190" t="s">
        <v>223</v>
      </c>
      <c r="D205" s="199">
        <v>3</v>
      </c>
      <c r="E205" s="200">
        <v>2</v>
      </c>
      <c r="F205" s="200">
        <v>3</v>
      </c>
      <c r="G205" s="200"/>
      <c r="H205" s="200">
        <v>2</v>
      </c>
      <c r="I205" s="200"/>
      <c r="J205" s="200"/>
      <c r="K205" s="200"/>
      <c r="L205" s="200"/>
      <c r="M205" s="200"/>
      <c r="N205" s="200"/>
      <c r="O205" s="200">
        <v>2</v>
      </c>
      <c r="P205" s="45"/>
      <c r="Q205" s="45"/>
    </row>
    <row r="206" spans="3:17" s="40" customFormat="1">
      <c r="C206" s="63" t="s">
        <v>180</v>
      </c>
      <c r="D206" s="232">
        <v>2.99</v>
      </c>
      <c r="E206" s="64">
        <v>2.2000000000000002</v>
      </c>
      <c r="F206" s="64">
        <v>2</v>
      </c>
      <c r="G206" s="64"/>
      <c r="H206" s="64">
        <v>2.75</v>
      </c>
      <c r="I206" s="64"/>
      <c r="J206" s="64"/>
      <c r="K206" s="64"/>
      <c r="L206" s="54">
        <v>1.99</v>
      </c>
      <c r="M206" s="74">
        <v>2.5</v>
      </c>
      <c r="N206" s="65"/>
      <c r="O206" s="65">
        <v>2</v>
      </c>
      <c r="P206" s="52"/>
      <c r="Q206" s="52"/>
    </row>
    <row r="207" spans="3:17" s="40" customFormat="1"/>
  </sheetData>
  <mergeCells count="31">
    <mergeCell ref="A8:Q8"/>
    <mergeCell ref="A1:F1"/>
    <mergeCell ref="A2:F2"/>
    <mergeCell ref="A3:F3"/>
    <mergeCell ref="A4:F4"/>
    <mergeCell ref="A7:Q7"/>
    <mergeCell ref="A18:A19"/>
    <mergeCell ref="B18:B19"/>
    <mergeCell ref="C18:C19"/>
    <mergeCell ref="D18:F18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192:F192"/>
    <mergeCell ref="C140:E140"/>
    <mergeCell ref="C141:E141"/>
    <mergeCell ref="C142:E142"/>
    <mergeCell ref="C143:E143"/>
    <mergeCell ref="B163:C163"/>
    <mergeCell ref="B164:C164"/>
    <mergeCell ref="B165:C165"/>
    <mergeCell ref="A166:C166"/>
    <mergeCell ref="A167:C167"/>
    <mergeCell ref="A168:C168"/>
    <mergeCell ref="A172:G17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topLeftCell="B142" workbookViewId="0">
      <selection activeCell="D174" sqref="D174:Q174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6.7265625" bestFit="1" customWidth="1"/>
    <col min="5" max="5" width="7.54296875" customWidth="1"/>
    <col min="6" max="6" width="7.1796875" customWidth="1"/>
    <col min="7" max="7" width="12.7265625" customWidth="1"/>
  </cols>
  <sheetData>
    <row r="1" spans="1:17">
      <c r="A1" s="511" t="s">
        <v>0</v>
      </c>
      <c r="B1" s="512"/>
      <c r="C1" s="512"/>
      <c r="D1" s="512"/>
      <c r="E1" s="512"/>
      <c r="F1" s="512"/>
    </row>
    <row r="2" spans="1:17">
      <c r="A2" s="511" t="s">
        <v>77</v>
      </c>
      <c r="B2" s="512"/>
      <c r="C2" s="512"/>
      <c r="D2" s="512"/>
      <c r="E2" s="512"/>
      <c r="F2" s="512"/>
    </row>
    <row r="3" spans="1:17" ht="15">
      <c r="A3" s="507" t="s">
        <v>78</v>
      </c>
      <c r="B3" s="508"/>
      <c r="C3" s="508"/>
      <c r="D3" s="508"/>
      <c r="E3" s="508"/>
      <c r="F3" s="508"/>
    </row>
    <row r="4" spans="1:17">
      <c r="A4" s="509" t="s">
        <v>239</v>
      </c>
      <c r="B4" s="510"/>
      <c r="C4" s="510"/>
      <c r="D4" s="510"/>
      <c r="E4" s="510"/>
      <c r="F4" s="510"/>
    </row>
    <row r="5" spans="1:17">
      <c r="A5" s="19" t="s">
        <v>76</v>
      </c>
      <c r="B5" s="20"/>
      <c r="C5" s="20"/>
      <c r="D5" s="20"/>
      <c r="E5" s="20"/>
      <c r="F5" s="20"/>
    </row>
    <row r="6" spans="1:17">
      <c r="A6" s="19" t="s">
        <v>75</v>
      </c>
      <c r="B6" s="20"/>
      <c r="C6" s="20"/>
      <c r="D6" s="20"/>
      <c r="E6" s="20"/>
      <c r="F6" s="20"/>
    </row>
    <row r="7" spans="1:17">
      <c r="A7" s="504" t="s">
        <v>236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6"/>
    </row>
    <row r="8" spans="1:17">
      <c r="A8" s="504" t="s">
        <v>237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4"/>
    </row>
    <row r="9" spans="1:17">
      <c r="A9" s="513" t="s">
        <v>238</v>
      </c>
      <c r="B9" s="505"/>
      <c r="C9" s="505"/>
      <c r="D9" s="505"/>
      <c r="E9" s="505"/>
      <c r="F9" s="550"/>
      <c r="G9" s="550"/>
      <c r="H9" s="550"/>
      <c r="I9" s="550"/>
      <c r="J9" s="550"/>
      <c r="K9" s="505"/>
      <c r="L9" s="505"/>
      <c r="M9" s="505"/>
      <c r="N9" s="505"/>
      <c r="O9" s="505"/>
      <c r="P9" s="505"/>
      <c r="Q9" s="506"/>
    </row>
    <row r="10" spans="1:17">
      <c r="A10" s="498" t="s">
        <v>1</v>
      </c>
      <c r="B10" s="500" t="s">
        <v>2</v>
      </c>
      <c r="C10" s="500" t="s">
        <v>3</v>
      </c>
      <c r="D10" s="502" t="s">
        <v>11</v>
      </c>
      <c r="E10" s="502"/>
      <c r="F10" s="502"/>
      <c r="G10" s="31" t="s">
        <v>164</v>
      </c>
      <c r="H10" s="31">
        <v>120</v>
      </c>
    </row>
    <row r="11" spans="1:17">
      <c r="A11" s="499"/>
      <c r="B11" s="501"/>
      <c r="C11" s="501"/>
      <c r="D11" s="123" t="s">
        <v>5</v>
      </c>
      <c r="E11" s="123" t="s">
        <v>6</v>
      </c>
      <c r="F11" s="123" t="s">
        <v>7</v>
      </c>
    </row>
    <row r="12" spans="1:17">
      <c r="A12" s="10">
        <v>1</v>
      </c>
      <c r="B12" s="22">
        <v>1911001</v>
      </c>
      <c r="C12" s="23" t="s">
        <v>79</v>
      </c>
      <c r="D12" s="37">
        <v>84</v>
      </c>
      <c r="E12" s="37">
        <v>60</v>
      </c>
      <c r="F12" s="139">
        <f>(D12+E12)/2</f>
        <v>72</v>
      </c>
      <c r="G12" s="222"/>
    </row>
    <row r="13" spans="1:17">
      <c r="A13" s="10">
        <v>2</v>
      </c>
      <c r="B13" s="24">
        <v>1911002</v>
      </c>
      <c r="C13" s="23" t="s">
        <v>80</v>
      </c>
      <c r="D13" s="37">
        <v>84</v>
      </c>
      <c r="E13" s="37">
        <v>87</v>
      </c>
      <c r="F13" s="139">
        <f t="shared" ref="F13:F76" si="0">(D13+E13)/2</f>
        <v>85.5</v>
      </c>
      <c r="G13" s="222"/>
    </row>
    <row r="14" spans="1:17">
      <c r="A14" s="10">
        <v>3</v>
      </c>
      <c r="B14" s="24">
        <v>1911003</v>
      </c>
      <c r="C14" s="23" t="s">
        <v>81</v>
      </c>
      <c r="D14" s="37">
        <v>86</v>
      </c>
      <c r="E14" s="37">
        <v>86</v>
      </c>
      <c r="F14" s="139">
        <f t="shared" si="0"/>
        <v>86</v>
      </c>
      <c r="G14" s="222"/>
    </row>
    <row r="15" spans="1:17">
      <c r="A15" s="10">
        <v>4</v>
      </c>
      <c r="B15" s="24">
        <v>1911004</v>
      </c>
      <c r="C15" s="23" t="s">
        <v>39</v>
      </c>
      <c r="D15" s="37">
        <v>86</v>
      </c>
      <c r="E15" s="37">
        <v>74</v>
      </c>
      <c r="F15" s="139">
        <f t="shared" si="0"/>
        <v>80</v>
      </c>
      <c r="G15" s="222"/>
    </row>
    <row r="16" spans="1:17">
      <c r="A16" s="10">
        <v>5</v>
      </c>
      <c r="B16" s="24">
        <v>1911005</v>
      </c>
      <c r="C16" s="23" t="s">
        <v>40</v>
      </c>
      <c r="D16" s="37">
        <v>82</v>
      </c>
      <c r="E16" s="37">
        <v>81</v>
      </c>
      <c r="F16" s="139">
        <f t="shared" si="0"/>
        <v>81.5</v>
      </c>
      <c r="G16" s="222"/>
    </row>
    <row r="17" spans="1:7">
      <c r="A17" s="10">
        <v>6</v>
      </c>
      <c r="B17" s="24">
        <v>1911006</v>
      </c>
      <c r="C17" s="23" t="s">
        <v>82</v>
      </c>
      <c r="D17" s="37">
        <v>84</v>
      </c>
      <c r="E17" s="37">
        <v>98</v>
      </c>
      <c r="F17" s="139">
        <f t="shared" si="0"/>
        <v>91</v>
      </c>
      <c r="G17" s="222"/>
    </row>
    <row r="18" spans="1:7">
      <c r="A18" s="10">
        <v>7</v>
      </c>
      <c r="B18" s="24">
        <v>1911007</v>
      </c>
      <c r="C18" s="23" t="s">
        <v>83</v>
      </c>
      <c r="D18" s="37">
        <v>84</v>
      </c>
      <c r="E18" s="37">
        <v>98</v>
      </c>
      <c r="F18" s="139">
        <f t="shared" si="0"/>
        <v>91</v>
      </c>
      <c r="G18" s="222"/>
    </row>
    <row r="19" spans="1:7">
      <c r="A19" s="10">
        <v>8</v>
      </c>
      <c r="B19" s="24">
        <v>1911008</v>
      </c>
      <c r="C19" s="23" t="s">
        <v>84</v>
      </c>
      <c r="D19" s="37">
        <v>84</v>
      </c>
      <c r="E19" s="37">
        <v>79</v>
      </c>
      <c r="F19" s="139">
        <f t="shared" si="0"/>
        <v>81.5</v>
      </c>
      <c r="G19" s="222"/>
    </row>
    <row r="20" spans="1:7">
      <c r="A20" s="10">
        <v>9</v>
      </c>
      <c r="B20" s="24">
        <v>1911009</v>
      </c>
      <c r="C20" s="23" t="s">
        <v>85</v>
      </c>
      <c r="D20" s="37">
        <v>84</v>
      </c>
      <c r="E20" s="37">
        <v>60</v>
      </c>
      <c r="F20" s="139">
        <f t="shared" si="0"/>
        <v>72</v>
      </c>
      <c r="G20" s="222"/>
    </row>
    <row r="21" spans="1:7">
      <c r="A21" s="10">
        <v>10</v>
      </c>
      <c r="B21" s="24">
        <v>1911010</v>
      </c>
      <c r="C21" s="23" t="s">
        <v>86</v>
      </c>
      <c r="D21" s="37">
        <v>86</v>
      </c>
      <c r="E21" s="37">
        <v>87</v>
      </c>
      <c r="F21" s="139">
        <f t="shared" si="0"/>
        <v>86.5</v>
      </c>
      <c r="G21" s="222"/>
    </row>
    <row r="22" spans="1:7">
      <c r="A22" s="10">
        <v>11</v>
      </c>
      <c r="B22" s="24">
        <v>1911011</v>
      </c>
      <c r="C22" s="23" t="s">
        <v>87</v>
      </c>
      <c r="D22" s="37">
        <v>86</v>
      </c>
      <c r="E22" s="37">
        <v>62</v>
      </c>
      <c r="F22" s="139">
        <f t="shared" si="0"/>
        <v>74</v>
      </c>
      <c r="G22" s="222"/>
    </row>
    <row r="23" spans="1:7">
      <c r="A23" s="10">
        <v>12</v>
      </c>
      <c r="B23" s="24">
        <v>1911012</v>
      </c>
      <c r="C23" s="23" t="s">
        <v>88</v>
      </c>
      <c r="D23" s="37">
        <v>86</v>
      </c>
      <c r="E23" s="37">
        <v>84</v>
      </c>
      <c r="F23" s="139">
        <f t="shared" si="0"/>
        <v>85</v>
      </c>
      <c r="G23" s="222"/>
    </row>
    <row r="24" spans="1:7">
      <c r="A24" s="10">
        <v>13</v>
      </c>
      <c r="B24" s="24">
        <v>1911013</v>
      </c>
      <c r="C24" s="23" t="s">
        <v>89</v>
      </c>
      <c r="D24" s="37">
        <v>84</v>
      </c>
      <c r="E24" s="37">
        <v>95</v>
      </c>
      <c r="F24" s="139">
        <f t="shared" si="0"/>
        <v>89.5</v>
      </c>
      <c r="G24" s="222"/>
    </row>
    <row r="25" spans="1:7">
      <c r="A25" s="10">
        <v>14</v>
      </c>
      <c r="B25" s="24">
        <v>1911014</v>
      </c>
      <c r="C25" s="23" t="s">
        <v>90</v>
      </c>
      <c r="D25" s="37">
        <v>86</v>
      </c>
      <c r="E25" s="37">
        <v>55</v>
      </c>
      <c r="F25" s="139">
        <f t="shared" si="0"/>
        <v>70.5</v>
      </c>
      <c r="G25" s="222"/>
    </row>
    <row r="26" spans="1:7">
      <c r="A26" s="10">
        <v>15</v>
      </c>
      <c r="B26" s="24">
        <v>1911015</v>
      </c>
      <c r="C26" s="23" t="s">
        <v>91</v>
      </c>
      <c r="D26" s="37">
        <v>88</v>
      </c>
      <c r="E26" s="37">
        <v>95</v>
      </c>
      <c r="F26" s="139">
        <f t="shared" si="0"/>
        <v>91.5</v>
      </c>
      <c r="G26" s="222"/>
    </row>
    <row r="27" spans="1:7">
      <c r="A27" s="10">
        <v>16</v>
      </c>
      <c r="B27" s="24">
        <v>1911016</v>
      </c>
      <c r="C27" s="23" t="s">
        <v>41</v>
      </c>
      <c r="D27" s="37">
        <v>60</v>
      </c>
      <c r="E27" s="37">
        <v>60</v>
      </c>
      <c r="F27" s="139">
        <f t="shared" si="0"/>
        <v>60</v>
      </c>
      <c r="G27" s="222"/>
    </row>
    <row r="28" spans="1:7">
      <c r="A28" s="10">
        <v>17</v>
      </c>
      <c r="B28" s="24">
        <v>1911017</v>
      </c>
      <c r="C28" s="23" t="s">
        <v>92</v>
      </c>
      <c r="D28" s="37">
        <v>82</v>
      </c>
      <c r="E28" s="37">
        <v>56</v>
      </c>
      <c r="F28" s="139">
        <f t="shared" si="0"/>
        <v>69</v>
      </c>
      <c r="G28" s="222"/>
    </row>
    <row r="29" spans="1:7">
      <c r="A29" s="10">
        <v>18</v>
      </c>
      <c r="B29" s="24">
        <v>1911018</v>
      </c>
      <c r="C29" s="23" t="s">
        <v>42</v>
      </c>
      <c r="D29" s="37">
        <v>84</v>
      </c>
      <c r="E29" s="37">
        <v>97</v>
      </c>
      <c r="F29" s="139">
        <f t="shared" si="0"/>
        <v>90.5</v>
      </c>
      <c r="G29" s="222"/>
    </row>
    <row r="30" spans="1:7">
      <c r="A30" s="10">
        <v>19</v>
      </c>
      <c r="B30" s="24">
        <v>1911019</v>
      </c>
      <c r="C30" s="23" t="s">
        <v>93</v>
      </c>
      <c r="D30" s="37">
        <v>82</v>
      </c>
      <c r="E30" s="37">
        <v>63</v>
      </c>
      <c r="F30" s="139">
        <f t="shared" si="0"/>
        <v>72.5</v>
      </c>
      <c r="G30" s="222"/>
    </row>
    <row r="31" spans="1:7">
      <c r="A31" s="10">
        <v>20</v>
      </c>
      <c r="B31" s="24">
        <v>1911020</v>
      </c>
      <c r="C31" s="23" t="s">
        <v>94</v>
      </c>
      <c r="D31" s="37">
        <v>82</v>
      </c>
      <c r="E31" s="37">
        <v>89</v>
      </c>
      <c r="F31" s="139">
        <f t="shared" si="0"/>
        <v>85.5</v>
      </c>
      <c r="G31" s="222"/>
    </row>
    <row r="32" spans="1:7">
      <c r="A32" s="10">
        <v>21</v>
      </c>
      <c r="B32" s="24">
        <v>1911021</v>
      </c>
      <c r="C32" s="23" t="s">
        <v>43</v>
      </c>
      <c r="D32" s="37">
        <v>86</v>
      </c>
      <c r="E32" s="37">
        <v>95</v>
      </c>
      <c r="F32" s="139">
        <f t="shared" si="0"/>
        <v>90.5</v>
      </c>
      <c r="G32" s="222"/>
    </row>
    <row r="33" spans="1:7">
      <c r="A33" s="10">
        <v>22</v>
      </c>
      <c r="B33" s="24">
        <v>1911022</v>
      </c>
      <c r="C33" s="23" t="s">
        <v>95</v>
      </c>
      <c r="D33" s="37">
        <v>86</v>
      </c>
      <c r="E33" s="37">
        <v>74</v>
      </c>
      <c r="F33" s="139">
        <f t="shared" si="0"/>
        <v>80</v>
      </c>
      <c r="G33" s="222"/>
    </row>
    <row r="34" spans="1:7">
      <c r="A34" s="10">
        <v>23</v>
      </c>
      <c r="B34" s="24">
        <v>1911023</v>
      </c>
      <c r="C34" s="23" t="s">
        <v>44</v>
      </c>
      <c r="D34" s="37">
        <v>84</v>
      </c>
      <c r="E34" s="37">
        <v>68</v>
      </c>
      <c r="F34" s="139">
        <f t="shared" si="0"/>
        <v>76</v>
      </c>
      <c r="G34" s="222"/>
    </row>
    <row r="35" spans="1:7">
      <c r="A35" s="10">
        <v>24</v>
      </c>
      <c r="B35" s="24">
        <v>1911024</v>
      </c>
      <c r="C35" s="23" t="s">
        <v>45</v>
      </c>
      <c r="D35" s="37">
        <v>86</v>
      </c>
      <c r="E35" s="37">
        <v>76</v>
      </c>
      <c r="F35" s="139">
        <f t="shared" si="0"/>
        <v>81</v>
      </c>
      <c r="G35" s="222"/>
    </row>
    <row r="36" spans="1:7">
      <c r="A36" s="10">
        <v>25</v>
      </c>
      <c r="B36" s="24">
        <v>1911025</v>
      </c>
      <c r="C36" s="23" t="s">
        <v>96</v>
      </c>
      <c r="D36" s="37">
        <v>84</v>
      </c>
      <c r="E36" s="37">
        <v>55</v>
      </c>
      <c r="F36" s="139">
        <f t="shared" si="0"/>
        <v>69.5</v>
      </c>
      <c r="G36" s="222"/>
    </row>
    <row r="37" spans="1:7">
      <c r="A37" s="10">
        <v>26</v>
      </c>
      <c r="B37" s="24">
        <v>1911026</v>
      </c>
      <c r="C37" s="23" t="s">
        <v>97</v>
      </c>
      <c r="D37" s="37">
        <v>86</v>
      </c>
      <c r="E37" s="37">
        <v>97</v>
      </c>
      <c r="F37" s="139">
        <f t="shared" si="0"/>
        <v>91.5</v>
      </c>
      <c r="G37" s="222"/>
    </row>
    <row r="38" spans="1:7">
      <c r="A38" s="10">
        <v>27</v>
      </c>
      <c r="B38" s="24">
        <v>1911027</v>
      </c>
      <c r="C38" s="23" t="s">
        <v>98</v>
      </c>
      <c r="D38" s="37">
        <v>86</v>
      </c>
      <c r="E38" s="37">
        <v>71</v>
      </c>
      <c r="F38" s="139">
        <f t="shared" si="0"/>
        <v>78.5</v>
      </c>
      <c r="G38" s="222"/>
    </row>
    <row r="39" spans="1:7">
      <c r="A39" s="10">
        <v>28</v>
      </c>
      <c r="B39" s="24">
        <v>1911028</v>
      </c>
      <c r="C39" s="23" t="s">
        <v>46</v>
      </c>
      <c r="D39" s="37">
        <v>82</v>
      </c>
      <c r="E39" s="37">
        <v>73</v>
      </c>
      <c r="F39" s="139">
        <f t="shared" si="0"/>
        <v>77.5</v>
      </c>
      <c r="G39" s="222"/>
    </row>
    <row r="40" spans="1:7">
      <c r="A40" s="10">
        <v>29</v>
      </c>
      <c r="B40" s="24">
        <v>1911029</v>
      </c>
      <c r="C40" s="23" t="s">
        <v>99</v>
      </c>
      <c r="D40" s="37">
        <v>86</v>
      </c>
      <c r="E40" s="37">
        <v>96</v>
      </c>
      <c r="F40" s="139">
        <f t="shared" si="0"/>
        <v>91</v>
      </c>
      <c r="G40" s="222"/>
    </row>
    <row r="41" spans="1:7">
      <c r="A41" s="10">
        <v>30</v>
      </c>
      <c r="B41" s="24">
        <v>1911030</v>
      </c>
      <c r="C41" s="23" t="s">
        <v>100</v>
      </c>
      <c r="D41" s="37">
        <v>84</v>
      </c>
      <c r="E41" s="37">
        <v>55</v>
      </c>
      <c r="F41" s="139">
        <f t="shared" si="0"/>
        <v>69.5</v>
      </c>
      <c r="G41" s="222"/>
    </row>
    <row r="42" spans="1:7">
      <c r="A42" s="10">
        <v>31</v>
      </c>
      <c r="B42" s="24">
        <v>1911031</v>
      </c>
      <c r="C42" s="23" t="s">
        <v>101</v>
      </c>
      <c r="D42" s="37">
        <v>84</v>
      </c>
      <c r="E42" s="37">
        <v>82</v>
      </c>
      <c r="F42" s="139">
        <f t="shared" si="0"/>
        <v>83</v>
      </c>
      <c r="G42" s="222"/>
    </row>
    <row r="43" spans="1:7">
      <c r="A43" s="10">
        <v>32</v>
      </c>
      <c r="B43" s="24">
        <v>1911032</v>
      </c>
      <c r="C43" s="23" t="s">
        <v>102</v>
      </c>
      <c r="D43" s="37">
        <v>84</v>
      </c>
      <c r="E43" s="37">
        <v>64</v>
      </c>
      <c r="F43" s="139">
        <f t="shared" si="0"/>
        <v>74</v>
      </c>
      <c r="G43" s="222"/>
    </row>
    <row r="44" spans="1:7">
      <c r="A44" s="10">
        <v>33</v>
      </c>
      <c r="B44" s="24">
        <v>1911033</v>
      </c>
      <c r="C44" s="23" t="s">
        <v>61</v>
      </c>
      <c r="D44" s="37">
        <v>84</v>
      </c>
      <c r="E44" s="37">
        <v>63</v>
      </c>
      <c r="F44" s="139">
        <f t="shared" si="0"/>
        <v>73.5</v>
      </c>
      <c r="G44" s="222"/>
    </row>
    <row r="45" spans="1:7">
      <c r="A45" s="10">
        <v>34</v>
      </c>
      <c r="B45" s="24">
        <v>1911034</v>
      </c>
      <c r="C45" s="23" t="s">
        <v>103</v>
      </c>
      <c r="D45" s="37">
        <v>82</v>
      </c>
      <c r="E45" s="37">
        <v>96</v>
      </c>
      <c r="F45" s="139">
        <f t="shared" si="0"/>
        <v>89</v>
      </c>
      <c r="G45" s="222"/>
    </row>
    <row r="46" spans="1:7">
      <c r="A46" s="10">
        <v>35</v>
      </c>
      <c r="B46" s="24">
        <v>1911035</v>
      </c>
      <c r="C46" s="23" t="s">
        <v>47</v>
      </c>
      <c r="D46" s="37">
        <v>86</v>
      </c>
      <c r="E46" s="37">
        <v>85</v>
      </c>
      <c r="F46" s="139">
        <f t="shared" si="0"/>
        <v>85.5</v>
      </c>
      <c r="G46" s="222"/>
    </row>
    <row r="47" spans="1:7">
      <c r="A47" s="10">
        <v>36</v>
      </c>
      <c r="B47" s="24">
        <v>1911036</v>
      </c>
      <c r="C47" s="23" t="s">
        <v>62</v>
      </c>
      <c r="D47" s="37">
        <v>84</v>
      </c>
      <c r="E47" s="37">
        <v>63</v>
      </c>
      <c r="F47" s="139">
        <f t="shared" si="0"/>
        <v>73.5</v>
      </c>
      <c r="G47" s="222"/>
    </row>
    <row r="48" spans="1:7">
      <c r="A48" s="10">
        <v>37</v>
      </c>
      <c r="B48" s="24">
        <v>1911037</v>
      </c>
      <c r="C48" s="23" t="s">
        <v>104</v>
      </c>
      <c r="D48" s="37">
        <v>86</v>
      </c>
      <c r="E48" s="37">
        <v>95</v>
      </c>
      <c r="F48" s="139">
        <f t="shared" si="0"/>
        <v>90.5</v>
      </c>
      <c r="G48" s="222"/>
    </row>
    <row r="49" spans="1:7">
      <c r="A49" s="10">
        <v>38</v>
      </c>
      <c r="B49" s="24">
        <v>1911038</v>
      </c>
      <c r="C49" s="23" t="s">
        <v>48</v>
      </c>
      <c r="D49" s="37">
        <v>86</v>
      </c>
      <c r="E49" s="37">
        <v>73</v>
      </c>
      <c r="F49" s="139">
        <f t="shared" si="0"/>
        <v>79.5</v>
      </c>
      <c r="G49" s="222"/>
    </row>
    <row r="50" spans="1:7">
      <c r="A50" s="10">
        <v>39</v>
      </c>
      <c r="B50" s="24">
        <v>1911039</v>
      </c>
      <c r="C50" s="23" t="s">
        <v>105</v>
      </c>
      <c r="D50" s="37">
        <v>86</v>
      </c>
      <c r="E50" s="37">
        <v>80</v>
      </c>
      <c r="F50" s="139">
        <f t="shared" si="0"/>
        <v>83</v>
      </c>
      <c r="G50" s="222"/>
    </row>
    <row r="51" spans="1:7">
      <c r="A51" s="10">
        <v>40</v>
      </c>
      <c r="B51" s="24">
        <v>1911040</v>
      </c>
      <c r="C51" s="23" t="s">
        <v>106</v>
      </c>
      <c r="D51" s="37">
        <v>84</v>
      </c>
      <c r="E51" s="37">
        <v>56</v>
      </c>
      <c r="F51" s="139">
        <f t="shared" si="0"/>
        <v>70</v>
      </c>
      <c r="G51" s="222"/>
    </row>
    <row r="52" spans="1:7">
      <c r="A52" s="10">
        <v>41</v>
      </c>
      <c r="B52" s="24">
        <v>1911041</v>
      </c>
      <c r="C52" s="23" t="s">
        <v>63</v>
      </c>
      <c r="D52" s="37">
        <v>88</v>
      </c>
      <c r="E52" s="37">
        <v>65</v>
      </c>
      <c r="F52" s="139">
        <f t="shared" si="0"/>
        <v>76.5</v>
      </c>
      <c r="G52" s="222"/>
    </row>
    <row r="53" spans="1:7">
      <c r="A53" s="10">
        <v>42</v>
      </c>
      <c r="B53" s="24">
        <v>1911042</v>
      </c>
      <c r="C53" s="23" t="s">
        <v>107</v>
      </c>
      <c r="D53" s="37">
        <v>82</v>
      </c>
      <c r="E53" s="37">
        <v>55</v>
      </c>
      <c r="F53" s="139">
        <f t="shared" si="0"/>
        <v>68.5</v>
      </c>
      <c r="G53" s="222"/>
    </row>
    <row r="54" spans="1:7">
      <c r="A54" s="10">
        <v>43</v>
      </c>
      <c r="B54" s="24">
        <v>1911043</v>
      </c>
      <c r="C54" s="23" t="s">
        <v>108</v>
      </c>
      <c r="D54" s="37">
        <v>92</v>
      </c>
      <c r="E54" s="37">
        <v>69</v>
      </c>
      <c r="F54" s="139">
        <f t="shared" si="0"/>
        <v>80.5</v>
      </c>
      <c r="G54" s="222"/>
    </row>
    <row r="55" spans="1:7">
      <c r="A55" s="10">
        <v>44</v>
      </c>
      <c r="B55" s="24">
        <v>1911044</v>
      </c>
      <c r="C55" s="23" t="s">
        <v>49</v>
      </c>
      <c r="D55" s="37">
        <v>86</v>
      </c>
      <c r="E55" s="37">
        <v>66</v>
      </c>
      <c r="F55" s="139">
        <f t="shared" si="0"/>
        <v>76</v>
      </c>
      <c r="G55" s="222"/>
    </row>
    <row r="56" spans="1:7">
      <c r="A56" s="10">
        <v>45</v>
      </c>
      <c r="B56" s="24">
        <v>1911045</v>
      </c>
      <c r="C56" s="23" t="s">
        <v>109</v>
      </c>
      <c r="D56" s="37">
        <v>86</v>
      </c>
      <c r="E56" s="37">
        <v>65</v>
      </c>
      <c r="F56" s="139">
        <f t="shared" si="0"/>
        <v>75.5</v>
      </c>
      <c r="G56" s="222"/>
    </row>
    <row r="57" spans="1:7">
      <c r="A57" s="10">
        <v>46</v>
      </c>
      <c r="B57" s="24">
        <v>1911046</v>
      </c>
      <c r="C57" s="23" t="s">
        <v>110</v>
      </c>
      <c r="D57" s="37">
        <v>88</v>
      </c>
      <c r="E57" s="37">
        <v>98</v>
      </c>
      <c r="F57" s="139">
        <f t="shared" si="0"/>
        <v>93</v>
      </c>
      <c r="G57" s="222"/>
    </row>
    <row r="58" spans="1:7">
      <c r="A58" s="10">
        <v>47</v>
      </c>
      <c r="B58" s="24">
        <v>1911047</v>
      </c>
      <c r="C58" s="23" t="s">
        <v>111</v>
      </c>
      <c r="D58" s="37">
        <v>94</v>
      </c>
      <c r="E58" s="37">
        <v>60</v>
      </c>
      <c r="F58" s="139">
        <f t="shared" si="0"/>
        <v>77</v>
      </c>
      <c r="G58" s="222"/>
    </row>
    <row r="59" spans="1:7">
      <c r="A59" s="10">
        <v>48</v>
      </c>
      <c r="B59" s="24">
        <v>1911048</v>
      </c>
      <c r="C59" s="23" t="s">
        <v>64</v>
      </c>
      <c r="D59" s="37">
        <v>86</v>
      </c>
      <c r="E59" s="37">
        <v>75</v>
      </c>
      <c r="F59" s="139">
        <f t="shared" si="0"/>
        <v>80.5</v>
      </c>
      <c r="G59" s="222"/>
    </row>
    <row r="60" spans="1:7">
      <c r="A60" s="10">
        <v>49</v>
      </c>
      <c r="B60" s="24">
        <v>1911049</v>
      </c>
      <c r="C60" s="23" t="s">
        <v>112</v>
      </c>
      <c r="D60" s="37">
        <v>82</v>
      </c>
      <c r="E60" s="37">
        <v>75</v>
      </c>
      <c r="F60" s="139">
        <f t="shared" si="0"/>
        <v>78.5</v>
      </c>
      <c r="G60" s="222"/>
    </row>
    <row r="61" spans="1:7">
      <c r="A61" s="10">
        <v>50</v>
      </c>
      <c r="B61" s="24">
        <v>1911050</v>
      </c>
      <c r="C61" s="23" t="s">
        <v>113</v>
      </c>
      <c r="D61" s="37">
        <v>82</v>
      </c>
      <c r="E61" s="37">
        <v>91</v>
      </c>
      <c r="F61" s="139">
        <f t="shared" si="0"/>
        <v>86.5</v>
      </c>
      <c r="G61" s="222"/>
    </row>
    <row r="62" spans="1:7">
      <c r="A62" s="10">
        <v>51</v>
      </c>
      <c r="B62" s="24">
        <v>1911051</v>
      </c>
      <c r="C62" s="23" t="s">
        <v>114</v>
      </c>
      <c r="D62" s="37">
        <v>86</v>
      </c>
      <c r="E62" s="37">
        <v>96</v>
      </c>
      <c r="F62" s="139">
        <f t="shared" si="0"/>
        <v>91</v>
      </c>
      <c r="G62" s="222"/>
    </row>
    <row r="63" spans="1:7">
      <c r="A63" s="10">
        <v>52</v>
      </c>
      <c r="B63" s="24">
        <v>1911052</v>
      </c>
      <c r="C63" s="23" t="s">
        <v>115</v>
      </c>
      <c r="D63" s="37">
        <v>78</v>
      </c>
      <c r="E63" s="37">
        <v>65</v>
      </c>
      <c r="F63" s="139">
        <f t="shared" si="0"/>
        <v>71.5</v>
      </c>
      <c r="G63" s="222"/>
    </row>
    <row r="64" spans="1:7">
      <c r="A64" s="10">
        <v>53</v>
      </c>
      <c r="B64" s="24">
        <v>1911053</v>
      </c>
      <c r="C64" s="23" t="s">
        <v>50</v>
      </c>
      <c r="D64" s="37">
        <v>82</v>
      </c>
      <c r="E64" s="37">
        <v>99</v>
      </c>
      <c r="F64" s="139">
        <f t="shared" si="0"/>
        <v>90.5</v>
      </c>
      <c r="G64" s="222"/>
    </row>
    <row r="65" spans="1:7">
      <c r="A65" s="10">
        <v>54</v>
      </c>
      <c r="B65" s="24">
        <v>1911054</v>
      </c>
      <c r="C65" s="23" t="s">
        <v>116</v>
      </c>
      <c r="D65" s="37">
        <v>72</v>
      </c>
      <c r="E65" s="37">
        <v>60</v>
      </c>
      <c r="F65" s="139">
        <f t="shared" si="0"/>
        <v>66</v>
      </c>
      <c r="G65" s="222"/>
    </row>
    <row r="66" spans="1:7">
      <c r="A66" s="10">
        <v>55</v>
      </c>
      <c r="B66" s="24">
        <v>1911055</v>
      </c>
      <c r="C66" s="23" t="s">
        <v>117</v>
      </c>
      <c r="D66" s="37">
        <v>70</v>
      </c>
      <c r="E66" s="37">
        <v>60</v>
      </c>
      <c r="F66" s="139">
        <f t="shared" si="0"/>
        <v>65</v>
      </c>
      <c r="G66" s="222"/>
    </row>
    <row r="67" spans="1:7">
      <c r="A67" s="10">
        <v>56</v>
      </c>
      <c r="B67" s="24">
        <v>1911056</v>
      </c>
      <c r="C67" s="23" t="s">
        <v>118</v>
      </c>
      <c r="D67" s="37">
        <v>84</v>
      </c>
      <c r="E67" s="37">
        <v>85</v>
      </c>
      <c r="F67" s="139">
        <f t="shared" si="0"/>
        <v>84.5</v>
      </c>
      <c r="G67" s="222"/>
    </row>
    <row r="68" spans="1:7">
      <c r="A68" s="10">
        <v>57</v>
      </c>
      <c r="B68" s="24">
        <v>1911057</v>
      </c>
      <c r="C68" s="23" t="s">
        <v>119</v>
      </c>
      <c r="D68" s="37">
        <v>82</v>
      </c>
      <c r="E68" s="37">
        <v>77</v>
      </c>
      <c r="F68" s="139">
        <f t="shared" si="0"/>
        <v>79.5</v>
      </c>
      <c r="G68" s="222"/>
    </row>
    <row r="69" spans="1:7">
      <c r="A69" s="10">
        <v>58</v>
      </c>
      <c r="B69" s="24">
        <v>1911058</v>
      </c>
      <c r="C69" s="23" t="s">
        <v>120</v>
      </c>
      <c r="D69" s="37">
        <v>70</v>
      </c>
      <c r="E69" s="37">
        <v>75</v>
      </c>
      <c r="F69" s="139">
        <f t="shared" si="0"/>
        <v>72.5</v>
      </c>
      <c r="G69" s="222"/>
    </row>
    <row r="70" spans="1:7">
      <c r="A70" s="10">
        <v>59</v>
      </c>
      <c r="B70" s="24">
        <v>1911059</v>
      </c>
      <c r="C70" s="23" t="s">
        <v>65</v>
      </c>
      <c r="D70" s="37">
        <v>84</v>
      </c>
      <c r="E70" s="37">
        <v>70</v>
      </c>
      <c r="F70" s="139">
        <f t="shared" si="0"/>
        <v>77</v>
      </c>
      <c r="G70" s="222"/>
    </row>
    <row r="71" spans="1:7">
      <c r="A71" s="10">
        <v>60</v>
      </c>
      <c r="B71" s="24">
        <v>1911060</v>
      </c>
      <c r="C71" s="23" t="s">
        <v>121</v>
      </c>
      <c r="D71" s="37">
        <v>82</v>
      </c>
      <c r="E71" s="37">
        <v>98</v>
      </c>
      <c r="F71" s="139">
        <f t="shared" si="0"/>
        <v>90</v>
      </c>
      <c r="G71" s="222"/>
    </row>
    <row r="72" spans="1:7">
      <c r="A72" s="10">
        <v>61</v>
      </c>
      <c r="B72" s="24">
        <v>1911061</v>
      </c>
      <c r="C72" s="23" t="s">
        <v>122</v>
      </c>
      <c r="D72" s="37">
        <v>84</v>
      </c>
      <c r="E72" s="37">
        <v>67</v>
      </c>
      <c r="F72" s="139">
        <f t="shared" si="0"/>
        <v>75.5</v>
      </c>
      <c r="G72" s="222"/>
    </row>
    <row r="73" spans="1:7">
      <c r="A73" s="10">
        <v>62</v>
      </c>
      <c r="B73" s="24">
        <v>1911062</v>
      </c>
      <c r="C73" s="23" t="s">
        <v>123</v>
      </c>
      <c r="D73" s="37">
        <v>74</v>
      </c>
      <c r="E73" s="37">
        <v>97</v>
      </c>
      <c r="F73" s="139">
        <f t="shared" si="0"/>
        <v>85.5</v>
      </c>
      <c r="G73" s="222"/>
    </row>
    <row r="74" spans="1:7">
      <c r="A74" s="10">
        <v>63</v>
      </c>
      <c r="B74" s="24">
        <v>1911063</v>
      </c>
      <c r="C74" s="23" t="s">
        <v>51</v>
      </c>
      <c r="D74" s="37">
        <v>78</v>
      </c>
      <c r="E74" s="37">
        <v>73</v>
      </c>
      <c r="F74" s="139">
        <f t="shared" si="0"/>
        <v>75.5</v>
      </c>
      <c r="G74" s="222"/>
    </row>
    <row r="75" spans="1:7">
      <c r="A75" s="10">
        <v>64</v>
      </c>
      <c r="B75" s="24">
        <v>1911064</v>
      </c>
      <c r="C75" s="23" t="s">
        <v>124</v>
      </c>
      <c r="D75" s="37">
        <v>78</v>
      </c>
      <c r="E75" s="37">
        <v>90</v>
      </c>
      <c r="F75" s="139">
        <f t="shared" si="0"/>
        <v>84</v>
      </c>
      <c r="G75" s="222"/>
    </row>
    <row r="76" spans="1:7">
      <c r="A76" s="10">
        <v>65</v>
      </c>
      <c r="B76" s="24">
        <v>1911065</v>
      </c>
      <c r="C76" s="23" t="s">
        <v>52</v>
      </c>
      <c r="D76" s="37">
        <v>76</v>
      </c>
      <c r="E76" s="37">
        <v>63</v>
      </c>
      <c r="F76" s="139">
        <f t="shared" si="0"/>
        <v>69.5</v>
      </c>
      <c r="G76" s="222"/>
    </row>
    <row r="77" spans="1:7">
      <c r="A77" s="10">
        <v>66</v>
      </c>
      <c r="B77" s="24">
        <v>1911066</v>
      </c>
      <c r="C77" s="23" t="s">
        <v>66</v>
      </c>
      <c r="D77" s="37">
        <v>80</v>
      </c>
      <c r="E77" s="37">
        <v>95</v>
      </c>
      <c r="F77" s="139">
        <f t="shared" ref="F77:F131" si="1">(D77+E77)/2</f>
        <v>87.5</v>
      </c>
      <c r="G77" s="222"/>
    </row>
    <row r="78" spans="1:7">
      <c r="A78" s="10">
        <v>67</v>
      </c>
      <c r="B78" s="24">
        <v>1911067</v>
      </c>
      <c r="C78" s="23" t="s">
        <v>125</v>
      </c>
      <c r="D78" s="37">
        <v>82</v>
      </c>
      <c r="E78" s="37">
        <v>93</v>
      </c>
      <c r="F78" s="139">
        <f t="shared" si="1"/>
        <v>87.5</v>
      </c>
      <c r="G78" s="222"/>
    </row>
    <row r="79" spans="1:7">
      <c r="A79" s="10">
        <v>68</v>
      </c>
      <c r="B79" s="24">
        <v>1911068</v>
      </c>
      <c r="C79" s="23" t="s">
        <v>126</v>
      </c>
      <c r="D79" s="37">
        <v>78</v>
      </c>
      <c r="E79" s="37">
        <v>76</v>
      </c>
      <c r="F79" s="139">
        <f t="shared" si="1"/>
        <v>77</v>
      </c>
      <c r="G79" s="222"/>
    </row>
    <row r="80" spans="1:7">
      <c r="A80" s="10">
        <v>69</v>
      </c>
      <c r="B80" s="24">
        <v>1911069</v>
      </c>
      <c r="C80" s="23" t="s">
        <v>67</v>
      </c>
      <c r="D80" s="37">
        <v>78</v>
      </c>
      <c r="E80" s="37">
        <v>67</v>
      </c>
      <c r="F80" s="139">
        <f t="shared" si="1"/>
        <v>72.5</v>
      </c>
      <c r="G80" s="222"/>
    </row>
    <row r="81" spans="1:7">
      <c r="A81" s="10">
        <v>70</v>
      </c>
      <c r="B81" s="24">
        <v>1911070</v>
      </c>
      <c r="C81" s="23" t="s">
        <v>127</v>
      </c>
      <c r="D81" s="37">
        <v>72</v>
      </c>
      <c r="E81" s="37">
        <v>84</v>
      </c>
      <c r="F81" s="139">
        <f t="shared" si="1"/>
        <v>78</v>
      </c>
      <c r="G81" s="222"/>
    </row>
    <row r="82" spans="1:7">
      <c r="A82" s="10">
        <v>71</v>
      </c>
      <c r="B82" s="24">
        <v>1911071</v>
      </c>
      <c r="C82" s="23" t="s">
        <v>128</v>
      </c>
      <c r="D82" s="37">
        <v>70</v>
      </c>
      <c r="E82" s="37">
        <v>90</v>
      </c>
      <c r="F82" s="139">
        <f t="shared" si="1"/>
        <v>80</v>
      </c>
      <c r="G82" s="222"/>
    </row>
    <row r="83" spans="1:7">
      <c r="A83" s="10">
        <v>72</v>
      </c>
      <c r="B83" s="24">
        <v>1911072</v>
      </c>
      <c r="C83" s="23" t="s">
        <v>53</v>
      </c>
      <c r="D83" s="37">
        <v>60</v>
      </c>
      <c r="E83" s="37">
        <v>95</v>
      </c>
      <c r="F83" s="139">
        <f t="shared" si="1"/>
        <v>77.5</v>
      </c>
      <c r="G83" s="222"/>
    </row>
    <row r="84" spans="1:7">
      <c r="A84" s="10">
        <v>73</v>
      </c>
      <c r="B84" s="24">
        <v>1911073</v>
      </c>
      <c r="C84" s="23" t="s">
        <v>54</v>
      </c>
      <c r="D84" s="37">
        <v>80</v>
      </c>
      <c r="E84" s="37">
        <v>97</v>
      </c>
      <c r="F84" s="139">
        <f t="shared" si="1"/>
        <v>88.5</v>
      </c>
      <c r="G84" s="222"/>
    </row>
    <row r="85" spans="1:7">
      <c r="A85" s="10">
        <v>74</v>
      </c>
      <c r="B85" s="24">
        <v>1911074</v>
      </c>
      <c r="C85" s="23" t="s">
        <v>68</v>
      </c>
      <c r="D85" s="37">
        <v>70</v>
      </c>
      <c r="E85" s="37">
        <v>98</v>
      </c>
      <c r="F85" s="139">
        <f t="shared" si="1"/>
        <v>84</v>
      </c>
      <c r="G85" s="222"/>
    </row>
    <row r="86" spans="1:7">
      <c r="A86" s="10">
        <v>75</v>
      </c>
      <c r="B86" s="24">
        <v>1911075</v>
      </c>
      <c r="C86" s="23" t="s">
        <v>55</v>
      </c>
      <c r="D86" s="37">
        <v>76</v>
      </c>
      <c r="E86" s="37">
        <v>60</v>
      </c>
      <c r="F86" s="139">
        <f t="shared" si="1"/>
        <v>68</v>
      </c>
      <c r="G86" s="222"/>
    </row>
    <row r="87" spans="1:7">
      <c r="A87" s="10">
        <v>76</v>
      </c>
      <c r="B87" s="24">
        <v>1911076</v>
      </c>
      <c r="C87" s="23" t="s">
        <v>129</v>
      </c>
      <c r="D87" s="37">
        <v>74</v>
      </c>
      <c r="E87" s="37">
        <v>65</v>
      </c>
      <c r="F87" s="139">
        <f t="shared" si="1"/>
        <v>69.5</v>
      </c>
      <c r="G87" s="222"/>
    </row>
    <row r="88" spans="1:7">
      <c r="A88" s="10">
        <v>77</v>
      </c>
      <c r="B88" s="24">
        <v>1911077</v>
      </c>
      <c r="C88" s="23" t="s">
        <v>56</v>
      </c>
      <c r="D88" s="37">
        <v>68</v>
      </c>
      <c r="E88" s="37">
        <v>97</v>
      </c>
      <c r="F88" s="139">
        <f t="shared" si="1"/>
        <v>82.5</v>
      </c>
      <c r="G88" s="222"/>
    </row>
    <row r="89" spans="1:7">
      <c r="A89" s="10">
        <v>78</v>
      </c>
      <c r="B89" s="24">
        <v>1911078</v>
      </c>
      <c r="C89" s="23" t="s">
        <v>69</v>
      </c>
      <c r="D89" s="37">
        <v>76</v>
      </c>
      <c r="E89" s="37">
        <v>97</v>
      </c>
      <c r="F89" s="139">
        <f t="shared" si="1"/>
        <v>86.5</v>
      </c>
      <c r="G89" s="222"/>
    </row>
    <row r="90" spans="1:7">
      <c r="A90" s="10">
        <v>79</v>
      </c>
      <c r="B90" s="24">
        <v>1911079</v>
      </c>
      <c r="C90" s="23" t="s">
        <v>130</v>
      </c>
      <c r="D90" s="37">
        <v>76</v>
      </c>
      <c r="E90" s="37">
        <v>55</v>
      </c>
      <c r="F90" s="139">
        <f t="shared" si="1"/>
        <v>65.5</v>
      </c>
      <c r="G90" s="222"/>
    </row>
    <row r="91" spans="1:7">
      <c r="A91" s="10">
        <v>80</v>
      </c>
      <c r="B91" s="24">
        <v>1911080</v>
      </c>
      <c r="C91" s="23" t="s">
        <v>131</v>
      </c>
      <c r="D91" s="37">
        <v>70</v>
      </c>
      <c r="E91" s="37">
        <v>65</v>
      </c>
      <c r="F91" s="139">
        <f t="shared" si="1"/>
        <v>67.5</v>
      </c>
      <c r="G91" s="222"/>
    </row>
    <row r="92" spans="1:7">
      <c r="A92" s="10">
        <v>81</v>
      </c>
      <c r="B92" s="24">
        <v>1911081</v>
      </c>
      <c r="C92" s="23" t="s">
        <v>70</v>
      </c>
      <c r="D92" s="37">
        <v>64</v>
      </c>
      <c r="E92" s="37">
        <v>65</v>
      </c>
      <c r="F92" s="139">
        <f t="shared" si="1"/>
        <v>64.5</v>
      </c>
      <c r="G92" s="222"/>
    </row>
    <row r="93" spans="1:7">
      <c r="A93" s="10">
        <v>82</v>
      </c>
      <c r="B93" s="24">
        <v>1911082</v>
      </c>
      <c r="C93" s="23" t="s">
        <v>71</v>
      </c>
      <c r="D93" s="37">
        <v>76</v>
      </c>
      <c r="E93" s="37">
        <v>93</v>
      </c>
      <c r="F93" s="139">
        <f t="shared" si="1"/>
        <v>84.5</v>
      </c>
      <c r="G93" s="222"/>
    </row>
    <row r="94" spans="1:7">
      <c r="A94" s="10">
        <v>83</v>
      </c>
      <c r="B94" s="24">
        <v>1911083</v>
      </c>
      <c r="C94" s="23" t="s">
        <v>132</v>
      </c>
      <c r="D94" s="37">
        <v>90</v>
      </c>
      <c r="E94" s="37">
        <v>75</v>
      </c>
      <c r="F94" s="139">
        <f t="shared" si="1"/>
        <v>82.5</v>
      </c>
      <c r="G94" s="222"/>
    </row>
    <row r="95" spans="1:7">
      <c r="A95" s="10">
        <v>84</v>
      </c>
      <c r="B95" s="24">
        <v>1911084</v>
      </c>
      <c r="C95" s="23" t="s">
        <v>133</v>
      </c>
      <c r="D95" s="37">
        <v>66</v>
      </c>
      <c r="E95" s="37">
        <v>56</v>
      </c>
      <c r="F95" s="139">
        <f t="shared" si="1"/>
        <v>61</v>
      </c>
      <c r="G95" s="222"/>
    </row>
    <row r="96" spans="1:7">
      <c r="A96" s="10">
        <v>85</v>
      </c>
      <c r="B96" s="24">
        <v>1911085</v>
      </c>
      <c r="C96" s="23" t="s">
        <v>134</v>
      </c>
      <c r="D96" s="37">
        <v>82</v>
      </c>
      <c r="E96" s="37">
        <v>64</v>
      </c>
      <c r="F96" s="139">
        <f t="shared" si="1"/>
        <v>73</v>
      </c>
      <c r="G96" s="222"/>
    </row>
    <row r="97" spans="1:7">
      <c r="A97" s="10">
        <v>86</v>
      </c>
      <c r="B97" s="24">
        <v>1911086</v>
      </c>
      <c r="C97" s="23" t="s">
        <v>135</v>
      </c>
      <c r="D97" s="37">
        <v>74</v>
      </c>
      <c r="E97" s="37">
        <v>60</v>
      </c>
      <c r="F97" s="139">
        <f t="shared" si="1"/>
        <v>67</v>
      </c>
      <c r="G97" s="222"/>
    </row>
    <row r="98" spans="1:7">
      <c r="A98" s="10">
        <v>87</v>
      </c>
      <c r="B98" s="24">
        <v>1911087</v>
      </c>
      <c r="C98" s="23" t="s">
        <v>136</v>
      </c>
      <c r="D98" s="37">
        <v>72</v>
      </c>
      <c r="E98" s="37">
        <v>83</v>
      </c>
      <c r="F98" s="139">
        <f t="shared" si="1"/>
        <v>77.5</v>
      </c>
      <c r="G98" s="222"/>
    </row>
    <row r="99" spans="1:7">
      <c r="A99" s="10">
        <v>88</v>
      </c>
      <c r="B99" s="24">
        <v>1911088</v>
      </c>
      <c r="C99" s="23" t="s">
        <v>57</v>
      </c>
      <c r="D99" s="37">
        <v>70</v>
      </c>
      <c r="E99" s="37">
        <v>67</v>
      </c>
      <c r="F99" s="139">
        <f t="shared" si="1"/>
        <v>68.5</v>
      </c>
      <c r="G99" s="222"/>
    </row>
    <row r="100" spans="1:7">
      <c r="A100" s="10">
        <v>89</v>
      </c>
      <c r="B100" s="24">
        <v>1911089</v>
      </c>
      <c r="C100" s="23" t="s">
        <v>137</v>
      </c>
      <c r="D100" s="37">
        <v>74</v>
      </c>
      <c r="E100" s="37">
        <v>88</v>
      </c>
      <c r="F100" s="139">
        <f t="shared" si="1"/>
        <v>81</v>
      </c>
      <c r="G100" s="222"/>
    </row>
    <row r="101" spans="1:7">
      <c r="A101" s="10">
        <v>90</v>
      </c>
      <c r="B101" s="24">
        <v>1911090</v>
      </c>
      <c r="C101" s="23" t="s">
        <v>138</v>
      </c>
      <c r="D101" s="37">
        <v>72</v>
      </c>
      <c r="E101" s="37">
        <v>99</v>
      </c>
      <c r="F101" s="139">
        <f t="shared" si="1"/>
        <v>85.5</v>
      </c>
      <c r="G101" s="222"/>
    </row>
    <row r="102" spans="1:7">
      <c r="A102" s="10">
        <v>91</v>
      </c>
      <c r="B102" s="24">
        <v>1911091</v>
      </c>
      <c r="C102" s="23" t="s">
        <v>139</v>
      </c>
      <c r="D102" s="37">
        <v>74</v>
      </c>
      <c r="E102" s="37">
        <v>74</v>
      </c>
      <c r="F102" s="139">
        <f t="shared" si="1"/>
        <v>74</v>
      </c>
      <c r="G102" s="222"/>
    </row>
    <row r="103" spans="1:7">
      <c r="A103" s="10">
        <v>92</v>
      </c>
      <c r="B103" s="24">
        <v>1911092</v>
      </c>
      <c r="C103" s="23" t="s">
        <v>140</v>
      </c>
      <c r="D103" s="37">
        <v>86</v>
      </c>
      <c r="E103" s="37">
        <v>66</v>
      </c>
      <c r="F103" s="139">
        <f t="shared" si="1"/>
        <v>76</v>
      </c>
      <c r="G103" s="222"/>
    </row>
    <row r="104" spans="1:7">
      <c r="A104" s="10">
        <v>93</v>
      </c>
      <c r="B104" s="24">
        <v>1911093</v>
      </c>
      <c r="C104" s="23" t="s">
        <v>141</v>
      </c>
      <c r="D104" s="37">
        <v>82</v>
      </c>
      <c r="E104" s="37">
        <v>70</v>
      </c>
      <c r="F104" s="139">
        <f t="shared" si="1"/>
        <v>76</v>
      </c>
      <c r="G104" s="222"/>
    </row>
    <row r="105" spans="1:7">
      <c r="A105" s="10">
        <v>94</v>
      </c>
      <c r="B105" s="24">
        <v>1911094</v>
      </c>
      <c r="C105" s="23" t="s">
        <v>58</v>
      </c>
      <c r="D105" s="37">
        <v>74</v>
      </c>
      <c r="E105" s="37">
        <v>89</v>
      </c>
      <c r="F105" s="139">
        <f t="shared" si="1"/>
        <v>81.5</v>
      </c>
      <c r="G105" s="222"/>
    </row>
    <row r="106" spans="1:7">
      <c r="A106" s="10">
        <v>95</v>
      </c>
      <c r="B106" s="24">
        <v>1911095</v>
      </c>
      <c r="C106" s="23" t="s">
        <v>142</v>
      </c>
      <c r="D106" s="37">
        <v>78</v>
      </c>
      <c r="E106" s="37">
        <v>66</v>
      </c>
      <c r="F106" s="139">
        <f t="shared" si="1"/>
        <v>72</v>
      </c>
      <c r="G106" s="222"/>
    </row>
    <row r="107" spans="1:7">
      <c r="A107" s="10">
        <v>96</v>
      </c>
      <c r="B107" s="24">
        <v>1911096</v>
      </c>
      <c r="C107" s="23" t="s">
        <v>143</v>
      </c>
      <c r="D107" s="37">
        <v>78</v>
      </c>
      <c r="E107" s="37">
        <v>89</v>
      </c>
      <c r="F107" s="139">
        <f t="shared" si="1"/>
        <v>83.5</v>
      </c>
      <c r="G107" s="222"/>
    </row>
    <row r="108" spans="1:7">
      <c r="A108" s="10">
        <v>97</v>
      </c>
      <c r="B108" s="24">
        <v>1911097</v>
      </c>
      <c r="C108" s="23" t="s">
        <v>144</v>
      </c>
      <c r="D108" s="37">
        <v>76</v>
      </c>
      <c r="E108" s="37">
        <v>65</v>
      </c>
      <c r="F108" s="139">
        <f t="shared" si="1"/>
        <v>70.5</v>
      </c>
      <c r="G108" s="222"/>
    </row>
    <row r="109" spans="1:7">
      <c r="A109" s="10">
        <v>98</v>
      </c>
      <c r="B109" s="24">
        <v>1911098</v>
      </c>
      <c r="C109" s="23" t="s">
        <v>145</v>
      </c>
      <c r="D109" s="37">
        <v>70</v>
      </c>
      <c r="E109" s="37">
        <v>96</v>
      </c>
      <c r="F109" s="139">
        <f t="shared" si="1"/>
        <v>83</v>
      </c>
      <c r="G109" s="222"/>
    </row>
    <row r="110" spans="1:7">
      <c r="A110" s="10">
        <v>99</v>
      </c>
      <c r="B110" s="24">
        <v>1911099</v>
      </c>
      <c r="C110" s="23" t="s">
        <v>146</v>
      </c>
      <c r="D110" s="37">
        <v>74</v>
      </c>
      <c r="E110" s="37">
        <v>70</v>
      </c>
      <c r="F110" s="139">
        <f t="shared" si="1"/>
        <v>72</v>
      </c>
      <c r="G110" s="222"/>
    </row>
    <row r="111" spans="1:7">
      <c r="A111" s="10">
        <v>100</v>
      </c>
      <c r="B111" s="24">
        <v>1911100</v>
      </c>
      <c r="C111" s="23" t="s">
        <v>147</v>
      </c>
      <c r="D111" s="37">
        <v>80</v>
      </c>
      <c r="E111" s="37">
        <v>77</v>
      </c>
      <c r="F111" s="139">
        <f t="shared" si="1"/>
        <v>78.5</v>
      </c>
      <c r="G111" s="222"/>
    </row>
    <row r="112" spans="1:7">
      <c r="A112" s="10">
        <v>101</v>
      </c>
      <c r="B112" s="24">
        <v>1911101</v>
      </c>
      <c r="C112" s="23" t="s">
        <v>148</v>
      </c>
      <c r="D112" s="37">
        <v>74</v>
      </c>
      <c r="E112" s="37">
        <v>96</v>
      </c>
      <c r="F112" s="139">
        <f t="shared" si="1"/>
        <v>85</v>
      </c>
      <c r="G112" s="222"/>
    </row>
    <row r="113" spans="1:7">
      <c r="A113" s="10">
        <v>102</v>
      </c>
      <c r="B113" s="24">
        <v>1911102</v>
      </c>
      <c r="C113" s="23" t="s">
        <v>149</v>
      </c>
      <c r="D113" s="37">
        <v>78</v>
      </c>
      <c r="E113" s="37">
        <v>98</v>
      </c>
      <c r="F113" s="139">
        <f t="shared" si="1"/>
        <v>88</v>
      </c>
      <c r="G113" s="222"/>
    </row>
    <row r="114" spans="1:7">
      <c r="A114" s="10">
        <v>103</v>
      </c>
      <c r="B114" s="24">
        <v>1911103</v>
      </c>
      <c r="C114" s="23" t="s">
        <v>72</v>
      </c>
      <c r="D114" s="37">
        <v>68</v>
      </c>
      <c r="E114" s="37">
        <v>90</v>
      </c>
      <c r="F114" s="139">
        <f t="shared" si="1"/>
        <v>79</v>
      </c>
      <c r="G114" s="222"/>
    </row>
    <row r="115" spans="1:7">
      <c r="A115" s="10">
        <v>104</v>
      </c>
      <c r="B115" s="24">
        <v>1911104</v>
      </c>
      <c r="C115" s="23" t="s">
        <v>59</v>
      </c>
      <c r="D115" s="37">
        <v>70</v>
      </c>
      <c r="E115" s="37">
        <v>97</v>
      </c>
      <c r="F115" s="139">
        <f t="shared" si="1"/>
        <v>83.5</v>
      </c>
      <c r="G115" s="222"/>
    </row>
    <row r="116" spans="1:7">
      <c r="A116" s="10">
        <v>105</v>
      </c>
      <c r="B116" s="24">
        <v>1911105</v>
      </c>
      <c r="C116" s="23" t="s">
        <v>60</v>
      </c>
      <c r="D116" s="37">
        <v>72</v>
      </c>
      <c r="E116" s="37">
        <v>84</v>
      </c>
      <c r="F116" s="139">
        <f t="shared" si="1"/>
        <v>78</v>
      </c>
      <c r="G116" s="222"/>
    </row>
    <row r="117" spans="1:7">
      <c r="A117" s="10">
        <v>106</v>
      </c>
      <c r="B117" s="24">
        <v>1911106</v>
      </c>
      <c r="C117" s="23" t="s">
        <v>150</v>
      </c>
      <c r="D117" s="37">
        <v>74</v>
      </c>
      <c r="E117" s="37">
        <v>96</v>
      </c>
      <c r="F117" s="139">
        <f t="shared" si="1"/>
        <v>85</v>
      </c>
      <c r="G117" s="222"/>
    </row>
    <row r="118" spans="1:7">
      <c r="A118" s="10">
        <v>107</v>
      </c>
      <c r="B118" s="24">
        <v>1911107</v>
      </c>
      <c r="C118" s="23" t="s">
        <v>151</v>
      </c>
      <c r="D118" s="37">
        <v>66</v>
      </c>
      <c r="E118" s="37">
        <v>64</v>
      </c>
      <c r="F118" s="139">
        <f t="shared" si="1"/>
        <v>65</v>
      </c>
      <c r="G118" s="222"/>
    </row>
    <row r="119" spans="1:7">
      <c r="A119" s="10">
        <v>108</v>
      </c>
      <c r="B119" s="24">
        <v>1911108</v>
      </c>
      <c r="C119" s="23" t="s">
        <v>152</v>
      </c>
      <c r="D119" s="37">
        <v>74</v>
      </c>
      <c r="E119" s="37">
        <v>68</v>
      </c>
      <c r="F119" s="139">
        <f t="shared" si="1"/>
        <v>71</v>
      </c>
      <c r="G119" s="222"/>
    </row>
    <row r="120" spans="1:7">
      <c r="A120" s="10">
        <v>109</v>
      </c>
      <c r="B120" s="24">
        <v>1911109</v>
      </c>
      <c r="C120" s="23" t="s">
        <v>153</v>
      </c>
      <c r="D120" s="37">
        <v>66</v>
      </c>
      <c r="E120" s="37">
        <v>58</v>
      </c>
      <c r="F120" s="139">
        <f t="shared" si="1"/>
        <v>62</v>
      </c>
      <c r="G120" s="222"/>
    </row>
    <row r="121" spans="1:7">
      <c r="A121" s="10">
        <v>110</v>
      </c>
      <c r="B121" s="24">
        <v>1911110</v>
      </c>
      <c r="C121" s="23" t="s">
        <v>154</v>
      </c>
      <c r="D121" s="37">
        <v>74</v>
      </c>
      <c r="E121" s="37">
        <v>97</v>
      </c>
      <c r="F121" s="139">
        <f t="shared" si="1"/>
        <v>85.5</v>
      </c>
      <c r="G121" s="222"/>
    </row>
    <row r="122" spans="1:7">
      <c r="A122" s="10">
        <v>111</v>
      </c>
      <c r="B122" s="24">
        <v>1911111</v>
      </c>
      <c r="C122" s="236" t="s">
        <v>290</v>
      </c>
      <c r="D122" s="37">
        <v>68</v>
      </c>
      <c r="E122" s="37">
        <v>93</v>
      </c>
      <c r="F122" s="139">
        <f t="shared" si="1"/>
        <v>80.5</v>
      </c>
      <c r="G122" s="222"/>
    </row>
    <row r="123" spans="1:7">
      <c r="A123" s="10">
        <v>112</v>
      </c>
      <c r="B123" s="24">
        <v>1911112</v>
      </c>
      <c r="C123" s="23" t="s">
        <v>155</v>
      </c>
      <c r="D123" s="37">
        <v>82</v>
      </c>
      <c r="E123" s="37">
        <v>77</v>
      </c>
      <c r="F123" s="139">
        <f t="shared" si="1"/>
        <v>79.5</v>
      </c>
      <c r="G123" s="222"/>
    </row>
    <row r="124" spans="1:7">
      <c r="A124" s="10">
        <v>113</v>
      </c>
      <c r="B124" s="24">
        <v>1911113</v>
      </c>
      <c r="C124" s="23" t="s">
        <v>156</v>
      </c>
      <c r="D124" s="37">
        <v>80</v>
      </c>
      <c r="E124" s="37">
        <v>97</v>
      </c>
      <c r="F124" s="139">
        <f t="shared" si="1"/>
        <v>88.5</v>
      </c>
      <c r="G124" s="222"/>
    </row>
    <row r="125" spans="1:7">
      <c r="A125" s="10">
        <v>114</v>
      </c>
      <c r="B125" s="24">
        <v>1911114</v>
      </c>
      <c r="C125" s="23" t="s">
        <v>157</v>
      </c>
      <c r="D125" s="37">
        <v>82</v>
      </c>
      <c r="E125" s="37">
        <v>60</v>
      </c>
      <c r="F125" s="139">
        <f t="shared" si="1"/>
        <v>71</v>
      </c>
      <c r="G125" s="222"/>
    </row>
    <row r="126" spans="1:7">
      <c r="A126" s="10">
        <v>115</v>
      </c>
      <c r="B126" s="24">
        <v>1911115</v>
      </c>
      <c r="C126" s="23" t="s">
        <v>74</v>
      </c>
      <c r="D126" s="37">
        <v>74</v>
      </c>
      <c r="E126" s="37">
        <v>90</v>
      </c>
      <c r="F126" s="139">
        <f t="shared" si="1"/>
        <v>82</v>
      </c>
      <c r="G126" s="222"/>
    </row>
    <row r="127" spans="1:7">
      <c r="A127" s="10">
        <v>116</v>
      </c>
      <c r="B127" s="24">
        <v>1911116</v>
      </c>
      <c r="C127" s="23" t="s">
        <v>158</v>
      </c>
      <c r="D127" s="37">
        <v>72</v>
      </c>
      <c r="E127" s="37">
        <v>76</v>
      </c>
      <c r="F127" s="139">
        <f t="shared" si="1"/>
        <v>74</v>
      </c>
      <c r="G127" s="222"/>
    </row>
    <row r="128" spans="1:7">
      <c r="A128" s="10">
        <v>117</v>
      </c>
      <c r="B128" s="24">
        <v>1911117</v>
      </c>
      <c r="C128" s="23" t="s">
        <v>159</v>
      </c>
      <c r="D128" s="37">
        <v>78</v>
      </c>
      <c r="E128" s="37">
        <v>82</v>
      </c>
      <c r="F128" s="139">
        <f t="shared" si="1"/>
        <v>80</v>
      </c>
      <c r="G128" s="222"/>
    </row>
    <row r="129" spans="1:17">
      <c r="A129" s="10">
        <v>118</v>
      </c>
      <c r="B129" s="24">
        <v>1911118</v>
      </c>
      <c r="C129" s="25" t="s">
        <v>160</v>
      </c>
      <c r="D129" s="37">
        <v>68</v>
      </c>
      <c r="E129" s="37">
        <v>75</v>
      </c>
      <c r="F129" s="139">
        <f t="shared" si="1"/>
        <v>71.5</v>
      </c>
      <c r="G129" s="222"/>
    </row>
    <row r="130" spans="1:17">
      <c r="A130" s="10">
        <v>119</v>
      </c>
      <c r="B130" s="24">
        <v>1911119</v>
      </c>
      <c r="C130" s="23" t="s">
        <v>161</v>
      </c>
      <c r="D130" s="37">
        <v>82</v>
      </c>
      <c r="E130" s="37">
        <v>65</v>
      </c>
      <c r="F130" s="139">
        <f t="shared" si="1"/>
        <v>73.5</v>
      </c>
      <c r="G130" s="222"/>
    </row>
    <row r="131" spans="1:17">
      <c r="A131" s="10">
        <v>120</v>
      </c>
      <c r="B131" s="24">
        <v>1911120</v>
      </c>
      <c r="C131" s="27" t="s">
        <v>162</v>
      </c>
      <c r="D131" s="39">
        <v>86</v>
      </c>
      <c r="E131" s="39">
        <v>70</v>
      </c>
      <c r="F131" s="139">
        <f t="shared" si="1"/>
        <v>78</v>
      </c>
      <c r="G131" s="222"/>
    </row>
    <row r="132" spans="1:17">
      <c r="A132" s="21"/>
      <c r="B132" s="28"/>
      <c r="C132" s="181"/>
      <c r="D132" s="181" t="s">
        <v>5</v>
      </c>
      <c r="E132" s="180" t="s">
        <v>6</v>
      </c>
      <c r="F132" s="235" t="s">
        <v>7</v>
      </c>
      <c r="G132" s="82"/>
      <c r="H132" s="82"/>
    </row>
    <row r="133" spans="1:17">
      <c r="A133" s="21"/>
      <c r="B133" s="28"/>
      <c r="C133" s="181" t="s">
        <v>4</v>
      </c>
      <c r="D133" s="2">
        <v>60</v>
      </c>
      <c r="E133" s="2">
        <v>60</v>
      </c>
      <c r="F133" s="2">
        <v>60</v>
      </c>
      <c r="G133" s="30"/>
      <c r="H133" s="30"/>
    </row>
    <row r="134" spans="1:17" ht="15" customHeight="1">
      <c r="A134" s="21"/>
      <c r="B134" s="28"/>
      <c r="C134" s="181" t="s">
        <v>28</v>
      </c>
      <c r="D134" s="136">
        <v>80</v>
      </c>
      <c r="E134" s="136">
        <v>80</v>
      </c>
      <c r="F134" s="136">
        <v>80</v>
      </c>
      <c r="G134" s="234"/>
      <c r="H134" s="234"/>
    </row>
    <row r="135" spans="1:17">
      <c r="A135" s="21"/>
      <c r="B135" s="28"/>
      <c r="C135" s="181" t="s">
        <v>187</v>
      </c>
      <c r="D135" s="1">
        <f>COUNTIF(D12:D131,"&gt;="&amp;D133)</f>
        <v>120</v>
      </c>
      <c r="E135" s="1">
        <f t="shared" ref="E135:F135" si="2">COUNTIF(E12:E131,"&gt;="&amp;E133)</f>
        <v>111</v>
      </c>
      <c r="F135" s="1">
        <f t="shared" si="2"/>
        <v>120</v>
      </c>
      <c r="G135" s="30"/>
      <c r="H135" s="30"/>
    </row>
    <row r="136" spans="1:17">
      <c r="C136" s="181" t="s">
        <v>29</v>
      </c>
      <c r="D136" s="137">
        <f>D135/120*100</f>
        <v>100</v>
      </c>
      <c r="E136" s="137">
        <f t="shared" ref="E136:F136" si="3">E135/120*100</f>
        <v>92.5</v>
      </c>
      <c r="F136" s="137">
        <f t="shared" si="3"/>
        <v>100</v>
      </c>
      <c r="G136" s="234"/>
      <c r="H136" s="234"/>
    </row>
    <row r="143" spans="1:17" s="40" customFormat="1">
      <c r="B143" s="41"/>
      <c r="C143" s="42" t="s">
        <v>26</v>
      </c>
      <c r="D143" s="42" t="s">
        <v>12</v>
      </c>
      <c r="E143" s="42" t="s">
        <v>13</v>
      </c>
      <c r="F143" s="42" t="s">
        <v>14</v>
      </c>
      <c r="G143" s="43" t="s">
        <v>15</v>
      </c>
      <c r="H143" s="42" t="s">
        <v>16</v>
      </c>
      <c r="I143" s="44" t="s">
        <v>17</v>
      </c>
      <c r="J143" s="42" t="s">
        <v>18</v>
      </c>
      <c r="K143" s="42" t="s">
        <v>19</v>
      </c>
      <c r="L143" s="42" t="s">
        <v>20</v>
      </c>
      <c r="M143" s="42" t="s">
        <v>21</v>
      </c>
      <c r="N143" s="42" t="s">
        <v>22</v>
      </c>
      <c r="O143" s="42" t="s">
        <v>23</v>
      </c>
      <c r="P143" s="42" t="s">
        <v>24</v>
      </c>
      <c r="Q143" s="42" t="s">
        <v>25</v>
      </c>
    </row>
    <row r="144" spans="1:17" s="40" customFormat="1">
      <c r="B144" s="41"/>
      <c r="C144" s="42" t="s">
        <v>5</v>
      </c>
      <c r="D144" s="45"/>
      <c r="E144" s="45"/>
      <c r="F144" s="45"/>
      <c r="G144" s="46"/>
      <c r="H144" s="45"/>
      <c r="I144" s="47"/>
      <c r="J144" s="45"/>
      <c r="K144" s="45"/>
      <c r="L144" s="45"/>
      <c r="M144" s="45"/>
      <c r="N144" s="45"/>
      <c r="O144" s="45"/>
      <c r="P144" s="45"/>
      <c r="Q144" s="45"/>
    </row>
    <row r="145" spans="1:17" s="40" customFormat="1">
      <c r="B145" s="41"/>
      <c r="C145" s="42" t="s">
        <v>6</v>
      </c>
      <c r="D145" s="45"/>
      <c r="E145" s="45"/>
      <c r="F145" s="45"/>
      <c r="G145" s="46"/>
      <c r="H145" s="45"/>
      <c r="I145" s="47"/>
      <c r="J145" s="45"/>
      <c r="K145" s="45"/>
      <c r="L145" s="45"/>
      <c r="M145" s="45"/>
      <c r="N145" s="45"/>
      <c r="O145" s="45"/>
      <c r="P145" s="45"/>
      <c r="Q145" s="45"/>
    </row>
    <row r="146" spans="1:17" s="40" customFormat="1">
      <c r="B146" s="41"/>
      <c r="C146" s="42" t="s">
        <v>7</v>
      </c>
      <c r="D146" s="45"/>
      <c r="E146" s="45"/>
      <c r="F146" s="45"/>
      <c r="G146" s="46"/>
      <c r="H146" s="45"/>
      <c r="I146" s="47"/>
      <c r="J146" s="45"/>
      <c r="K146" s="45"/>
      <c r="L146" s="45"/>
      <c r="M146" s="45"/>
      <c r="N146" s="45"/>
      <c r="O146" s="45"/>
      <c r="P146" s="45"/>
      <c r="Q146" s="45"/>
    </row>
    <row r="147" spans="1:17" s="40" customFormat="1">
      <c r="A147" s="49"/>
      <c r="B147" s="547" t="s">
        <v>172</v>
      </c>
      <c r="C147" s="548"/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</row>
    <row r="148" spans="1:17" s="40" customFormat="1">
      <c r="A148" s="49"/>
      <c r="B148" s="549" t="s">
        <v>173</v>
      </c>
      <c r="C148" s="549"/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</row>
    <row r="149" spans="1:17" s="40" customFormat="1">
      <c r="A149" s="49"/>
      <c r="B149" s="549" t="s">
        <v>174</v>
      </c>
      <c r="C149" s="549"/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</row>
    <row r="150" spans="1:17" s="40" customFormat="1">
      <c r="A150" s="549" t="s">
        <v>175</v>
      </c>
      <c r="B150" s="549"/>
      <c r="C150" s="549"/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4">
        <v>0</v>
      </c>
      <c r="M150" s="54">
        <v>0</v>
      </c>
      <c r="N150" s="52">
        <v>0</v>
      </c>
      <c r="O150" s="52">
        <v>0</v>
      </c>
      <c r="P150" s="52">
        <v>0</v>
      </c>
      <c r="Q150" s="52">
        <v>0</v>
      </c>
    </row>
    <row r="151" spans="1:17" s="40" customFormat="1">
      <c r="A151" s="549" t="s">
        <v>176</v>
      </c>
      <c r="B151" s="549"/>
      <c r="C151" s="549"/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4">
        <v>0</v>
      </c>
      <c r="M151" s="54">
        <v>0</v>
      </c>
      <c r="N151" s="52">
        <v>0</v>
      </c>
      <c r="O151" s="52">
        <v>0</v>
      </c>
      <c r="P151" s="52">
        <v>0</v>
      </c>
      <c r="Q151" s="52">
        <v>0</v>
      </c>
    </row>
    <row r="152" spans="1:17" s="40" customFormat="1">
      <c r="A152" s="549" t="s">
        <v>177</v>
      </c>
      <c r="B152" s="549"/>
      <c r="C152" s="549"/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4">
        <v>0</v>
      </c>
      <c r="M152" s="54">
        <v>0</v>
      </c>
      <c r="N152" s="52">
        <v>0</v>
      </c>
      <c r="O152" s="52">
        <v>0</v>
      </c>
      <c r="P152" s="52">
        <v>0</v>
      </c>
      <c r="Q152" s="52">
        <v>0</v>
      </c>
    </row>
    <row r="153" spans="1:17" s="40" customFormat="1">
      <c r="A153" s="41"/>
      <c r="B153" s="55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7" s="40" customFormat="1">
      <c r="B154" s="57" t="s">
        <v>178</v>
      </c>
      <c r="C154" s="58"/>
      <c r="D154" s="59">
        <f t="shared" ref="D154:K154" si="4">SUM(D149:D151)</f>
        <v>0</v>
      </c>
      <c r="E154" s="59">
        <f t="shared" si="4"/>
        <v>0</v>
      </c>
      <c r="F154" s="59">
        <f t="shared" si="4"/>
        <v>0</v>
      </c>
      <c r="G154" s="59">
        <f t="shared" si="4"/>
        <v>0</v>
      </c>
      <c r="H154" s="59">
        <f t="shared" si="4"/>
        <v>0</v>
      </c>
      <c r="I154" s="59">
        <f t="shared" si="4"/>
        <v>0</v>
      </c>
      <c r="J154" s="59">
        <f t="shared" si="4"/>
        <v>0</v>
      </c>
      <c r="K154" s="59">
        <f t="shared" si="4"/>
        <v>0</v>
      </c>
      <c r="L154" s="59">
        <f>SUM(L150:L152)</f>
        <v>0</v>
      </c>
      <c r="M154" s="59">
        <f>SUM(M150:M152)</f>
        <v>0</v>
      </c>
      <c r="N154" s="59">
        <f>SUM(N149:N151)</f>
        <v>0</v>
      </c>
      <c r="O154" s="59">
        <f>SUM(O149:O151)</f>
        <v>0</v>
      </c>
      <c r="P154" s="59">
        <f>SUM(P149:P151)</f>
        <v>0</v>
      </c>
      <c r="Q154" s="59">
        <f>SUM(Q149:Q151)</f>
        <v>0</v>
      </c>
    </row>
    <row r="155" spans="1:17" s="40" customFormat="1">
      <c r="A155" s="41"/>
      <c r="B155" s="55"/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7" s="40" customFormat="1">
      <c r="A156" s="537" t="s">
        <v>179</v>
      </c>
      <c r="B156" s="537"/>
      <c r="C156" s="537"/>
      <c r="D156" s="537"/>
      <c r="E156" s="537"/>
      <c r="F156" s="537"/>
      <c r="G156" s="537"/>
      <c r="H156" s="60"/>
      <c r="I156" s="60"/>
      <c r="J156" s="60"/>
      <c r="K156" s="60"/>
      <c r="L156" s="60"/>
      <c r="M156" s="60"/>
      <c r="N156" s="60"/>
      <c r="O156" s="61"/>
      <c r="P156" s="61"/>
      <c r="Q156" s="61"/>
    </row>
    <row r="157" spans="1:17" s="40" customFormat="1"/>
    <row r="158" spans="1:17" s="40" customFormat="1" ht="15" thickBot="1">
      <c r="C158" s="42" t="s">
        <v>26</v>
      </c>
      <c r="D158" s="42" t="s">
        <v>12</v>
      </c>
      <c r="E158" s="42" t="s">
        <v>13</v>
      </c>
      <c r="F158" s="42" t="s">
        <v>14</v>
      </c>
      <c r="G158" s="43" t="s">
        <v>15</v>
      </c>
      <c r="H158" s="42" t="s">
        <v>16</v>
      </c>
      <c r="I158" s="44" t="s">
        <v>17</v>
      </c>
      <c r="J158" s="42" t="s">
        <v>18</v>
      </c>
      <c r="K158" s="42" t="s">
        <v>19</v>
      </c>
      <c r="L158" s="42" t="s">
        <v>20</v>
      </c>
      <c r="M158" s="42" t="s">
        <v>21</v>
      </c>
      <c r="N158" s="42" t="s">
        <v>22</v>
      </c>
      <c r="O158" s="42" t="s">
        <v>23</v>
      </c>
      <c r="P158" s="42" t="s">
        <v>24</v>
      </c>
      <c r="Q158" s="42" t="s">
        <v>25</v>
      </c>
    </row>
    <row r="159" spans="1:17" s="40" customFormat="1" ht="15" thickBot="1">
      <c r="C159" s="42" t="s">
        <v>5</v>
      </c>
      <c r="D159" s="201">
        <v>3</v>
      </c>
      <c r="E159" s="202"/>
      <c r="F159" s="202"/>
      <c r="G159" s="202"/>
      <c r="H159" s="202">
        <v>3</v>
      </c>
      <c r="I159" s="202"/>
      <c r="J159" s="202"/>
      <c r="K159" s="202">
        <v>2</v>
      </c>
      <c r="L159" s="202">
        <v>2</v>
      </c>
      <c r="M159" s="202">
        <v>2</v>
      </c>
      <c r="N159" s="202"/>
      <c r="O159" s="202">
        <v>2</v>
      </c>
      <c r="P159" s="126">
        <v>2</v>
      </c>
      <c r="Q159" s="237"/>
    </row>
    <row r="160" spans="1:17" s="40" customFormat="1" ht="15" thickBot="1">
      <c r="C160" s="42" t="s">
        <v>6</v>
      </c>
      <c r="D160" s="203">
        <v>3</v>
      </c>
      <c r="E160" s="204">
        <v>2</v>
      </c>
      <c r="F160" s="204">
        <v>3</v>
      </c>
      <c r="G160" s="204">
        <v>3</v>
      </c>
      <c r="H160" s="204"/>
      <c r="I160" s="204"/>
      <c r="J160" s="204"/>
      <c r="K160" s="204">
        <v>2</v>
      </c>
      <c r="L160" s="204">
        <v>2</v>
      </c>
      <c r="M160" s="204">
        <v>2</v>
      </c>
      <c r="N160" s="204"/>
      <c r="O160" s="204">
        <v>2</v>
      </c>
      <c r="P160" s="126">
        <v>2</v>
      </c>
      <c r="Q160" s="237"/>
    </row>
    <row r="161" spans="1:17" s="40" customFormat="1" ht="15" thickBot="1">
      <c r="C161" s="42" t="s">
        <v>7</v>
      </c>
      <c r="D161" s="203">
        <v>3</v>
      </c>
      <c r="E161" s="204">
        <v>2</v>
      </c>
      <c r="F161" s="204">
        <v>3</v>
      </c>
      <c r="G161" s="204">
        <v>3</v>
      </c>
      <c r="H161" s="204"/>
      <c r="I161" s="204"/>
      <c r="J161" s="204"/>
      <c r="K161" s="204">
        <v>2</v>
      </c>
      <c r="L161" s="204">
        <v>2</v>
      </c>
      <c r="M161" s="204">
        <v>2</v>
      </c>
      <c r="N161" s="204"/>
      <c r="O161" s="204">
        <v>2</v>
      </c>
      <c r="P161" s="126"/>
      <c r="Q161" s="237"/>
    </row>
    <row r="162" spans="1:17" s="40" customFormat="1">
      <c r="B162" s="62"/>
      <c r="C162" s="63" t="s">
        <v>180</v>
      </c>
      <c r="D162" s="52">
        <v>3</v>
      </c>
      <c r="E162" s="52">
        <v>2</v>
      </c>
      <c r="F162" s="65">
        <v>3</v>
      </c>
      <c r="G162" s="65">
        <v>3</v>
      </c>
      <c r="H162" s="65">
        <v>3</v>
      </c>
      <c r="I162" s="65"/>
      <c r="J162" s="65"/>
      <c r="K162" s="65">
        <v>2</v>
      </c>
      <c r="L162" s="65">
        <v>2</v>
      </c>
      <c r="M162" s="65">
        <v>2</v>
      </c>
      <c r="N162" s="65"/>
      <c r="O162" s="65">
        <v>2</v>
      </c>
      <c r="P162" s="52">
        <v>2</v>
      </c>
      <c r="Q162" s="52"/>
    </row>
    <row r="163" spans="1:17" s="40" customFormat="1">
      <c r="B163" s="66"/>
      <c r="C163" s="67"/>
      <c r="D163" s="67"/>
      <c r="E163" s="68"/>
      <c r="F163" s="68"/>
      <c r="G163" s="68"/>
      <c r="H163" s="68"/>
      <c r="I163" s="68"/>
      <c r="J163" s="68"/>
      <c r="K163" s="69"/>
      <c r="L163" s="69"/>
      <c r="M163" s="68"/>
      <c r="N163" s="68"/>
    </row>
    <row r="164" spans="1:17" s="40" customFormat="1">
      <c r="A164" s="66"/>
      <c r="B164" s="67"/>
      <c r="C164" s="67"/>
      <c r="D164" s="68"/>
      <c r="E164" s="68"/>
      <c r="F164" s="68"/>
      <c r="G164" s="68"/>
      <c r="H164" s="68"/>
      <c r="I164" s="68"/>
      <c r="J164" s="69"/>
      <c r="K164" s="69"/>
      <c r="L164" s="68"/>
      <c r="M164" s="68"/>
    </row>
    <row r="165" spans="1:17" s="40" customFormat="1">
      <c r="A165" s="66"/>
      <c r="B165" s="67"/>
      <c r="C165" s="67"/>
      <c r="D165" s="70" t="s">
        <v>5</v>
      </c>
      <c r="E165" s="70" t="s">
        <v>6</v>
      </c>
      <c r="F165" s="205" t="s">
        <v>7</v>
      </c>
      <c r="G165" s="207"/>
      <c r="H165" s="207"/>
      <c r="I165" s="68"/>
      <c r="J165" s="69"/>
      <c r="K165" s="69"/>
      <c r="L165" s="68"/>
      <c r="M165" s="68"/>
    </row>
    <row r="166" spans="1:17" s="40" customFormat="1">
      <c r="A166" s="41"/>
      <c r="B166" s="55"/>
      <c r="D166" s="71">
        <v>100</v>
      </c>
      <c r="E166" s="71">
        <v>93</v>
      </c>
      <c r="F166" s="206">
        <v>100</v>
      </c>
      <c r="G166" s="72"/>
      <c r="H166" s="72"/>
      <c r="I166" s="56"/>
      <c r="J166" s="56"/>
      <c r="K166" s="56"/>
      <c r="L166" s="56"/>
      <c r="M166" s="56"/>
      <c r="N166" s="56"/>
      <c r="O166" s="56"/>
      <c r="P166" s="56"/>
    </row>
    <row r="167" spans="1:17" s="40" customFormat="1">
      <c r="A167" s="41"/>
      <c r="B167" s="55"/>
      <c r="D167" s="72"/>
      <c r="E167" s="72"/>
      <c r="F167" s="72"/>
      <c r="G167" s="72"/>
      <c r="H167" s="72"/>
      <c r="I167" s="56"/>
      <c r="J167" s="56"/>
      <c r="K167" s="56"/>
      <c r="L167" s="56"/>
      <c r="M167" s="56"/>
      <c r="N167" s="56"/>
      <c r="O167" s="56"/>
      <c r="P167" s="56"/>
    </row>
    <row r="168" spans="1:17" s="40" customFormat="1">
      <c r="A168" s="537" t="s">
        <v>181</v>
      </c>
      <c r="B168" s="537"/>
      <c r="C168" s="537"/>
      <c r="D168" s="537"/>
      <c r="E168" s="537"/>
      <c r="F168" s="537"/>
      <c r="G168" s="60"/>
      <c r="H168" s="60"/>
      <c r="I168" s="60"/>
      <c r="J168" s="60"/>
      <c r="K168" s="60"/>
      <c r="L168" s="60"/>
      <c r="M168" s="60"/>
      <c r="N168" s="60"/>
      <c r="O168" s="61"/>
      <c r="P168" s="61"/>
      <c r="Q168" s="61"/>
    </row>
    <row r="169" spans="1:17" s="40" customFormat="1"/>
    <row r="170" spans="1:17" s="40" customFormat="1">
      <c r="C170" s="42" t="s">
        <v>26</v>
      </c>
      <c r="D170" s="42" t="s">
        <v>12</v>
      </c>
      <c r="E170" s="42" t="s">
        <v>13</v>
      </c>
      <c r="F170" s="42" t="s">
        <v>14</v>
      </c>
      <c r="G170" s="43" t="s">
        <v>15</v>
      </c>
      <c r="H170" s="42" t="s">
        <v>16</v>
      </c>
      <c r="I170" s="44" t="s">
        <v>17</v>
      </c>
      <c r="J170" s="42" t="s">
        <v>18</v>
      </c>
      <c r="K170" s="42" t="s">
        <v>19</v>
      </c>
      <c r="L170" s="42" t="s">
        <v>20</v>
      </c>
      <c r="M170" s="42" t="s">
        <v>21</v>
      </c>
      <c r="N170" s="42" t="s">
        <v>22</v>
      </c>
      <c r="O170" s="42" t="s">
        <v>23</v>
      </c>
      <c r="P170" s="42" t="s">
        <v>24</v>
      </c>
      <c r="Q170" s="42" t="s">
        <v>25</v>
      </c>
    </row>
    <row r="171" spans="1:17" s="40" customFormat="1">
      <c r="C171" s="42" t="s">
        <v>5</v>
      </c>
      <c r="D171" s="45">
        <v>3</v>
      </c>
      <c r="E171" s="45"/>
      <c r="F171" s="45"/>
      <c r="G171" s="46"/>
      <c r="H171" s="45">
        <v>3</v>
      </c>
      <c r="I171" s="47"/>
      <c r="J171" s="45"/>
      <c r="K171" s="45">
        <v>2</v>
      </c>
      <c r="L171" s="73">
        <v>2</v>
      </c>
      <c r="M171" s="73">
        <v>2</v>
      </c>
      <c r="N171" s="45"/>
      <c r="O171" s="45">
        <v>2</v>
      </c>
      <c r="P171" s="45">
        <v>2</v>
      </c>
      <c r="Q171" s="45"/>
    </row>
    <row r="172" spans="1:17" s="40" customFormat="1">
      <c r="C172" s="42" t="s">
        <v>6</v>
      </c>
      <c r="D172" s="45">
        <v>2.79</v>
      </c>
      <c r="E172" s="45">
        <v>1.86</v>
      </c>
      <c r="F172" s="45">
        <v>2.79</v>
      </c>
      <c r="G172" s="46">
        <v>2.79</v>
      </c>
      <c r="H172" s="45"/>
      <c r="I172" s="47"/>
      <c r="J172" s="45"/>
      <c r="K172" s="45">
        <v>1.86</v>
      </c>
      <c r="L172" s="73">
        <v>1.86</v>
      </c>
      <c r="M172" s="73">
        <v>1.86</v>
      </c>
      <c r="N172" s="45"/>
      <c r="O172" s="45">
        <v>1.86</v>
      </c>
      <c r="P172" s="45">
        <v>1.86</v>
      </c>
      <c r="Q172" s="45"/>
    </row>
    <row r="173" spans="1:17" s="40" customFormat="1" ht="15" thickBot="1">
      <c r="C173" s="42" t="s">
        <v>7</v>
      </c>
      <c r="D173" s="238">
        <v>3</v>
      </c>
      <c r="E173" s="239">
        <v>2</v>
      </c>
      <c r="F173" s="239">
        <v>3</v>
      </c>
      <c r="G173" s="239">
        <v>3</v>
      </c>
      <c r="H173" s="239"/>
      <c r="I173" s="239"/>
      <c r="J173" s="239"/>
      <c r="K173" s="239">
        <v>2</v>
      </c>
      <c r="L173" s="239">
        <v>2</v>
      </c>
      <c r="M173" s="239">
        <v>2</v>
      </c>
      <c r="N173" s="239"/>
      <c r="O173" s="239">
        <v>2</v>
      </c>
      <c r="P173" s="2"/>
      <c r="Q173" s="45"/>
    </row>
    <row r="174" spans="1:17" s="40" customFormat="1">
      <c r="C174" s="63" t="s">
        <v>180</v>
      </c>
      <c r="D174" s="65">
        <v>2.93</v>
      </c>
      <c r="E174" s="65">
        <v>1.93</v>
      </c>
      <c r="F174" s="65">
        <v>2.895</v>
      </c>
      <c r="G174" s="65">
        <v>2.895</v>
      </c>
      <c r="H174" s="65">
        <v>3</v>
      </c>
      <c r="I174" s="65"/>
      <c r="J174" s="65"/>
      <c r="K174" s="65">
        <v>1.95</v>
      </c>
      <c r="L174" s="54">
        <v>1.95</v>
      </c>
      <c r="M174" s="74">
        <v>1.95</v>
      </c>
      <c r="N174" s="65"/>
      <c r="O174" s="65">
        <v>1.95</v>
      </c>
      <c r="P174" s="52">
        <v>1.93</v>
      </c>
      <c r="Q174" s="52"/>
    </row>
    <row r="175" spans="1:17" s="40" customFormat="1"/>
  </sheetData>
  <mergeCells count="19">
    <mergeCell ref="A8:Q8"/>
    <mergeCell ref="A1:F1"/>
    <mergeCell ref="A2:F2"/>
    <mergeCell ref="A3:F3"/>
    <mergeCell ref="A4:F4"/>
    <mergeCell ref="A7:Q7"/>
    <mergeCell ref="A10:A11"/>
    <mergeCell ref="B10:B11"/>
    <mergeCell ref="C10:C11"/>
    <mergeCell ref="D10:F10"/>
    <mergeCell ref="A9:Q9"/>
    <mergeCell ref="A168:F168"/>
    <mergeCell ref="B147:C147"/>
    <mergeCell ref="B148:C148"/>
    <mergeCell ref="B149:C149"/>
    <mergeCell ref="A150:C150"/>
    <mergeCell ref="A151:C151"/>
    <mergeCell ref="A152:C152"/>
    <mergeCell ref="A156:G15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opLeftCell="A166" workbookViewId="0">
      <selection activeCell="E185" sqref="E185:R185"/>
    </sheetView>
  </sheetViews>
  <sheetFormatPr defaultRowHeight="14.5"/>
  <cols>
    <col min="1" max="1" width="5.81640625" customWidth="1"/>
    <col min="2" max="2" width="10.54296875" customWidth="1"/>
    <col min="3" max="3" width="45.54296875" bestFit="1" customWidth="1"/>
    <col min="4" max="4" width="7.453125" bestFit="1" customWidth="1"/>
    <col min="5" max="5" width="7.54296875" customWidth="1"/>
    <col min="6" max="7" width="7.1796875" customWidth="1"/>
    <col min="8" max="8" width="8" customWidth="1"/>
    <col min="9" max="9" width="6.54296875" customWidth="1"/>
    <col min="10" max="10" width="6.453125" bestFit="1" customWidth="1"/>
    <col min="11" max="11" width="6.7265625" customWidth="1"/>
    <col min="12" max="12" width="6.453125" customWidth="1"/>
    <col min="13" max="13" width="6.54296875" customWidth="1"/>
    <col min="14" max="14" width="9.453125" bestFit="1" customWidth="1"/>
    <col min="15" max="17" width="6.453125" bestFit="1" customWidth="1"/>
    <col min="18" max="18" width="6.453125" customWidth="1"/>
    <col min="19" max="19" width="19.26953125" customWidth="1"/>
  </cols>
  <sheetData>
    <row r="1" spans="1:2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0">
      <c r="A2" s="511" t="s">
        <v>77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20" ht="15">
      <c r="A3" s="507" t="s">
        <v>165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0">
      <c r="A4" s="509" t="s">
        <v>246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0">
      <c r="A5" s="35" t="s">
        <v>76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20">
      <c r="A6" s="35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20">
      <c r="A7" s="504" t="s">
        <v>241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</row>
    <row r="8" spans="1:20">
      <c r="A8" s="513" t="s">
        <v>242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</row>
    <row r="9" spans="1:20">
      <c r="A9" s="504" t="s">
        <v>243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</row>
    <row r="10" spans="1:20">
      <c r="A10" s="504" t="s">
        <v>244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</row>
    <row r="11" spans="1:20">
      <c r="A11" s="497" t="s">
        <v>245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20">
      <c r="A12" s="498" t="s">
        <v>1</v>
      </c>
      <c r="B12" s="500" t="s">
        <v>2</v>
      </c>
      <c r="C12" s="500" t="s">
        <v>3</v>
      </c>
      <c r="D12" s="502" t="s">
        <v>11</v>
      </c>
      <c r="E12" s="502"/>
      <c r="F12" s="502"/>
      <c r="G12" s="502"/>
      <c r="H12" s="5">
        <v>0.5</v>
      </c>
      <c r="I12" s="503" t="s">
        <v>10</v>
      </c>
      <c r="J12" s="503"/>
      <c r="K12" s="503"/>
      <c r="L12" s="503"/>
      <c r="M12" s="5">
        <v>0.5</v>
      </c>
      <c r="N12" s="494" t="s">
        <v>27</v>
      </c>
      <c r="O12" s="495"/>
      <c r="P12" s="495"/>
      <c r="Q12" s="495"/>
      <c r="R12" s="496"/>
      <c r="S12" s="31" t="s">
        <v>164</v>
      </c>
      <c r="T12" s="31">
        <v>120</v>
      </c>
    </row>
    <row r="13" spans="1:20">
      <c r="A13" s="499"/>
      <c r="B13" s="501"/>
      <c r="C13" s="501"/>
      <c r="D13" s="34" t="s">
        <v>5</v>
      </c>
      <c r="E13" s="34" t="s">
        <v>6</v>
      </c>
      <c r="F13" s="34" t="s">
        <v>7</v>
      </c>
      <c r="G13" s="34" t="s">
        <v>8</v>
      </c>
      <c r="H13" s="34" t="s">
        <v>9</v>
      </c>
      <c r="I13" s="34" t="s">
        <v>5</v>
      </c>
      <c r="J13" s="34" t="s">
        <v>6</v>
      </c>
      <c r="K13" s="34" t="s">
        <v>7</v>
      </c>
      <c r="L13" s="34" t="s">
        <v>8</v>
      </c>
      <c r="M13" s="34" t="s">
        <v>9</v>
      </c>
      <c r="N13" s="34" t="s">
        <v>5</v>
      </c>
      <c r="O13" s="34" t="s">
        <v>6</v>
      </c>
      <c r="P13" s="34" t="s">
        <v>7</v>
      </c>
      <c r="Q13" s="34" t="s">
        <v>8</v>
      </c>
      <c r="R13" s="34" t="s">
        <v>9</v>
      </c>
    </row>
    <row r="14" spans="1:20">
      <c r="A14" s="10">
        <v>1</v>
      </c>
      <c r="B14" s="22">
        <v>1911001</v>
      </c>
      <c r="C14" s="23" t="s">
        <v>79</v>
      </c>
      <c r="D14" s="240">
        <v>64</v>
      </c>
      <c r="E14" s="240">
        <v>48</v>
      </c>
      <c r="F14" s="240">
        <v>59</v>
      </c>
      <c r="G14" s="240">
        <v>56</v>
      </c>
      <c r="H14" s="240">
        <v>57</v>
      </c>
      <c r="I14" s="33"/>
      <c r="J14" s="33"/>
      <c r="K14" s="33"/>
      <c r="L14" s="33"/>
      <c r="M14" s="33"/>
      <c r="N14" s="32"/>
      <c r="O14" s="32"/>
      <c r="P14" s="32"/>
      <c r="Q14" s="32"/>
      <c r="R14" s="32"/>
    </row>
    <row r="15" spans="1:20">
      <c r="A15" s="10">
        <v>2</v>
      </c>
      <c r="B15" s="24">
        <v>1911002</v>
      </c>
      <c r="C15" s="23" t="s">
        <v>80</v>
      </c>
      <c r="D15" s="240">
        <v>73</v>
      </c>
      <c r="E15" s="240">
        <v>60</v>
      </c>
      <c r="F15" s="240">
        <v>81</v>
      </c>
      <c r="G15" s="240">
        <v>71</v>
      </c>
      <c r="H15" s="240">
        <v>77</v>
      </c>
      <c r="I15" s="33"/>
      <c r="J15" s="33"/>
      <c r="K15" s="33"/>
      <c r="L15" s="33"/>
      <c r="M15" s="33"/>
      <c r="N15" s="32"/>
      <c r="O15" s="32"/>
      <c r="P15" s="32"/>
      <c r="Q15" s="32"/>
      <c r="R15" s="32"/>
    </row>
    <row r="16" spans="1:20">
      <c r="A16" s="10">
        <v>3</v>
      </c>
      <c r="B16" s="24">
        <v>1911003</v>
      </c>
      <c r="C16" s="23" t="s">
        <v>81</v>
      </c>
      <c r="D16" s="240">
        <v>60</v>
      </c>
      <c r="E16" s="240">
        <v>75</v>
      </c>
      <c r="F16" s="240">
        <v>88</v>
      </c>
      <c r="G16" s="240">
        <v>68</v>
      </c>
      <c r="H16" s="240">
        <v>78</v>
      </c>
      <c r="I16" s="33"/>
      <c r="J16" s="33"/>
      <c r="K16" s="33"/>
      <c r="L16" s="33"/>
      <c r="M16" s="33"/>
      <c r="N16" s="32"/>
      <c r="O16" s="32"/>
      <c r="P16" s="32"/>
      <c r="Q16" s="32"/>
      <c r="R16" s="32"/>
    </row>
    <row r="17" spans="1:18">
      <c r="A17" s="10">
        <v>4</v>
      </c>
      <c r="B17" s="24">
        <v>1911004</v>
      </c>
      <c r="C17" s="23" t="s">
        <v>39</v>
      </c>
      <c r="D17" s="240">
        <v>88</v>
      </c>
      <c r="E17" s="240">
        <v>76</v>
      </c>
      <c r="F17" s="240">
        <v>79</v>
      </c>
      <c r="G17" s="240">
        <v>67</v>
      </c>
      <c r="H17" s="240">
        <v>76</v>
      </c>
      <c r="I17" s="33"/>
      <c r="J17" s="33"/>
      <c r="K17" s="33"/>
      <c r="L17" s="33"/>
      <c r="M17" s="33"/>
      <c r="N17" s="32"/>
      <c r="O17" s="32"/>
      <c r="P17" s="32"/>
      <c r="Q17" s="32"/>
      <c r="R17" s="32"/>
    </row>
    <row r="18" spans="1:18">
      <c r="A18" s="10">
        <v>5</v>
      </c>
      <c r="B18" s="24">
        <v>1911005</v>
      </c>
      <c r="C18" s="23" t="s">
        <v>40</v>
      </c>
      <c r="D18" s="240">
        <v>78</v>
      </c>
      <c r="E18" s="240">
        <v>67</v>
      </c>
      <c r="F18" s="240">
        <v>66</v>
      </c>
      <c r="G18" s="240">
        <v>84</v>
      </c>
      <c r="H18" s="240">
        <v>77</v>
      </c>
      <c r="I18" s="33"/>
      <c r="J18" s="33"/>
      <c r="K18" s="33"/>
      <c r="L18" s="33"/>
      <c r="M18" s="33"/>
      <c r="N18" s="32"/>
      <c r="O18" s="32"/>
      <c r="P18" s="32"/>
      <c r="Q18" s="32"/>
      <c r="R18" s="32"/>
    </row>
    <row r="19" spans="1:18">
      <c r="A19" s="10">
        <v>6</v>
      </c>
      <c r="B19" s="24">
        <v>1911006</v>
      </c>
      <c r="C19" s="23" t="s">
        <v>82</v>
      </c>
      <c r="D19" s="240">
        <v>80</v>
      </c>
      <c r="E19" s="240">
        <v>73</v>
      </c>
      <c r="F19" s="240">
        <v>83</v>
      </c>
      <c r="G19" s="240">
        <v>76</v>
      </c>
      <c r="H19" s="240">
        <v>81</v>
      </c>
      <c r="I19" s="33"/>
      <c r="J19" s="33"/>
      <c r="K19" s="33"/>
      <c r="L19" s="33"/>
      <c r="M19" s="33"/>
      <c r="N19" s="32"/>
      <c r="O19" s="32"/>
      <c r="P19" s="32"/>
      <c r="Q19" s="32"/>
      <c r="R19" s="32"/>
    </row>
    <row r="20" spans="1:18">
      <c r="A20" s="10">
        <v>7</v>
      </c>
      <c r="B20" s="24">
        <v>1911007</v>
      </c>
      <c r="C20" s="23" t="s">
        <v>83</v>
      </c>
      <c r="D20" s="240">
        <v>81</v>
      </c>
      <c r="E20" s="240">
        <v>68</v>
      </c>
      <c r="F20" s="240">
        <v>83</v>
      </c>
      <c r="G20" s="240">
        <v>77</v>
      </c>
      <c r="H20" s="240">
        <v>82</v>
      </c>
      <c r="I20" s="33"/>
      <c r="J20" s="33"/>
      <c r="K20" s="33"/>
      <c r="L20" s="33"/>
      <c r="M20" s="33"/>
      <c r="N20" s="32"/>
      <c r="O20" s="32"/>
      <c r="P20" s="32"/>
      <c r="Q20" s="32"/>
      <c r="R20" s="32"/>
    </row>
    <row r="21" spans="1:18">
      <c r="A21" s="10">
        <v>8</v>
      </c>
      <c r="B21" s="24">
        <v>1911008</v>
      </c>
      <c r="C21" s="23" t="s">
        <v>84</v>
      </c>
      <c r="D21" s="240">
        <v>80</v>
      </c>
      <c r="E21" s="240">
        <v>71</v>
      </c>
      <c r="F21" s="240">
        <v>78</v>
      </c>
      <c r="G21" s="240">
        <v>38</v>
      </c>
      <c r="H21" s="240">
        <v>63</v>
      </c>
      <c r="I21" s="33"/>
      <c r="J21" s="33"/>
      <c r="K21" s="33"/>
      <c r="L21" s="33"/>
      <c r="M21" s="33"/>
      <c r="N21" s="32"/>
      <c r="O21" s="32"/>
      <c r="P21" s="32"/>
      <c r="Q21" s="32"/>
      <c r="R21" s="32"/>
    </row>
    <row r="22" spans="1:18">
      <c r="A22" s="10">
        <v>9</v>
      </c>
      <c r="B22" s="24">
        <v>1911009</v>
      </c>
      <c r="C22" s="23" t="s">
        <v>85</v>
      </c>
      <c r="D22" s="240">
        <v>74</v>
      </c>
      <c r="E22" s="240">
        <v>72</v>
      </c>
      <c r="F22" s="240">
        <v>50</v>
      </c>
      <c r="G22" s="240">
        <v>60</v>
      </c>
      <c r="H22" s="240">
        <v>63</v>
      </c>
      <c r="I22" s="33"/>
      <c r="J22" s="33"/>
      <c r="K22" s="33"/>
      <c r="L22" s="33"/>
      <c r="M22" s="33"/>
      <c r="N22" s="32"/>
      <c r="O22" s="32"/>
      <c r="P22" s="32"/>
      <c r="Q22" s="32"/>
      <c r="R22" s="32"/>
    </row>
    <row r="23" spans="1:18">
      <c r="A23" s="10">
        <v>10</v>
      </c>
      <c r="B23" s="24">
        <v>1911010</v>
      </c>
      <c r="C23" s="23" t="s">
        <v>86</v>
      </c>
      <c r="D23" s="240">
        <v>85</v>
      </c>
      <c r="E23" s="240">
        <v>75</v>
      </c>
      <c r="F23" s="240">
        <v>79</v>
      </c>
      <c r="G23" s="240">
        <v>88</v>
      </c>
      <c r="H23" s="240">
        <v>91</v>
      </c>
      <c r="I23" s="33"/>
      <c r="J23" s="33"/>
      <c r="K23" s="33"/>
      <c r="L23" s="33"/>
      <c r="M23" s="33"/>
      <c r="N23" s="32"/>
      <c r="O23" s="32"/>
      <c r="P23" s="32"/>
      <c r="Q23" s="32"/>
      <c r="R23" s="32"/>
    </row>
    <row r="24" spans="1:18">
      <c r="A24" s="10">
        <v>11</v>
      </c>
      <c r="B24" s="24">
        <v>1911011</v>
      </c>
      <c r="C24" s="23" t="s">
        <v>87</v>
      </c>
      <c r="D24" s="240">
        <v>73</v>
      </c>
      <c r="E24" s="240">
        <v>77</v>
      </c>
      <c r="F24" s="240">
        <v>60</v>
      </c>
      <c r="G24" s="240">
        <v>61</v>
      </c>
      <c r="H24" s="240">
        <v>74</v>
      </c>
      <c r="I24" s="33"/>
      <c r="J24" s="33"/>
      <c r="K24" s="33"/>
      <c r="L24" s="33"/>
      <c r="M24" s="33"/>
      <c r="N24" s="32"/>
      <c r="O24" s="32"/>
      <c r="P24" s="32"/>
      <c r="Q24" s="32"/>
      <c r="R24" s="32"/>
    </row>
    <row r="25" spans="1:18">
      <c r="A25" s="10">
        <v>12</v>
      </c>
      <c r="B25" s="24">
        <v>1911012</v>
      </c>
      <c r="C25" s="23" t="s">
        <v>88</v>
      </c>
      <c r="D25" s="240">
        <v>84</v>
      </c>
      <c r="E25" s="240">
        <v>85</v>
      </c>
      <c r="F25" s="240">
        <v>85</v>
      </c>
      <c r="G25" s="240">
        <v>59</v>
      </c>
      <c r="H25" s="240">
        <v>65</v>
      </c>
      <c r="I25" s="33"/>
      <c r="J25" s="33"/>
      <c r="K25" s="33"/>
      <c r="L25" s="33"/>
      <c r="M25" s="33"/>
      <c r="N25" s="32"/>
      <c r="O25" s="32"/>
      <c r="P25" s="32"/>
      <c r="Q25" s="32"/>
      <c r="R25" s="32"/>
    </row>
    <row r="26" spans="1:18">
      <c r="A26" s="10">
        <v>13</v>
      </c>
      <c r="B26" s="24">
        <v>1911013</v>
      </c>
      <c r="C26" s="23" t="s">
        <v>89</v>
      </c>
      <c r="D26" s="240">
        <v>87</v>
      </c>
      <c r="E26" s="240">
        <v>80</v>
      </c>
      <c r="F26" s="240">
        <v>87</v>
      </c>
      <c r="G26" s="240">
        <v>90</v>
      </c>
      <c r="H26" s="240">
        <v>90</v>
      </c>
      <c r="I26" s="33"/>
      <c r="J26" s="33"/>
      <c r="K26" s="33"/>
      <c r="L26" s="33"/>
      <c r="M26" s="33"/>
      <c r="N26" s="32"/>
      <c r="O26" s="32"/>
      <c r="P26" s="32"/>
      <c r="Q26" s="32"/>
      <c r="R26" s="32"/>
    </row>
    <row r="27" spans="1:18">
      <c r="A27" s="10">
        <v>14</v>
      </c>
      <c r="B27" s="24">
        <v>1911014</v>
      </c>
      <c r="C27" s="23" t="s">
        <v>90</v>
      </c>
      <c r="D27" s="240">
        <v>66</v>
      </c>
      <c r="E27" s="240">
        <v>60</v>
      </c>
      <c r="F27" s="240">
        <v>69</v>
      </c>
      <c r="G27" s="240">
        <v>52</v>
      </c>
      <c r="H27" s="240">
        <v>78</v>
      </c>
      <c r="I27" s="33"/>
      <c r="J27" s="33"/>
      <c r="K27" s="33"/>
      <c r="L27" s="33"/>
      <c r="M27" s="33"/>
      <c r="N27" s="32"/>
      <c r="O27" s="32"/>
      <c r="P27" s="32"/>
      <c r="Q27" s="32"/>
      <c r="R27" s="32"/>
    </row>
    <row r="28" spans="1:18">
      <c r="A28" s="10">
        <v>15</v>
      </c>
      <c r="B28" s="24">
        <v>1911015</v>
      </c>
      <c r="C28" s="23" t="s">
        <v>91</v>
      </c>
      <c r="D28" s="240">
        <v>83</v>
      </c>
      <c r="E28" s="240">
        <v>77</v>
      </c>
      <c r="F28" s="240">
        <v>87</v>
      </c>
      <c r="G28" s="240">
        <v>76</v>
      </c>
      <c r="H28" s="240">
        <v>81</v>
      </c>
      <c r="I28" s="33"/>
      <c r="J28" s="33"/>
      <c r="K28" s="33"/>
      <c r="L28" s="33"/>
      <c r="M28" s="33"/>
      <c r="N28" s="32"/>
      <c r="O28" s="32"/>
      <c r="P28" s="32"/>
      <c r="Q28" s="32"/>
      <c r="R28" s="32"/>
    </row>
    <row r="29" spans="1:18">
      <c r="A29" s="10">
        <v>16</v>
      </c>
      <c r="B29" s="24">
        <v>1911016</v>
      </c>
      <c r="C29" s="23" t="s">
        <v>41</v>
      </c>
      <c r="D29" s="240">
        <v>83</v>
      </c>
      <c r="E29" s="240">
        <v>75</v>
      </c>
      <c r="F29" s="240">
        <v>73</v>
      </c>
      <c r="G29" s="240">
        <v>69</v>
      </c>
      <c r="H29" s="240">
        <v>73</v>
      </c>
      <c r="I29" s="33"/>
      <c r="J29" s="33"/>
      <c r="K29" s="33"/>
      <c r="L29" s="33"/>
      <c r="M29" s="33"/>
      <c r="N29" s="32"/>
      <c r="O29" s="32"/>
      <c r="P29" s="32"/>
      <c r="Q29" s="32"/>
      <c r="R29" s="32"/>
    </row>
    <row r="30" spans="1:18">
      <c r="A30" s="10">
        <v>17</v>
      </c>
      <c r="B30" s="24">
        <v>1911017</v>
      </c>
      <c r="C30" s="23" t="s">
        <v>92</v>
      </c>
      <c r="D30" s="240">
        <v>73</v>
      </c>
      <c r="E30" s="240">
        <v>77</v>
      </c>
      <c r="F30" s="240">
        <v>51</v>
      </c>
      <c r="G30" s="240">
        <v>74</v>
      </c>
      <c r="H30" s="240">
        <v>86</v>
      </c>
      <c r="I30" s="33"/>
      <c r="J30" s="33"/>
      <c r="K30" s="33"/>
      <c r="L30" s="33"/>
      <c r="M30" s="33"/>
      <c r="N30" s="32"/>
      <c r="O30" s="32"/>
      <c r="P30" s="32"/>
      <c r="Q30" s="32"/>
      <c r="R30" s="32"/>
    </row>
    <row r="31" spans="1:18">
      <c r="A31" s="10">
        <v>18</v>
      </c>
      <c r="B31" s="24">
        <v>1911018</v>
      </c>
      <c r="C31" s="23" t="s">
        <v>42</v>
      </c>
      <c r="D31" s="240">
        <v>89</v>
      </c>
      <c r="E31" s="240">
        <v>82</v>
      </c>
      <c r="F31" s="240">
        <v>89</v>
      </c>
      <c r="G31" s="240">
        <v>77</v>
      </c>
      <c r="H31" s="240">
        <v>82</v>
      </c>
      <c r="I31" s="33"/>
      <c r="J31" s="33"/>
      <c r="K31" s="33"/>
      <c r="L31" s="33"/>
      <c r="M31" s="33"/>
      <c r="N31" s="32"/>
      <c r="O31" s="32"/>
      <c r="P31" s="32"/>
      <c r="Q31" s="32"/>
      <c r="R31" s="32"/>
    </row>
    <row r="32" spans="1:18">
      <c r="A32" s="10">
        <v>19</v>
      </c>
      <c r="B32" s="24">
        <v>1911019</v>
      </c>
      <c r="C32" s="23" t="s">
        <v>93</v>
      </c>
      <c r="D32" s="240">
        <v>74</v>
      </c>
      <c r="E32" s="240">
        <v>80</v>
      </c>
      <c r="F32" s="240">
        <v>78</v>
      </c>
      <c r="G32" s="240">
        <v>78</v>
      </c>
      <c r="H32" s="240">
        <v>84</v>
      </c>
      <c r="I32" s="33"/>
      <c r="J32" s="33"/>
      <c r="K32" s="33"/>
      <c r="L32" s="33"/>
      <c r="M32" s="33"/>
      <c r="N32" s="32"/>
      <c r="O32" s="32"/>
      <c r="P32" s="32"/>
      <c r="Q32" s="32"/>
      <c r="R32" s="32"/>
    </row>
    <row r="33" spans="1:18">
      <c r="A33" s="10">
        <v>20</v>
      </c>
      <c r="B33" s="24">
        <v>1911020</v>
      </c>
      <c r="C33" s="23" t="s">
        <v>94</v>
      </c>
      <c r="D33" s="240">
        <v>79</v>
      </c>
      <c r="E33" s="240">
        <v>49</v>
      </c>
      <c r="F33" s="240">
        <v>53</v>
      </c>
      <c r="G33" s="240">
        <v>74</v>
      </c>
      <c r="H33" s="240">
        <v>84</v>
      </c>
      <c r="I33" s="33"/>
      <c r="J33" s="33"/>
      <c r="K33" s="33"/>
      <c r="L33" s="33"/>
      <c r="M33" s="33"/>
      <c r="N33" s="32"/>
      <c r="O33" s="32"/>
      <c r="P33" s="32"/>
      <c r="Q33" s="32"/>
      <c r="R33" s="32"/>
    </row>
    <row r="34" spans="1:18">
      <c r="A34" s="10">
        <v>21</v>
      </c>
      <c r="B34" s="24">
        <v>1911021</v>
      </c>
      <c r="C34" s="23" t="s">
        <v>43</v>
      </c>
      <c r="D34" s="240">
        <v>84</v>
      </c>
      <c r="E34" s="240">
        <v>64</v>
      </c>
      <c r="F34" s="240">
        <v>72</v>
      </c>
      <c r="G34" s="240">
        <v>75</v>
      </c>
      <c r="H34" s="240">
        <v>88</v>
      </c>
      <c r="I34" s="33"/>
      <c r="J34" s="33"/>
      <c r="K34" s="33"/>
      <c r="L34" s="33"/>
      <c r="M34" s="33"/>
      <c r="N34" s="32"/>
      <c r="O34" s="32"/>
      <c r="P34" s="32"/>
      <c r="Q34" s="32"/>
      <c r="R34" s="32"/>
    </row>
    <row r="35" spans="1:18">
      <c r="A35" s="10">
        <v>22</v>
      </c>
      <c r="B35" s="24">
        <v>1911022</v>
      </c>
      <c r="C35" s="23" t="s">
        <v>95</v>
      </c>
      <c r="D35" s="240">
        <v>81</v>
      </c>
      <c r="E35" s="240">
        <v>82</v>
      </c>
      <c r="F35" s="240">
        <v>79</v>
      </c>
      <c r="G35" s="240">
        <v>87</v>
      </c>
      <c r="H35" s="240">
        <v>82</v>
      </c>
      <c r="I35" s="33"/>
      <c r="J35" s="33"/>
      <c r="K35" s="33"/>
      <c r="L35" s="33"/>
      <c r="M35" s="33"/>
      <c r="N35" s="32"/>
      <c r="O35" s="32"/>
      <c r="P35" s="32"/>
      <c r="Q35" s="32"/>
      <c r="R35" s="32"/>
    </row>
    <row r="36" spans="1:18">
      <c r="A36" s="10">
        <v>23</v>
      </c>
      <c r="B36" s="24">
        <v>1911023</v>
      </c>
      <c r="C36" s="23" t="s">
        <v>44</v>
      </c>
      <c r="D36" s="240">
        <v>76</v>
      </c>
      <c r="E36" s="240">
        <v>78</v>
      </c>
      <c r="F36" s="240">
        <v>80</v>
      </c>
      <c r="G36" s="240">
        <v>80</v>
      </c>
      <c r="H36" s="240">
        <v>81</v>
      </c>
      <c r="I36" s="33"/>
      <c r="J36" s="33"/>
      <c r="K36" s="33"/>
      <c r="L36" s="33"/>
      <c r="M36" s="33"/>
      <c r="N36" s="32"/>
      <c r="O36" s="32"/>
      <c r="P36" s="32"/>
      <c r="Q36" s="32"/>
      <c r="R36" s="32"/>
    </row>
    <row r="37" spans="1:18">
      <c r="A37" s="10">
        <v>24</v>
      </c>
      <c r="B37" s="24">
        <v>1911024</v>
      </c>
      <c r="C37" s="23" t="s">
        <v>45</v>
      </c>
      <c r="D37" s="240">
        <v>82</v>
      </c>
      <c r="E37" s="240">
        <v>76</v>
      </c>
      <c r="F37" s="240">
        <v>71</v>
      </c>
      <c r="G37" s="240">
        <v>77</v>
      </c>
      <c r="H37" s="240">
        <v>73</v>
      </c>
      <c r="I37" s="33"/>
      <c r="J37" s="33"/>
      <c r="K37" s="33"/>
      <c r="L37" s="33"/>
      <c r="M37" s="33"/>
      <c r="N37" s="32"/>
      <c r="O37" s="32"/>
      <c r="P37" s="32"/>
      <c r="Q37" s="32"/>
      <c r="R37" s="32"/>
    </row>
    <row r="38" spans="1:18">
      <c r="A38" s="10">
        <v>25</v>
      </c>
      <c r="B38" s="24">
        <v>1911025</v>
      </c>
      <c r="C38" s="23" t="s">
        <v>96</v>
      </c>
      <c r="D38" s="240">
        <v>80</v>
      </c>
      <c r="E38" s="240">
        <v>79</v>
      </c>
      <c r="F38" s="240">
        <v>74</v>
      </c>
      <c r="G38" s="240">
        <v>77</v>
      </c>
      <c r="H38" s="240">
        <v>83</v>
      </c>
      <c r="I38" s="33"/>
      <c r="J38" s="33"/>
      <c r="K38" s="33"/>
      <c r="L38" s="33"/>
      <c r="M38" s="33"/>
      <c r="N38" s="32"/>
      <c r="O38" s="32"/>
      <c r="P38" s="32"/>
      <c r="Q38" s="32"/>
      <c r="R38" s="32"/>
    </row>
    <row r="39" spans="1:18">
      <c r="A39" s="10">
        <v>26</v>
      </c>
      <c r="B39" s="24">
        <v>1911026</v>
      </c>
      <c r="C39" s="23" t="s">
        <v>97</v>
      </c>
      <c r="D39" s="240">
        <v>76</v>
      </c>
      <c r="E39" s="240">
        <v>76</v>
      </c>
      <c r="F39" s="240">
        <v>72</v>
      </c>
      <c r="G39" s="240">
        <v>85</v>
      </c>
      <c r="H39" s="240">
        <v>79</v>
      </c>
      <c r="I39" s="33"/>
      <c r="J39" s="33"/>
      <c r="K39" s="33"/>
      <c r="L39" s="33"/>
      <c r="M39" s="33"/>
      <c r="N39" s="32"/>
      <c r="O39" s="32"/>
      <c r="P39" s="32"/>
      <c r="Q39" s="32"/>
      <c r="R39" s="32"/>
    </row>
    <row r="40" spans="1:18">
      <c r="A40" s="10">
        <v>27</v>
      </c>
      <c r="B40" s="24">
        <v>1911027</v>
      </c>
      <c r="C40" s="23" t="s">
        <v>98</v>
      </c>
      <c r="D40" s="240">
        <v>84</v>
      </c>
      <c r="E40" s="240">
        <v>69</v>
      </c>
      <c r="F40" s="240">
        <v>82</v>
      </c>
      <c r="G40" s="240">
        <v>78</v>
      </c>
      <c r="H40" s="240">
        <v>91</v>
      </c>
      <c r="I40" s="33"/>
      <c r="J40" s="33"/>
      <c r="K40" s="33"/>
      <c r="L40" s="33"/>
      <c r="M40" s="33"/>
      <c r="N40" s="32"/>
      <c r="O40" s="32"/>
      <c r="P40" s="32"/>
      <c r="Q40" s="32"/>
      <c r="R40" s="32"/>
    </row>
    <row r="41" spans="1:18">
      <c r="A41" s="10">
        <v>28</v>
      </c>
      <c r="B41" s="24">
        <v>1911028</v>
      </c>
      <c r="C41" s="23" t="s">
        <v>46</v>
      </c>
      <c r="D41" s="240">
        <v>78</v>
      </c>
      <c r="E41" s="240">
        <v>62</v>
      </c>
      <c r="F41" s="240">
        <v>73</v>
      </c>
      <c r="G41" s="240">
        <v>85</v>
      </c>
      <c r="H41" s="240">
        <v>86</v>
      </c>
      <c r="I41" s="33"/>
      <c r="J41" s="33"/>
      <c r="K41" s="33"/>
      <c r="L41" s="33"/>
      <c r="M41" s="33"/>
      <c r="N41" s="32"/>
      <c r="O41" s="32"/>
      <c r="P41" s="32"/>
      <c r="Q41" s="32"/>
      <c r="R41" s="32"/>
    </row>
    <row r="42" spans="1:18">
      <c r="A42" s="10">
        <v>29</v>
      </c>
      <c r="B42" s="24">
        <v>1911029</v>
      </c>
      <c r="C42" s="23" t="s">
        <v>99</v>
      </c>
      <c r="D42" s="240">
        <v>78</v>
      </c>
      <c r="E42" s="240">
        <v>68</v>
      </c>
      <c r="F42" s="240">
        <v>73</v>
      </c>
      <c r="G42" s="240">
        <v>84</v>
      </c>
      <c r="H42" s="240">
        <v>87</v>
      </c>
      <c r="I42" s="33"/>
      <c r="J42" s="33"/>
      <c r="K42" s="33"/>
      <c r="L42" s="33"/>
      <c r="M42" s="33"/>
      <c r="N42" s="32"/>
      <c r="O42" s="32"/>
      <c r="P42" s="32"/>
      <c r="Q42" s="32"/>
      <c r="R42" s="32"/>
    </row>
    <row r="43" spans="1:18">
      <c r="A43" s="10">
        <v>30</v>
      </c>
      <c r="B43" s="24">
        <v>1911030</v>
      </c>
      <c r="C43" s="23" t="s">
        <v>100</v>
      </c>
      <c r="D43" s="240">
        <v>78</v>
      </c>
      <c r="E43" s="240">
        <v>65</v>
      </c>
      <c r="F43" s="240">
        <v>39</v>
      </c>
      <c r="G43" s="240">
        <v>75</v>
      </c>
      <c r="H43" s="240">
        <v>78</v>
      </c>
      <c r="I43" s="33"/>
      <c r="J43" s="33"/>
      <c r="K43" s="33"/>
      <c r="L43" s="33"/>
      <c r="M43" s="33"/>
      <c r="N43" s="32"/>
      <c r="O43" s="32"/>
      <c r="P43" s="32"/>
      <c r="Q43" s="32"/>
      <c r="R43" s="32"/>
    </row>
    <row r="44" spans="1:18">
      <c r="A44" s="10">
        <v>31</v>
      </c>
      <c r="B44" s="24">
        <v>1911031</v>
      </c>
      <c r="C44" s="23" t="s">
        <v>101</v>
      </c>
      <c r="D44" s="240">
        <v>77</v>
      </c>
      <c r="E44" s="240">
        <v>67</v>
      </c>
      <c r="F44" s="240">
        <v>82</v>
      </c>
      <c r="G44" s="240">
        <v>80</v>
      </c>
      <c r="H44" s="240">
        <v>68</v>
      </c>
      <c r="I44" s="33"/>
      <c r="J44" s="33"/>
      <c r="K44" s="33"/>
      <c r="L44" s="33"/>
      <c r="M44" s="33"/>
      <c r="N44" s="32"/>
      <c r="O44" s="32"/>
      <c r="P44" s="32"/>
      <c r="Q44" s="32"/>
      <c r="R44" s="32"/>
    </row>
    <row r="45" spans="1:18">
      <c r="A45" s="10">
        <v>32</v>
      </c>
      <c r="B45" s="24">
        <v>1911032</v>
      </c>
      <c r="C45" s="23" t="s">
        <v>102</v>
      </c>
      <c r="D45" s="240">
        <v>72</v>
      </c>
      <c r="E45" s="240">
        <v>77</v>
      </c>
      <c r="F45" s="240">
        <v>86</v>
      </c>
      <c r="G45" s="240">
        <v>87</v>
      </c>
      <c r="H45" s="240">
        <v>85</v>
      </c>
      <c r="I45" s="33"/>
      <c r="J45" s="33"/>
      <c r="K45" s="33"/>
      <c r="L45" s="33"/>
      <c r="M45" s="33"/>
      <c r="N45" s="32"/>
      <c r="O45" s="32"/>
      <c r="P45" s="32"/>
      <c r="Q45" s="32"/>
      <c r="R45" s="32"/>
    </row>
    <row r="46" spans="1:18">
      <c r="A46" s="10">
        <v>33</v>
      </c>
      <c r="B46" s="24">
        <v>1911033</v>
      </c>
      <c r="C46" s="23" t="s">
        <v>61</v>
      </c>
      <c r="D46" s="240">
        <v>69</v>
      </c>
      <c r="E46" s="240">
        <v>58</v>
      </c>
      <c r="F46" s="240">
        <v>61</v>
      </c>
      <c r="G46" s="240">
        <v>65</v>
      </c>
      <c r="H46" s="240">
        <v>63</v>
      </c>
      <c r="I46" s="33"/>
      <c r="J46" s="33"/>
      <c r="K46" s="33"/>
      <c r="L46" s="33"/>
      <c r="M46" s="33"/>
      <c r="N46" s="32"/>
      <c r="O46" s="32"/>
      <c r="P46" s="32"/>
      <c r="Q46" s="32"/>
      <c r="R46" s="32"/>
    </row>
    <row r="47" spans="1:18">
      <c r="A47" s="10">
        <v>34</v>
      </c>
      <c r="B47" s="24">
        <v>1911034</v>
      </c>
      <c r="C47" s="23" t="s">
        <v>103</v>
      </c>
      <c r="D47" s="240">
        <v>87</v>
      </c>
      <c r="E47" s="240">
        <v>82</v>
      </c>
      <c r="F47" s="240">
        <v>86</v>
      </c>
      <c r="G47" s="240">
        <v>76</v>
      </c>
      <c r="H47" s="240">
        <v>71</v>
      </c>
      <c r="I47" s="33"/>
      <c r="J47" s="33"/>
      <c r="K47" s="33"/>
      <c r="L47" s="33"/>
      <c r="M47" s="33"/>
      <c r="N47" s="32"/>
      <c r="O47" s="32"/>
      <c r="P47" s="32"/>
      <c r="Q47" s="32"/>
      <c r="R47" s="32"/>
    </row>
    <row r="48" spans="1:18">
      <c r="A48" s="10">
        <v>35</v>
      </c>
      <c r="B48" s="24">
        <v>1911035</v>
      </c>
      <c r="C48" s="23" t="s">
        <v>47</v>
      </c>
      <c r="D48" s="240">
        <v>72</v>
      </c>
      <c r="E48" s="240">
        <v>69</v>
      </c>
      <c r="F48" s="240">
        <v>77</v>
      </c>
      <c r="G48" s="240">
        <v>42</v>
      </c>
      <c r="H48" s="240">
        <v>51</v>
      </c>
      <c r="I48" s="33"/>
      <c r="J48" s="33"/>
      <c r="K48" s="33"/>
      <c r="L48" s="33"/>
      <c r="M48" s="33"/>
      <c r="N48" s="32"/>
      <c r="O48" s="32"/>
      <c r="P48" s="32"/>
      <c r="Q48" s="32"/>
      <c r="R48" s="32"/>
    </row>
    <row r="49" spans="1:18">
      <c r="A49" s="10">
        <v>36</v>
      </c>
      <c r="B49" s="24">
        <v>1911036</v>
      </c>
      <c r="C49" s="23" t="s">
        <v>62</v>
      </c>
      <c r="D49" s="240">
        <v>68</v>
      </c>
      <c r="E49" s="240">
        <v>67</v>
      </c>
      <c r="F49" s="240">
        <v>61</v>
      </c>
      <c r="G49" s="240">
        <v>75</v>
      </c>
      <c r="H49" s="240">
        <v>66</v>
      </c>
      <c r="I49" s="33"/>
      <c r="J49" s="33"/>
      <c r="K49" s="33"/>
      <c r="L49" s="33"/>
      <c r="M49" s="33"/>
      <c r="N49" s="32"/>
      <c r="O49" s="32"/>
      <c r="P49" s="32"/>
      <c r="Q49" s="32"/>
      <c r="R49" s="32"/>
    </row>
    <row r="50" spans="1:18">
      <c r="A50" s="10">
        <v>37</v>
      </c>
      <c r="B50" s="24">
        <v>1911037</v>
      </c>
      <c r="C50" s="23" t="s">
        <v>104</v>
      </c>
      <c r="D50" s="240">
        <v>77</v>
      </c>
      <c r="E50" s="240">
        <v>73</v>
      </c>
      <c r="F50" s="240">
        <v>89</v>
      </c>
      <c r="G50" s="240">
        <v>81</v>
      </c>
      <c r="H50" s="240">
        <v>57</v>
      </c>
      <c r="I50" s="33"/>
      <c r="J50" s="33"/>
      <c r="K50" s="33"/>
      <c r="L50" s="33"/>
      <c r="M50" s="33"/>
      <c r="N50" s="32"/>
      <c r="O50" s="32"/>
      <c r="P50" s="32"/>
      <c r="Q50" s="32"/>
      <c r="R50" s="32"/>
    </row>
    <row r="51" spans="1:18">
      <c r="A51" s="10">
        <v>38</v>
      </c>
      <c r="B51" s="24">
        <v>1911038</v>
      </c>
      <c r="C51" s="23" t="s">
        <v>48</v>
      </c>
      <c r="D51" s="240">
        <v>79</v>
      </c>
      <c r="E51" s="240">
        <v>64</v>
      </c>
      <c r="F51" s="240">
        <v>77</v>
      </c>
      <c r="G51" s="240">
        <v>86</v>
      </c>
      <c r="H51" s="240">
        <v>87</v>
      </c>
      <c r="I51" s="33"/>
      <c r="J51" s="33"/>
      <c r="K51" s="33"/>
      <c r="L51" s="33"/>
      <c r="M51" s="33"/>
      <c r="N51" s="32"/>
      <c r="O51" s="32"/>
      <c r="P51" s="32"/>
      <c r="Q51" s="32"/>
      <c r="R51" s="32"/>
    </row>
    <row r="52" spans="1:18">
      <c r="A52" s="10">
        <v>39</v>
      </c>
      <c r="B52" s="24">
        <v>1911039</v>
      </c>
      <c r="C52" s="23" t="s">
        <v>105</v>
      </c>
      <c r="D52" s="240">
        <v>79</v>
      </c>
      <c r="E52" s="240">
        <v>65</v>
      </c>
      <c r="F52" s="240">
        <v>87</v>
      </c>
      <c r="G52" s="240">
        <v>74</v>
      </c>
      <c r="H52" s="240">
        <v>90</v>
      </c>
      <c r="I52" s="33"/>
      <c r="J52" s="33"/>
      <c r="K52" s="33"/>
      <c r="L52" s="33"/>
      <c r="M52" s="33"/>
      <c r="N52" s="32"/>
      <c r="O52" s="32"/>
      <c r="P52" s="32"/>
      <c r="Q52" s="32"/>
      <c r="R52" s="32"/>
    </row>
    <row r="53" spans="1:18">
      <c r="A53" s="10">
        <v>40</v>
      </c>
      <c r="B53" s="24">
        <v>1911040</v>
      </c>
      <c r="C53" s="23" t="s">
        <v>106</v>
      </c>
      <c r="D53" s="240">
        <v>70</v>
      </c>
      <c r="E53" s="240">
        <v>66</v>
      </c>
      <c r="F53" s="240">
        <v>70</v>
      </c>
      <c r="G53" s="240">
        <v>70</v>
      </c>
      <c r="H53" s="240">
        <v>68</v>
      </c>
      <c r="I53" s="33"/>
      <c r="J53" s="33"/>
      <c r="K53" s="33"/>
      <c r="L53" s="33"/>
      <c r="M53" s="33"/>
      <c r="N53" s="32"/>
      <c r="O53" s="32"/>
      <c r="P53" s="32"/>
      <c r="Q53" s="32"/>
      <c r="R53" s="32"/>
    </row>
    <row r="54" spans="1:18">
      <c r="A54" s="10">
        <v>41</v>
      </c>
      <c r="B54" s="24">
        <v>1911041</v>
      </c>
      <c r="C54" s="23" t="s">
        <v>63</v>
      </c>
      <c r="D54" s="240">
        <v>83</v>
      </c>
      <c r="E54" s="240">
        <v>78</v>
      </c>
      <c r="F54" s="240">
        <v>75</v>
      </c>
      <c r="G54" s="240">
        <v>83</v>
      </c>
      <c r="H54" s="240">
        <v>88</v>
      </c>
      <c r="I54" s="33"/>
      <c r="J54" s="33"/>
      <c r="K54" s="33"/>
      <c r="L54" s="33"/>
      <c r="M54" s="33"/>
      <c r="N54" s="32"/>
      <c r="O54" s="32"/>
      <c r="P54" s="32"/>
      <c r="Q54" s="32"/>
      <c r="R54" s="32"/>
    </row>
    <row r="55" spans="1:18">
      <c r="A55" s="10">
        <v>42</v>
      </c>
      <c r="B55" s="24">
        <v>1911042</v>
      </c>
      <c r="C55" s="23" t="s">
        <v>107</v>
      </c>
      <c r="D55" s="240">
        <v>66</v>
      </c>
      <c r="E55" s="240">
        <v>59</v>
      </c>
      <c r="F55" s="240">
        <v>75</v>
      </c>
      <c r="G55" s="240">
        <v>49</v>
      </c>
      <c r="H55" s="240">
        <v>75</v>
      </c>
      <c r="I55" s="33"/>
      <c r="J55" s="33"/>
      <c r="K55" s="33"/>
      <c r="L55" s="33"/>
      <c r="M55" s="33"/>
      <c r="N55" s="32"/>
      <c r="O55" s="32"/>
      <c r="P55" s="32"/>
      <c r="Q55" s="32"/>
      <c r="R55" s="32"/>
    </row>
    <row r="56" spans="1:18">
      <c r="A56" s="10">
        <v>43</v>
      </c>
      <c r="B56" s="24">
        <v>1911043</v>
      </c>
      <c r="C56" s="23" t="s">
        <v>108</v>
      </c>
      <c r="D56" s="240">
        <v>70</v>
      </c>
      <c r="E56" s="240">
        <v>58</v>
      </c>
      <c r="F56" s="240">
        <v>80</v>
      </c>
      <c r="G56" s="240">
        <v>76</v>
      </c>
      <c r="H56" s="240">
        <v>89</v>
      </c>
      <c r="I56" s="33"/>
      <c r="J56" s="33"/>
      <c r="K56" s="33"/>
      <c r="L56" s="33"/>
      <c r="M56" s="33"/>
      <c r="N56" s="32"/>
      <c r="O56" s="32"/>
      <c r="P56" s="32"/>
      <c r="Q56" s="32"/>
      <c r="R56" s="32"/>
    </row>
    <row r="57" spans="1:18">
      <c r="A57" s="10">
        <v>44</v>
      </c>
      <c r="B57" s="24">
        <v>1911044</v>
      </c>
      <c r="C57" s="23" t="s">
        <v>49</v>
      </c>
      <c r="D57" s="240">
        <v>75</v>
      </c>
      <c r="E57" s="240">
        <v>63</v>
      </c>
      <c r="F57" s="240">
        <v>78</v>
      </c>
      <c r="G57" s="240">
        <v>52</v>
      </c>
      <c r="H57" s="240">
        <v>78</v>
      </c>
      <c r="I57" s="33"/>
      <c r="J57" s="33"/>
      <c r="K57" s="33"/>
      <c r="L57" s="33"/>
      <c r="M57" s="33"/>
      <c r="N57" s="32"/>
      <c r="O57" s="32"/>
      <c r="P57" s="32"/>
      <c r="Q57" s="32"/>
      <c r="R57" s="32"/>
    </row>
    <row r="58" spans="1:18">
      <c r="A58" s="10">
        <v>45</v>
      </c>
      <c r="B58" s="24">
        <v>1911045</v>
      </c>
      <c r="C58" s="23" t="s">
        <v>109</v>
      </c>
      <c r="D58" s="240">
        <v>72</v>
      </c>
      <c r="E58" s="240">
        <v>77</v>
      </c>
      <c r="F58" s="240">
        <v>75</v>
      </c>
      <c r="G58" s="240">
        <v>52</v>
      </c>
      <c r="H58" s="240">
        <v>74</v>
      </c>
      <c r="I58" s="33"/>
      <c r="J58" s="33"/>
      <c r="K58" s="33"/>
      <c r="L58" s="33"/>
      <c r="M58" s="33"/>
      <c r="N58" s="32"/>
      <c r="O58" s="32"/>
      <c r="P58" s="32"/>
      <c r="Q58" s="32"/>
      <c r="R58" s="32"/>
    </row>
    <row r="59" spans="1:18">
      <c r="A59" s="10">
        <v>46</v>
      </c>
      <c r="B59" s="24">
        <v>1911046</v>
      </c>
      <c r="C59" s="23" t="s">
        <v>110</v>
      </c>
      <c r="D59" s="240">
        <v>88</v>
      </c>
      <c r="E59" s="240">
        <v>78</v>
      </c>
      <c r="F59" s="240">
        <v>85</v>
      </c>
      <c r="G59" s="240">
        <v>82</v>
      </c>
      <c r="H59" s="240">
        <v>80</v>
      </c>
      <c r="I59" s="33"/>
      <c r="J59" s="33"/>
      <c r="K59" s="33"/>
      <c r="L59" s="33"/>
      <c r="M59" s="33"/>
      <c r="N59" s="32"/>
      <c r="O59" s="32"/>
      <c r="P59" s="32"/>
      <c r="Q59" s="32"/>
      <c r="R59" s="32"/>
    </row>
    <row r="60" spans="1:18">
      <c r="A60" s="10">
        <v>47</v>
      </c>
      <c r="B60" s="24">
        <v>1911047</v>
      </c>
      <c r="C60" s="23" t="s">
        <v>111</v>
      </c>
      <c r="D60" s="240">
        <v>79</v>
      </c>
      <c r="E60" s="240">
        <v>74</v>
      </c>
      <c r="F60" s="240">
        <v>76</v>
      </c>
      <c r="G60" s="240">
        <v>79</v>
      </c>
      <c r="H60" s="240">
        <v>81</v>
      </c>
      <c r="I60" s="33"/>
      <c r="J60" s="33"/>
      <c r="K60" s="33"/>
      <c r="L60" s="33"/>
      <c r="M60" s="33"/>
      <c r="N60" s="32"/>
      <c r="O60" s="32"/>
      <c r="P60" s="32"/>
      <c r="Q60" s="32"/>
      <c r="R60" s="32"/>
    </row>
    <row r="61" spans="1:18">
      <c r="A61" s="10">
        <v>48</v>
      </c>
      <c r="B61" s="24">
        <v>1911048</v>
      </c>
      <c r="C61" s="23" t="s">
        <v>64</v>
      </c>
      <c r="D61" s="240">
        <v>82</v>
      </c>
      <c r="E61" s="240">
        <v>66</v>
      </c>
      <c r="F61" s="240">
        <v>61</v>
      </c>
      <c r="G61" s="240">
        <v>53</v>
      </c>
      <c r="H61" s="240">
        <v>78</v>
      </c>
      <c r="I61" s="33"/>
      <c r="J61" s="33"/>
      <c r="K61" s="33"/>
      <c r="L61" s="33"/>
      <c r="M61" s="33"/>
      <c r="N61" s="32"/>
      <c r="O61" s="32"/>
      <c r="P61" s="32"/>
      <c r="Q61" s="32"/>
      <c r="R61" s="32"/>
    </row>
    <row r="62" spans="1:18">
      <c r="A62" s="10">
        <v>49</v>
      </c>
      <c r="B62" s="24">
        <v>1911049</v>
      </c>
      <c r="C62" s="23" t="s">
        <v>112</v>
      </c>
      <c r="D62" s="240">
        <v>83</v>
      </c>
      <c r="E62" s="240">
        <v>63</v>
      </c>
      <c r="F62" s="240">
        <v>84</v>
      </c>
      <c r="G62" s="240">
        <v>78</v>
      </c>
      <c r="H62" s="240">
        <v>81</v>
      </c>
      <c r="I62" s="33"/>
      <c r="J62" s="33"/>
      <c r="K62" s="33"/>
      <c r="L62" s="33"/>
      <c r="M62" s="33"/>
      <c r="N62" s="32"/>
      <c r="O62" s="32"/>
      <c r="P62" s="32"/>
      <c r="Q62" s="32"/>
      <c r="R62" s="32"/>
    </row>
    <row r="63" spans="1:18">
      <c r="A63" s="10">
        <v>50</v>
      </c>
      <c r="B63" s="24">
        <v>1911050</v>
      </c>
      <c r="C63" s="23" t="s">
        <v>113</v>
      </c>
      <c r="D63" s="240">
        <v>83</v>
      </c>
      <c r="E63" s="240">
        <v>80</v>
      </c>
      <c r="F63" s="240">
        <v>86</v>
      </c>
      <c r="G63" s="240">
        <v>83</v>
      </c>
      <c r="H63" s="240">
        <v>81</v>
      </c>
      <c r="I63" s="33"/>
      <c r="J63" s="33"/>
      <c r="K63" s="33"/>
      <c r="L63" s="33"/>
      <c r="M63" s="33"/>
      <c r="N63" s="32"/>
      <c r="O63" s="32"/>
      <c r="P63" s="32"/>
      <c r="Q63" s="32"/>
      <c r="R63" s="32"/>
    </row>
    <row r="64" spans="1:18">
      <c r="A64" s="10">
        <v>51</v>
      </c>
      <c r="B64" s="24">
        <v>1911051</v>
      </c>
      <c r="C64" s="23" t="s">
        <v>114</v>
      </c>
      <c r="D64" s="240">
        <v>89</v>
      </c>
      <c r="E64" s="240">
        <v>66</v>
      </c>
      <c r="F64" s="240">
        <v>60</v>
      </c>
      <c r="G64" s="240">
        <v>84</v>
      </c>
      <c r="H64" s="240">
        <v>79</v>
      </c>
      <c r="I64" s="33"/>
      <c r="J64" s="33"/>
      <c r="K64" s="33"/>
      <c r="L64" s="33"/>
      <c r="M64" s="33"/>
      <c r="N64" s="32"/>
      <c r="O64" s="32"/>
      <c r="P64" s="32"/>
      <c r="Q64" s="32"/>
      <c r="R64" s="32"/>
    </row>
    <row r="65" spans="1:18">
      <c r="A65" s="10">
        <v>52</v>
      </c>
      <c r="B65" s="24">
        <v>1911052</v>
      </c>
      <c r="C65" s="23" t="s">
        <v>115</v>
      </c>
      <c r="D65" s="240">
        <v>75</v>
      </c>
      <c r="E65" s="240">
        <v>68</v>
      </c>
      <c r="F65" s="240">
        <v>68</v>
      </c>
      <c r="G65" s="240">
        <v>78</v>
      </c>
      <c r="H65" s="240">
        <v>95</v>
      </c>
      <c r="I65" s="33"/>
      <c r="J65" s="33"/>
      <c r="K65" s="33"/>
      <c r="L65" s="33"/>
      <c r="M65" s="33"/>
      <c r="N65" s="32"/>
      <c r="O65" s="32"/>
      <c r="P65" s="32"/>
      <c r="Q65" s="32"/>
      <c r="R65" s="32"/>
    </row>
    <row r="66" spans="1:18">
      <c r="A66" s="10">
        <v>53</v>
      </c>
      <c r="B66" s="24">
        <v>1911053</v>
      </c>
      <c r="C66" s="23" t="s">
        <v>50</v>
      </c>
      <c r="D66" s="240">
        <v>91</v>
      </c>
      <c r="E66" s="240">
        <v>78</v>
      </c>
      <c r="F66" s="240">
        <v>88</v>
      </c>
      <c r="G66" s="240">
        <v>93</v>
      </c>
      <c r="H66" s="240">
        <v>95</v>
      </c>
      <c r="I66" s="33"/>
      <c r="J66" s="33"/>
      <c r="K66" s="33"/>
      <c r="L66" s="33"/>
      <c r="M66" s="33"/>
      <c r="N66" s="32"/>
      <c r="O66" s="32"/>
      <c r="P66" s="32"/>
      <c r="Q66" s="32"/>
      <c r="R66" s="32"/>
    </row>
    <row r="67" spans="1:18">
      <c r="A67" s="10">
        <v>54</v>
      </c>
      <c r="B67" s="24">
        <v>1911054</v>
      </c>
      <c r="C67" s="23" t="s">
        <v>116</v>
      </c>
      <c r="D67" s="240">
        <v>76</v>
      </c>
      <c r="E67" s="240">
        <v>62</v>
      </c>
      <c r="F67" s="240">
        <v>65</v>
      </c>
      <c r="G67" s="240">
        <v>76</v>
      </c>
      <c r="H67" s="240">
        <v>89</v>
      </c>
      <c r="I67" s="33"/>
      <c r="J67" s="33"/>
      <c r="K67" s="33"/>
      <c r="L67" s="33"/>
      <c r="M67" s="33"/>
      <c r="N67" s="32"/>
      <c r="O67" s="32"/>
      <c r="P67" s="32"/>
      <c r="Q67" s="32"/>
      <c r="R67" s="32"/>
    </row>
    <row r="68" spans="1:18">
      <c r="A68" s="10">
        <v>55</v>
      </c>
      <c r="B68" s="24">
        <v>1911055</v>
      </c>
      <c r="C68" s="23" t="s">
        <v>117</v>
      </c>
      <c r="D68" s="240">
        <v>68</v>
      </c>
      <c r="E68" s="240">
        <v>67</v>
      </c>
      <c r="F68" s="240">
        <v>84</v>
      </c>
      <c r="G68" s="240">
        <v>61</v>
      </c>
      <c r="H68" s="240">
        <v>82</v>
      </c>
      <c r="I68" s="33"/>
      <c r="J68" s="33"/>
      <c r="K68" s="33"/>
      <c r="L68" s="33"/>
      <c r="M68" s="33"/>
      <c r="N68" s="32"/>
      <c r="O68" s="32"/>
      <c r="P68" s="32"/>
      <c r="Q68" s="32"/>
      <c r="R68" s="32"/>
    </row>
    <row r="69" spans="1:18">
      <c r="A69" s="10">
        <v>56</v>
      </c>
      <c r="B69" s="24">
        <v>1911056</v>
      </c>
      <c r="C69" s="23" t="s">
        <v>118</v>
      </c>
      <c r="D69" s="240">
        <v>92</v>
      </c>
      <c r="E69" s="240">
        <v>88</v>
      </c>
      <c r="F69" s="240">
        <v>84</v>
      </c>
      <c r="G69" s="240">
        <v>87</v>
      </c>
      <c r="H69" s="240">
        <v>86</v>
      </c>
      <c r="I69" s="33"/>
      <c r="J69" s="33"/>
      <c r="K69" s="33"/>
      <c r="L69" s="33"/>
      <c r="M69" s="33"/>
      <c r="N69" s="32"/>
      <c r="O69" s="32"/>
      <c r="P69" s="32"/>
      <c r="Q69" s="32"/>
      <c r="R69" s="32"/>
    </row>
    <row r="70" spans="1:18">
      <c r="A70" s="10">
        <v>57</v>
      </c>
      <c r="B70" s="24">
        <v>1911057</v>
      </c>
      <c r="C70" s="23" t="s">
        <v>119</v>
      </c>
      <c r="D70" s="240">
        <v>78</v>
      </c>
      <c r="E70" s="240">
        <v>64</v>
      </c>
      <c r="F70" s="240">
        <v>95</v>
      </c>
      <c r="G70" s="240">
        <v>74</v>
      </c>
      <c r="H70" s="240">
        <v>91</v>
      </c>
      <c r="I70" s="33"/>
      <c r="J70" s="33"/>
      <c r="K70" s="33"/>
      <c r="L70" s="33"/>
      <c r="M70" s="33"/>
      <c r="N70" s="32"/>
      <c r="O70" s="32"/>
      <c r="P70" s="32"/>
      <c r="Q70" s="32"/>
      <c r="R70" s="32"/>
    </row>
    <row r="71" spans="1:18">
      <c r="A71" s="10">
        <v>58</v>
      </c>
      <c r="B71" s="24">
        <v>1911058</v>
      </c>
      <c r="C71" s="23" t="s">
        <v>120</v>
      </c>
      <c r="D71" s="240">
        <v>82</v>
      </c>
      <c r="E71" s="240">
        <v>73</v>
      </c>
      <c r="F71" s="240">
        <v>86</v>
      </c>
      <c r="G71" s="240">
        <v>80</v>
      </c>
      <c r="H71" s="240">
        <v>75</v>
      </c>
      <c r="I71" s="33"/>
      <c r="J71" s="33"/>
      <c r="K71" s="33"/>
      <c r="L71" s="33"/>
      <c r="M71" s="33"/>
      <c r="N71" s="32"/>
      <c r="O71" s="32"/>
      <c r="P71" s="32"/>
      <c r="Q71" s="32"/>
      <c r="R71" s="32"/>
    </row>
    <row r="72" spans="1:18">
      <c r="A72" s="10">
        <v>59</v>
      </c>
      <c r="B72" s="24">
        <v>1911059</v>
      </c>
      <c r="C72" s="23" t="s">
        <v>65</v>
      </c>
      <c r="D72" s="240">
        <v>88</v>
      </c>
      <c r="E72" s="240">
        <v>74</v>
      </c>
      <c r="F72" s="240">
        <v>93</v>
      </c>
      <c r="G72" s="240">
        <v>85</v>
      </c>
      <c r="H72" s="240">
        <v>94</v>
      </c>
      <c r="I72" s="33"/>
      <c r="J72" s="33"/>
      <c r="K72" s="33"/>
      <c r="L72" s="33"/>
      <c r="M72" s="33"/>
      <c r="N72" s="32"/>
      <c r="O72" s="32"/>
      <c r="P72" s="32"/>
      <c r="Q72" s="32"/>
      <c r="R72" s="32"/>
    </row>
    <row r="73" spans="1:18">
      <c r="A73" s="10">
        <v>60</v>
      </c>
      <c r="B73" s="24">
        <v>1911060</v>
      </c>
      <c r="C73" s="23" t="s">
        <v>121</v>
      </c>
      <c r="D73" s="240">
        <v>86</v>
      </c>
      <c r="E73" s="240">
        <v>82</v>
      </c>
      <c r="F73" s="240">
        <v>86</v>
      </c>
      <c r="G73" s="240">
        <v>84</v>
      </c>
      <c r="H73" s="240">
        <v>85</v>
      </c>
      <c r="I73" s="33"/>
      <c r="J73" s="33"/>
      <c r="K73" s="33"/>
      <c r="L73" s="33"/>
      <c r="M73" s="33"/>
      <c r="N73" s="32"/>
      <c r="O73" s="32"/>
      <c r="P73" s="32"/>
      <c r="Q73" s="32"/>
      <c r="R73" s="32"/>
    </row>
    <row r="74" spans="1:18">
      <c r="A74" s="10">
        <v>61</v>
      </c>
      <c r="B74" s="24">
        <v>1911061</v>
      </c>
      <c r="C74" s="23" t="s">
        <v>122</v>
      </c>
      <c r="D74" s="240">
        <v>90</v>
      </c>
      <c r="E74" s="240">
        <v>72</v>
      </c>
      <c r="F74" s="240">
        <v>67</v>
      </c>
      <c r="G74" s="240">
        <v>82</v>
      </c>
      <c r="H74" s="240">
        <v>88</v>
      </c>
      <c r="I74" s="33"/>
      <c r="J74" s="33"/>
      <c r="K74" s="33"/>
      <c r="L74" s="33"/>
      <c r="M74" s="33"/>
      <c r="N74" s="32"/>
      <c r="O74" s="32"/>
      <c r="P74" s="32"/>
      <c r="Q74" s="32"/>
      <c r="R74" s="32"/>
    </row>
    <row r="75" spans="1:18">
      <c r="A75" s="10">
        <v>62</v>
      </c>
      <c r="B75" s="24">
        <v>1911062</v>
      </c>
      <c r="C75" s="23" t="s">
        <v>123</v>
      </c>
      <c r="D75" s="240">
        <v>79</v>
      </c>
      <c r="E75" s="240">
        <v>76</v>
      </c>
      <c r="F75" s="240">
        <v>88</v>
      </c>
      <c r="G75" s="240">
        <v>81</v>
      </c>
      <c r="H75" s="240">
        <v>81</v>
      </c>
      <c r="I75" s="33"/>
      <c r="J75" s="33"/>
      <c r="K75" s="33"/>
      <c r="L75" s="33"/>
      <c r="M75" s="33"/>
      <c r="N75" s="32"/>
      <c r="O75" s="32"/>
      <c r="P75" s="32"/>
      <c r="Q75" s="32"/>
      <c r="R75" s="32"/>
    </row>
    <row r="76" spans="1:18">
      <c r="A76" s="10">
        <v>63</v>
      </c>
      <c r="B76" s="24">
        <v>1911063</v>
      </c>
      <c r="C76" s="23" t="s">
        <v>51</v>
      </c>
      <c r="D76" s="240">
        <v>96</v>
      </c>
      <c r="E76" s="240">
        <v>77</v>
      </c>
      <c r="F76" s="240">
        <v>93</v>
      </c>
      <c r="G76" s="240">
        <v>85</v>
      </c>
      <c r="H76" s="240">
        <v>91</v>
      </c>
      <c r="I76" s="33"/>
      <c r="J76" s="33"/>
      <c r="K76" s="33"/>
      <c r="L76" s="33"/>
      <c r="M76" s="33"/>
      <c r="N76" s="32"/>
      <c r="O76" s="32"/>
      <c r="P76" s="32"/>
      <c r="Q76" s="32"/>
      <c r="R76" s="32"/>
    </row>
    <row r="77" spans="1:18">
      <c r="A77" s="10">
        <v>64</v>
      </c>
      <c r="B77" s="24">
        <v>1911064</v>
      </c>
      <c r="C77" s="23" t="s">
        <v>124</v>
      </c>
      <c r="D77" s="240">
        <v>86</v>
      </c>
      <c r="E77" s="240">
        <v>75</v>
      </c>
      <c r="F77" s="240">
        <v>93</v>
      </c>
      <c r="G77" s="240">
        <v>93</v>
      </c>
      <c r="H77" s="240">
        <v>96</v>
      </c>
      <c r="I77" s="33"/>
      <c r="J77" s="33"/>
      <c r="K77" s="33"/>
      <c r="L77" s="33"/>
      <c r="M77" s="33"/>
      <c r="N77" s="32"/>
      <c r="O77" s="32"/>
      <c r="P77" s="32"/>
      <c r="Q77" s="32"/>
      <c r="R77" s="32"/>
    </row>
    <row r="78" spans="1:18">
      <c r="A78" s="10">
        <v>65</v>
      </c>
      <c r="B78" s="24">
        <v>1911065</v>
      </c>
      <c r="C78" s="23" t="s">
        <v>52</v>
      </c>
      <c r="D78" s="240">
        <v>73</v>
      </c>
      <c r="E78" s="240">
        <v>59</v>
      </c>
      <c r="F78" s="240">
        <v>90</v>
      </c>
      <c r="G78" s="240">
        <v>76</v>
      </c>
      <c r="H78" s="240">
        <v>89</v>
      </c>
      <c r="I78" s="33"/>
      <c r="J78" s="33"/>
      <c r="K78" s="33"/>
      <c r="L78" s="33"/>
      <c r="M78" s="33"/>
      <c r="N78" s="32"/>
      <c r="O78" s="32"/>
      <c r="P78" s="32"/>
      <c r="Q78" s="32"/>
      <c r="R78" s="32"/>
    </row>
    <row r="79" spans="1:18">
      <c r="A79" s="10">
        <v>66</v>
      </c>
      <c r="B79" s="24">
        <v>1911066</v>
      </c>
      <c r="C79" s="23" t="s">
        <v>66</v>
      </c>
      <c r="D79" s="240">
        <v>89</v>
      </c>
      <c r="E79" s="240">
        <v>85</v>
      </c>
      <c r="F79" s="240">
        <v>89</v>
      </c>
      <c r="G79" s="240">
        <v>88</v>
      </c>
      <c r="H79" s="240">
        <v>91</v>
      </c>
      <c r="I79" s="33"/>
      <c r="J79" s="33"/>
      <c r="K79" s="33"/>
      <c r="L79" s="33"/>
      <c r="M79" s="33"/>
      <c r="N79" s="32"/>
      <c r="O79" s="32"/>
      <c r="P79" s="32"/>
      <c r="Q79" s="32"/>
      <c r="R79" s="32"/>
    </row>
    <row r="80" spans="1:18">
      <c r="A80" s="10">
        <v>67</v>
      </c>
      <c r="B80" s="24">
        <v>1911067</v>
      </c>
      <c r="C80" s="23" t="s">
        <v>125</v>
      </c>
      <c r="D80" s="240">
        <v>79</v>
      </c>
      <c r="E80" s="240">
        <v>76</v>
      </c>
      <c r="F80" s="240">
        <v>87</v>
      </c>
      <c r="G80" s="240">
        <v>80</v>
      </c>
      <c r="H80" s="240">
        <v>91</v>
      </c>
      <c r="I80" s="33"/>
      <c r="J80" s="33"/>
      <c r="K80" s="33"/>
      <c r="L80" s="33"/>
      <c r="M80" s="33"/>
      <c r="N80" s="32"/>
      <c r="O80" s="32"/>
      <c r="P80" s="32"/>
      <c r="Q80" s="32"/>
      <c r="R80" s="32"/>
    </row>
    <row r="81" spans="1:18">
      <c r="A81" s="10">
        <v>68</v>
      </c>
      <c r="B81" s="24">
        <v>1911068</v>
      </c>
      <c r="C81" s="23" t="s">
        <v>126</v>
      </c>
      <c r="D81" s="240">
        <v>86</v>
      </c>
      <c r="E81" s="240">
        <v>74</v>
      </c>
      <c r="F81" s="240">
        <v>93</v>
      </c>
      <c r="G81" s="240">
        <v>71</v>
      </c>
      <c r="H81" s="240">
        <v>89</v>
      </c>
      <c r="I81" s="33"/>
      <c r="J81" s="33"/>
      <c r="K81" s="33"/>
      <c r="L81" s="33"/>
      <c r="M81" s="33"/>
      <c r="N81" s="32"/>
      <c r="O81" s="32"/>
      <c r="P81" s="32"/>
      <c r="Q81" s="32"/>
      <c r="R81" s="32"/>
    </row>
    <row r="82" spans="1:18">
      <c r="A82" s="10">
        <v>69</v>
      </c>
      <c r="B82" s="24">
        <v>1911069</v>
      </c>
      <c r="C82" s="23" t="s">
        <v>67</v>
      </c>
      <c r="D82" s="240">
        <v>75</v>
      </c>
      <c r="E82" s="240">
        <v>65</v>
      </c>
      <c r="F82" s="240">
        <v>88</v>
      </c>
      <c r="G82" s="240">
        <v>67</v>
      </c>
      <c r="H82" s="240">
        <v>85</v>
      </c>
      <c r="I82" s="33"/>
      <c r="J82" s="33"/>
      <c r="K82" s="33"/>
      <c r="L82" s="33"/>
      <c r="M82" s="33"/>
      <c r="N82" s="32"/>
      <c r="O82" s="32"/>
      <c r="P82" s="32"/>
      <c r="Q82" s="32"/>
      <c r="R82" s="32"/>
    </row>
    <row r="83" spans="1:18">
      <c r="A83" s="10">
        <v>70</v>
      </c>
      <c r="B83" s="24">
        <v>1911070</v>
      </c>
      <c r="C83" s="23" t="s">
        <v>127</v>
      </c>
      <c r="D83" s="240">
        <v>91</v>
      </c>
      <c r="E83" s="240">
        <v>80</v>
      </c>
      <c r="F83" s="240">
        <v>92</v>
      </c>
      <c r="G83" s="240">
        <v>58</v>
      </c>
      <c r="H83" s="240">
        <v>88</v>
      </c>
      <c r="I83" s="33"/>
      <c r="J83" s="33"/>
      <c r="K83" s="33"/>
      <c r="L83" s="33"/>
      <c r="M83" s="33"/>
      <c r="N83" s="32"/>
      <c r="O83" s="32"/>
      <c r="P83" s="32"/>
      <c r="Q83" s="32"/>
      <c r="R83" s="32"/>
    </row>
    <row r="84" spans="1:18">
      <c r="A84" s="10">
        <v>71</v>
      </c>
      <c r="B84" s="24">
        <v>1911071</v>
      </c>
      <c r="C84" s="23" t="s">
        <v>128</v>
      </c>
      <c r="D84" s="240">
        <v>61</v>
      </c>
      <c r="E84" s="240">
        <v>57</v>
      </c>
      <c r="F84" s="240">
        <v>56</v>
      </c>
      <c r="G84" s="240">
        <v>68</v>
      </c>
      <c r="H84" s="240">
        <v>76</v>
      </c>
      <c r="I84" s="33"/>
      <c r="J84" s="33"/>
      <c r="K84" s="33"/>
      <c r="L84" s="33"/>
      <c r="M84" s="33"/>
      <c r="N84" s="32"/>
      <c r="O84" s="32"/>
      <c r="P84" s="32"/>
      <c r="Q84" s="32"/>
      <c r="R84" s="32"/>
    </row>
    <row r="85" spans="1:18">
      <c r="A85" s="10">
        <v>72</v>
      </c>
      <c r="B85" s="24">
        <v>1911072</v>
      </c>
      <c r="C85" s="23" t="s">
        <v>53</v>
      </c>
      <c r="D85" s="240">
        <v>62</v>
      </c>
      <c r="E85" s="240">
        <v>64</v>
      </c>
      <c r="F85" s="240">
        <v>76</v>
      </c>
      <c r="G85" s="240">
        <v>57</v>
      </c>
      <c r="H85" s="240">
        <v>63</v>
      </c>
      <c r="I85" s="33"/>
      <c r="J85" s="33"/>
      <c r="K85" s="33"/>
      <c r="L85" s="33"/>
      <c r="M85" s="33"/>
      <c r="N85" s="32"/>
      <c r="O85" s="32"/>
      <c r="P85" s="32"/>
      <c r="Q85" s="32"/>
      <c r="R85" s="32"/>
    </row>
    <row r="86" spans="1:18">
      <c r="A86" s="10">
        <v>73</v>
      </c>
      <c r="B86" s="24">
        <v>1911073</v>
      </c>
      <c r="C86" s="23" t="s">
        <v>54</v>
      </c>
      <c r="D86" s="240">
        <v>92</v>
      </c>
      <c r="E86" s="240">
        <v>89</v>
      </c>
      <c r="F86" s="240">
        <v>91</v>
      </c>
      <c r="G86" s="240">
        <v>87</v>
      </c>
      <c r="H86" s="240">
        <v>93</v>
      </c>
      <c r="I86" s="33"/>
      <c r="J86" s="33"/>
      <c r="K86" s="33"/>
      <c r="L86" s="33"/>
      <c r="M86" s="33"/>
      <c r="N86" s="32"/>
      <c r="O86" s="32"/>
      <c r="P86" s="32"/>
      <c r="Q86" s="32"/>
      <c r="R86" s="32"/>
    </row>
    <row r="87" spans="1:18">
      <c r="A87" s="10">
        <v>74</v>
      </c>
      <c r="B87" s="24">
        <v>1911074</v>
      </c>
      <c r="C87" s="23" t="s">
        <v>68</v>
      </c>
      <c r="D87" s="240">
        <v>84</v>
      </c>
      <c r="E87" s="240">
        <v>80</v>
      </c>
      <c r="F87" s="240">
        <v>86</v>
      </c>
      <c r="G87" s="240">
        <v>81</v>
      </c>
      <c r="H87" s="240">
        <v>70</v>
      </c>
      <c r="I87" s="33"/>
      <c r="J87" s="33"/>
      <c r="K87" s="33"/>
      <c r="L87" s="33"/>
      <c r="M87" s="33"/>
      <c r="N87" s="32"/>
      <c r="O87" s="32"/>
      <c r="P87" s="32"/>
      <c r="Q87" s="32"/>
      <c r="R87" s="32"/>
    </row>
    <row r="88" spans="1:18">
      <c r="A88" s="10">
        <v>75</v>
      </c>
      <c r="B88" s="24">
        <v>1911075</v>
      </c>
      <c r="C88" s="23" t="s">
        <v>55</v>
      </c>
      <c r="D88" s="240">
        <v>93</v>
      </c>
      <c r="E88" s="240">
        <v>81</v>
      </c>
      <c r="F88" s="240">
        <v>91</v>
      </c>
      <c r="G88" s="240">
        <v>59</v>
      </c>
      <c r="H88" s="240">
        <v>83</v>
      </c>
      <c r="I88" s="33"/>
      <c r="J88" s="33"/>
      <c r="K88" s="33"/>
      <c r="L88" s="33"/>
      <c r="M88" s="33"/>
      <c r="N88" s="32"/>
      <c r="O88" s="32"/>
      <c r="P88" s="32"/>
      <c r="Q88" s="32"/>
      <c r="R88" s="32"/>
    </row>
    <row r="89" spans="1:18">
      <c r="A89" s="10">
        <v>76</v>
      </c>
      <c r="B89" s="24">
        <v>1911076</v>
      </c>
      <c r="C89" s="23" t="s">
        <v>129</v>
      </c>
      <c r="D89" s="240">
        <v>70</v>
      </c>
      <c r="E89" s="240">
        <v>70</v>
      </c>
      <c r="F89" s="240">
        <v>78</v>
      </c>
      <c r="G89" s="240">
        <v>65</v>
      </c>
      <c r="H89" s="240">
        <v>79</v>
      </c>
      <c r="I89" s="33"/>
      <c r="J89" s="33"/>
      <c r="K89" s="33"/>
      <c r="L89" s="33"/>
      <c r="M89" s="33"/>
      <c r="N89" s="32"/>
      <c r="O89" s="32"/>
      <c r="P89" s="32"/>
      <c r="Q89" s="32"/>
      <c r="R89" s="32"/>
    </row>
    <row r="90" spans="1:18">
      <c r="A90" s="10">
        <v>77</v>
      </c>
      <c r="B90" s="24">
        <v>1911077</v>
      </c>
      <c r="C90" s="23" t="s">
        <v>56</v>
      </c>
      <c r="D90" s="240">
        <v>67</v>
      </c>
      <c r="E90" s="240">
        <v>59</v>
      </c>
      <c r="F90" s="240">
        <v>83</v>
      </c>
      <c r="G90" s="240">
        <v>81</v>
      </c>
      <c r="H90" s="240">
        <v>93</v>
      </c>
      <c r="I90" s="33"/>
      <c r="J90" s="33"/>
      <c r="K90" s="33"/>
      <c r="L90" s="33"/>
      <c r="M90" s="33"/>
      <c r="N90" s="32"/>
      <c r="O90" s="32"/>
      <c r="P90" s="32"/>
      <c r="Q90" s="32"/>
      <c r="R90" s="32"/>
    </row>
    <row r="91" spans="1:18">
      <c r="A91" s="10">
        <v>78</v>
      </c>
      <c r="B91" s="24">
        <v>1911078</v>
      </c>
      <c r="C91" s="23" t="s">
        <v>69</v>
      </c>
      <c r="D91" s="240">
        <v>87</v>
      </c>
      <c r="E91" s="240">
        <v>79</v>
      </c>
      <c r="F91" s="240">
        <v>86</v>
      </c>
      <c r="G91" s="240">
        <v>77</v>
      </c>
      <c r="H91" s="240">
        <v>75</v>
      </c>
      <c r="I91" s="33"/>
      <c r="J91" s="33"/>
      <c r="K91" s="33"/>
      <c r="L91" s="33"/>
      <c r="M91" s="33"/>
      <c r="N91" s="32"/>
      <c r="O91" s="32"/>
      <c r="P91" s="32"/>
      <c r="Q91" s="32"/>
      <c r="R91" s="32"/>
    </row>
    <row r="92" spans="1:18">
      <c r="A92" s="10">
        <v>79</v>
      </c>
      <c r="B92" s="24">
        <v>1911079</v>
      </c>
      <c r="C92" s="23" t="s">
        <v>130</v>
      </c>
      <c r="D92" s="240">
        <v>61</v>
      </c>
      <c r="E92" s="240">
        <v>58</v>
      </c>
      <c r="F92" s="240">
        <v>84</v>
      </c>
      <c r="G92" s="240">
        <v>62</v>
      </c>
      <c r="H92" s="240">
        <v>87</v>
      </c>
      <c r="I92" s="33"/>
      <c r="J92" s="33"/>
      <c r="K92" s="33"/>
      <c r="L92" s="33"/>
      <c r="M92" s="33"/>
      <c r="N92" s="32"/>
      <c r="O92" s="32"/>
      <c r="P92" s="32"/>
      <c r="Q92" s="32"/>
      <c r="R92" s="32"/>
    </row>
    <row r="93" spans="1:18">
      <c r="A93" s="10">
        <v>80</v>
      </c>
      <c r="B93" s="24">
        <v>1911080</v>
      </c>
      <c r="C93" s="23" t="s">
        <v>131</v>
      </c>
      <c r="D93" s="240">
        <v>70</v>
      </c>
      <c r="E93" s="240">
        <v>58</v>
      </c>
      <c r="F93" s="240">
        <v>90</v>
      </c>
      <c r="G93" s="240">
        <v>80</v>
      </c>
      <c r="H93" s="240">
        <v>74</v>
      </c>
      <c r="I93" s="33"/>
      <c r="J93" s="33"/>
      <c r="K93" s="33"/>
      <c r="L93" s="33"/>
      <c r="M93" s="33"/>
      <c r="N93" s="32"/>
      <c r="O93" s="32"/>
      <c r="P93" s="32"/>
      <c r="Q93" s="32"/>
      <c r="R93" s="32"/>
    </row>
    <row r="94" spans="1:18">
      <c r="A94" s="10">
        <v>81</v>
      </c>
      <c r="B94" s="24">
        <v>1911081</v>
      </c>
      <c r="C94" s="23" t="s">
        <v>70</v>
      </c>
      <c r="D94" s="240">
        <v>74</v>
      </c>
      <c r="E94" s="240">
        <v>61</v>
      </c>
      <c r="F94" s="240">
        <v>85</v>
      </c>
      <c r="G94" s="240">
        <v>76</v>
      </c>
      <c r="H94" s="240">
        <v>75</v>
      </c>
      <c r="I94" s="33"/>
      <c r="J94" s="33"/>
      <c r="K94" s="33"/>
      <c r="L94" s="33"/>
      <c r="M94" s="33"/>
      <c r="N94" s="32"/>
      <c r="O94" s="32"/>
      <c r="P94" s="32"/>
      <c r="Q94" s="32"/>
      <c r="R94" s="32"/>
    </row>
    <row r="95" spans="1:18">
      <c r="A95" s="10">
        <v>82</v>
      </c>
      <c r="B95" s="24">
        <v>1911082</v>
      </c>
      <c r="C95" s="23" t="s">
        <v>71</v>
      </c>
      <c r="D95" s="240">
        <v>87</v>
      </c>
      <c r="E95" s="240">
        <v>85</v>
      </c>
      <c r="F95" s="240">
        <v>91</v>
      </c>
      <c r="G95" s="240">
        <v>78</v>
      </c>
      <c r="H95" s="240">
        <v>85</v>
      </c>
      <c r="I95" s="33"/>
      <c r="J95" s="33"/>
      <c r="K95" s="33"/>
      <c r="L95" s="33"/>
      <c r="M95" s="33"/>
      <c r="N95" s="32"/>
      <c r="O95" s="32"/>
      <c r="P95" s="32"/>
      <c r="Q95" s="32"/>
      <c r="R95" s="32"/>
    </row>
    <row r="96" spans="1:18">
      <c r="A96" s="10">
        <v>83</v>
      </c>
      <c r="B96" s="24">
        <v>1911083</v>
      </c>
      <c r="C96" s="23" t="s">
        <v>132</v>
      </c>
      <c r="D96" s="240">
        <v>88</v>
      </c>
      <c r="E96" s="240">
        <v>74</v>
      </c>
      <c r="F96" s="240">
        <v>85</v>
      </c>
      <c r="G96" s="240">
        <v>56</v>
      </c>
      <c r="H96" s="240">
        <v>85</v>
      </c>
      <c r="I96" s="33"/>
      <c r="J96" s="33"/>
      <c r="K96" s="33"/>
      <c r="L96" s="33"/>
      <c r="M96" s="33"/>
      <c r="N96" s="32"/>
      <c r="O96" s="32"/>
      <c r="P96" s="32"/>
      <c r="Q96" s="32"/>
      <c r="R96" s="32"/>
    </row>
    <row r="97" spans="1:18">
      <c r="A97" s="10">
        <v>84</v>
      </c>
      <c r="B97" s="24">
        <v>1911084</v>
      </c>
      <c r="C97" s="23" t="s">
        <v>133</v>
      </c>
      <c r="D97" s="240">
        <v>71</v>
      </c>
      <c r="E97" s="240">
        <v>80</v>
      </c>
      <c r="F97" s="240">
        <v>67</v>
      </c>
      <c r="G97" s="240">
        <v>61</v>
      </c>
      <c r="H97" s="240">
        <v>60</v>
      </c>
      <c r="I97" s="33"/>
      <c r="J97" s="33"/>
      <c r="K97" s="33"/>
      <c r="L97" s="33"/>
      <c r="M97" s="33"/>
      <c r="N97" s="32"/>
      <c r="O97" s="32"/>
      <c r="P97" s="32"/>
      <c r="Q97" s="32"/>
      <c r="R97" s="32"/>
    </row>
    <row r="98" spans="1:18">
      <c r="A98" s="10">
        <v>85</v>
      </c>
      <c r="B98" s="24">
        <v>1911085</v>
      </c>
      <c r="C98" s="23" t="s">
        <v>134</v>
      </c>
      <c r="D98" s="240">
        <v>89</v>
      </c>
      <c r="E98" s="240">
        <v>74</v>
      </c>
      <c r="F98" s="240">
        <v>90</v>
      </c>
      <c r="G98" s="240">
        <v>68</v>
      </c>
      <c r="H98" s="240">
        <v>85</v>
      </c>
      <c r="I98" s="33"/>
      <c r="J98" s="33"/>
      <c r="K98" s="33"/>
      <c r="L98" s="33"/>
      <c r="M98" s="33"/>
      <c r="N98" s="32"/>
      <c r="O98" s="32"/>
      <c r="P98" s="32"/>
      <c r="Q98" s="32"/>
      <c r="R98" s="32"/>
    </row>
    <row r="99" spans="1:18">
      <c r="A99" s="10">
        <v>86</v>
      </c>
      <c r="B99" s="24">
        <v>1911086</v>
      </c>
      <c r="C99" s="23" t="s">
        <v>135</v>
      </c>
      <c r="D99" s="240">
        <v>71</v>
      </c>
      <c r="E99" s="240">
        <v>57</v>
      </c>
      <c r="F99" s="240">
        <v>92</v>
      </c>
      <c r="G99" s="240">
        <v>61</v>
      </c>
      <c r="H99" s="240">
        <v>86</v>
      </c>
      <c r="I99" s="33"/>
      <c r="J99" s="33"/>
      <c r="K99" s="33"/>
      <c r="L99" s="33"/>
      <c r="M99" s="33"/>
      <c r="N99" s="32"/>
      <c r="O99" s="32"/>
      <c r="P99" s="32"/>
      <c r="Q99" s="32"/>
      <c r="R99" s="32"/>
    </row>
    <row r="100" spans="1:18">
      <c r="A100" s="10">
        <v>87</v>
      </c>
      <c r="B100" s="24">
        <v>1911087</v>
      </c>
      <c r="C100" s="23" t="s">
        <v>136</v>
      </c>
      <c r="D100" s="240">
        <v>86</v>
      </c>
      <c r="E100" s="240">
        <v>80</v>
      </c>
      <c r="F100" s="240">
        <v>86</v>
      </c>
      <c r="G100" s="240">
        <v>71</v>
      </c>
      <c r="H100" s="240">
        <v>77</v>
      </c>
      <c r="I100" s="33"/>
      <c r="J100" s="33"/>
      <c r="K100" s="33"/>
      <c r="L100" s="33"/>
      <c r="M100" s="33"/>
      <c r="N100" s="32"/>
      <c r="O100" s="32"/>
      <c r="P100" s="32"/>
      <c r="Q100" s="32"/>
      <c r="R100" s="32"/>
    </row>
    <row r="101" spans="1:18">
      <c r="A101" s="10">
        <v>88</v>
      </c>
      <c r="B101" s="24">
        <v>1911088</v>
      </c>
      <c r="C101" s="23" t="s">
        <v>57</v>
      </c>
      <c r="D101" s="240">
        <v>79</v>
      </c>
      <c r="E101" s="240">
        <v>71</v>
      </c>
      <c r="F101" s="240">
        <v>73</v>
      </c>
      <c r="G101" s="240">
        <v>62</v>
      </c>
      <c r="H101" s="240">
        <v>91</v>
      </c>
      <c r="I101" s="33"/>
      <c r="J101" s="33"/>
      <c r="K101" s="33"/>
      <c r="L101" s="33"/>
      <c r="M101" s="33"/>
      <c r="N101" s="32"/>
      <c r="O101" s="32"/>
      <c r="P101" s="32"/>
      <c r="Q101" s="32"/>
      <c r="R101" s="32"/>
    </row>
    <row r="102" spans="1:18">
      <c r="A102" s="10">
        <v>89</v>
      </c>
      <c r="B102" s="24">
        <v>1911089</v>
      </c>
      <c r="C102" s="23" t="s">
        <v>137</v>
      </c>
      <c r="D102" s="240">
        <v>84</v>
      </c>
      <c r="E102" s="240">
        <v>79</v>
      </c>
      <c r="F102" s="240">
        <v>76</v>
      </c>
      <c r="G102" s="240">
        <v>86</v>
      </c>
      <c r="H102" s="240">
        <v>90</v>
      </c>
      <c r="I102" s="33"/>
      <c r="J102" s="33"/>
      <c r="K102" s="33"/>
      <c r="L102" s="33"/>
      <c r="M102" s="33"/>
      <c r="N102" s="32"/>
      <c r="O102" s="32"/>
      <c r="P102" s="32"/>
      <c r="Q102" s="32"/>
      <c r="R102" s="32"/>
    </row>
    <row r="103" spans="1:18">
      <c r="A103" s="10">
        <v>90</v>
      </c>
      <c r="B103" s="24">
        <v>1911090</v>
      </c>
      <c r="C103" s="23" t="s">
        <v>138</v>
      </c>
      <c r="D103" s="240">
        <v>83</v>
      </c>
      <c r="E103" s="240">
        <v>78</v>
      </c>
      <c r="F103" s="240">
        <v>85</v>
      </c>
      <c r="G103" s="240">
        <v>85</v>
      </c>
      <c r="H103" s="240">
        <v>91</v>
      </c>
      <c r="I103" s="33"/>
      <c r="J103" s="33"/>
      <c r="K103" s="33"/>
      <c r="L103" s="33"/>
      <c r="M103" s="33"/>
      <c r="N103" s="32"/>
      <c r="O103" s="32"/>
      <c r="P103" s="32"/>
      <c r="Q103" s="32"/>
      <c r="R103" s="32"/>
    </row>
    <row r="104" spans="1:18">
      <c r="A104" s="10">
        <v>91</v>
      </c>
      <c r="B104" s="24">
        <v>1911091</v>
      </c>
      <c r="C104" s="23" t="s">
        <v>139</v>
      </c>
      <c r="D104" s="240">
        <v>86</v>
      </c>
      <c r="E104" s="240">
        <v>69</v>
      </c>
      <c r="F104" s="240">
        <v>98</v>
      </c>
      <c r="G104" s="240">
        <v>62</v>
      </c>
      <c r="H104" s="240">
        <v>90</v>
      </c>
      <c r="I104" s="33"/>
      <c r="J104" s="33"/>
      <c r="K104" s="33"/>
      <c r="L104" s="33"/>
      <c r="M104" s="33"/>
      <c r="N104" s="32"/>
      <c r="O104" s="32"/>
      <c r="P104" s="32"/>
      <c r="Q104" s="32"/>
      <c r="R104" s="32"/>
    </row>
    <row r="105" spans="1:18">
      <c r="A105" s="10">
        <v>92</v>
      </c>
      <c r="B105" s="24">
        <v>1911092</v>
      </c>
      <c r="C105" s="23" t="s">
        <v>140</v>
      </c>
      <c r="D105" s="240">
        <v>89</v>
      </c>
      <c r="E105" s="240">
        <v>85</v>
      </c>
      <c r="F105" s="240">
        <v>65</v>
      </c>
      <c r="G105" s="240">
        <v>79</v>
      </c>
      <c r="H105" s="240">
        <v>70</v>
      </c>
      <c r="I105" s="33"/>
      <c r="J105" s="33"/>
      <c r="K105" s="33"/>
      <c r="L105" s="33"/>
      <c r="M105" s="33"/>
      <c r="N105" s="32"/>
      <c r="O105" s="32"/>
      <c r="P105" s="32"/>
      <c r="Q105" s="32"/>
      <c r="R105" s="32"/>
    </row>
    <row r="106" spans="1:18">
      <c r="A106" s="10">
        <v>93</v>
      </c>
      <c r="B106" s="24">
        <v>1911093</v>
      </c>
      <c r="C106" s="23" t="s">
        <v>141</v>
      </c>
      <c r="D106" s="240">
        <v>97</v>
      </c>
      <c r="E106" s="240">
        <v>78</v>
      </c>
      <c r="F106" s="240">
        <v>98</v>
      </c>
      <c r="G106" s="240">
        <v>87</v>
      </c>
      <c r="H106" s="240">
        <v>86</v>
      </c>
      <c r="I106" s="33"/>
      <c r="J106" s="33"/>
      <c r="K106" s="33"/>
      <c r="L106" s="33"/>
      <c r="M106" s="33"/>
      <c r="N106" s="32"/>
      <c r="O106" s="32"/>
      <c r="P106" s="32"/>
      <c r="Q106" s="32"/>
      <c r="R106" s="32"/>
    </row>
    <row r="107" spans="1:18">
      <c r="A107" s="10">
        <v>94</v>
      </c>
      <c r="B107" s="24">
        <v>1911094</v>
      </c>
      <c r="C107" s="23" t="s">
        <v>58</v>
      </c>
      <c r="D107" s="240">
        <v>83</v>
      </c>
      <c r="E107" s="240">
        <v>75</v>
      </c>
      <c r="F107" s="240">
        <v>79</v>
      </c>
      <c r="G107" s="240">
        <v>88</v>
      </c>
      <c r="H107" s="240">
        <v>85</v>
      </c>
      <c r="I107" s="33"/>
      <c r="J107" s="33"/>
      <c r="K107" s="33"/>
      <c r="L107" s="33"/>
      <c r="M107" s="33"/>
      <c r="N107" s="32"/>
      <c r="O107" s="32"/>
      <c r="P107" s="32"/>
      <c r="Q107" s="32"/>
      <c r="R107" s="32"/>
    </row>
    <row r="108" spans="1:18">
      <c r="A108" s="10">
        <v>95</v>
      </c>
      <c r="B108" s="24">
        <v>1911095</v>
      </c>
      <c r="C108" s="23" t="s">
        <v>142</v>
      </c>
      <c r="D108" s="240">
        <v>88</v>
      </c>
      <c r="E108" s="240">
        <v>74</v>
      </c>
      <c r="F108" s="240">
        <v>88</v>
      </c>
      <c r="G108" s="240">
        <v>57</v>
      </c>
      <c r="H108" s="240">
        <v>83</v>
      </c>
      <c r="I108" s="33"/>
      <c r="J108" s="33"/>
      <c r="K108" s="33"/>
      <c r="L108" s="33"/>
      <c r="M108" s="33"/>
      <c r="N108" s="32"/>
      <c r="O108" s="32"/>
      <c r="P108" s="32"/>
      <c r="Q108" s="32"/>
      <c r="R108" s="32"/>
    </row>
    <row r="109" spans="1:18">
      <c r="A109" s="10">
        <v>96</v>
      </c>
      <c r="B109" s="24">
        <v>1911096</v>
      </c>
      <c r="C109" s="23" t="s">
        <v>143</v>
      </c>
      <c r="D109" s="240">
        <v>83</v>
      </c>
      <c r="E109" s="240">
        <v>81</v>
      </c>
      <c r="F109" s="240">
        <v>92</v>
      </c>
      <c r="G109" s="240">
        <v>82</v>
      </c>
      <c r="H109" s="240">
        <v>88</v>
      </c>
      <c r="I109" s="33"/>
      <c r="J109" s="33"/>
      <c r="K109" s="33"/>
      <c r="L109" s="33"/>
      <c r="M109" s="33"/>
      <c r="N109" s="32"/>
      <c r="O109" s="32"/>
      <c r="P109" s="32"/>
      <c r="Q109" s="32"/>
      <c r="R109" s="32"/>
    </row>
    <row r="110" spans="1:18">
      <c r="A110" s="10">
        <v>97</v>
      </c>
      <c r="B110" s="24">
        <v>1911097</v>
      </c>
      <c r="C110" s="23" t="s">
        <v>144</v>
      </c>
      <c r="D110" s="240">
        <v>84</v>
      </c>
      <c r="E110" s="240">
        <v>68</v>
      </c>
      <c r="F110" s="240">
        <v>92</v>
      </c>
      <c r="G110" s="240">
        <v>73</v>
      </c>
      <c r="H110" s="240">
        <v>79</v>
      </c>
      <c r="I110" s="33"/>
      <c r="J110" s="33"/>
      <c r="K110" s="33"/>
      <c r="L110" s="33"/>
      <c r="M110" s="33"/>
      <c r="N110" s="32"/>
      <c r="O110" s="32"/>
      <c r="P110" s="32"/>
      <c r="Q110" s="32"/>
      <c r="R110" s="32"/>
    </row>
    <row r="111" spans="1:18">
      <c r="A111" s="10">
        <v>98</v>
      </c>
      <c r="B111" s="24">
        <v>1911098</v>
      </c>
      <c r="C111" s="23" t="s">
        <v>145</v>
      </c>
      <c r="D111" s="240">
        <v>77</v>
      </c>
      <c r="E111" s="240">
        <v>73</v>
      </c>
      <c r="F111" s="240">
        <v>75</v>
      </c>
      <c r="G111" s="240">
        <v>83</v>
      </c>
      <c r="H111" s="240">
        <v>87</v>
      </c>
      <c r="I111" s="33"/>
      <c r="J111" s="33"/>
      <c r="K111" s="33"/>
      <c r="L111" s="33"/>
      <c r="M111" s="33"/>
      <c r="N111" s="32"/>
      <c r="O111" s="32"/>
      <c r="P111" s="32"/>
      <c r="Q111" s="32"/>
      <c r="R111" s="32"/>
    </row>
    <row r="112" spans="1:18">
      <c r="A112" s="10">
        <v>99</v>
      </c>
      <c r="B112" s="24">
        <v>1911099</v>
      </c>
      <c r="C112" s="23" t="s">
        <v>146</v>
      </c>
      <c r="D112" s="240">
        <v>74</v>
      </c>
      <c r="E112" s="240">
        <v>58</v>
      </c>
      <c r="F112" s="240">
        <v>78</v>
      </c>
      <c r="G112" s="240">
        <v>83</v>
      </c>
      <c r="H112" s="240">
        <v>83</v>
      </c>
      <c r="I112" s="33"/>
      <c r="J112" s="33"/>
      <c r="K112" s="33"/>
      <c r="L112" s="33"/>
      <c r="M112" s="33"/>
      <c r="N112" s="32"/>
      <c r="O112" s="32"/>
      <c r="P112" s="32"/>
      <c r="Q112" s="32"/>
      <c r="R112" s="32"/>
    </row>
    <row r="113" spans="1:18">
      <c r="A113" s="10">
        <v>100</v>
      </c>
      <c r="B113" s="24">
        <v>1911100</v>
      </c>
      <c r="C113" s="23" t="s">
        <v>147</v>
      </c>
      <c r="D113" s="240">
        <v>75</v>
      </c>
      <c r="E113" s="240">
        <v>67</v>
      </c>
      <c r="F113" s="240">
        <v>85</v>
      </c>
      <c r="G113" s="240">
        <v>85</v>
      </c>
      <c r="H113" s="240">
        <v>87</v>
      </c>
      <c r="I113" s="33"/>
      <c r="J113" s="33"/>
      <c r="K113" s="33"/>
      <c r="L113" s="33"/>
      <c r="M113" s="33"/>
      <c r="N113" s="32"/>
      <c r="O113" s="32"/>
      <c r="P113" s="32"/>
      <c r="Q113" s="32"/>
      <c r="R113" s="32"/>
    </row>
    <row r="114" spans="1:18">
      <c r="A114" s="10">
        <v>101</v>
      </c>
      <c r="B114" s="24">
        <v>1911101</v>
      </c>
      <c r="C114" s="23" t="s">
        <v>148</v>
      </c>
      <c r="D114" s="240">
        <v>77</v>
      </c>
      <c r="E114" s="240">
        <v>71</v>
      </c>
      <c r="F114" s="240">
        <v>68</v>
      </c>
      <c r="G114" s="240">
        <v>81</v>
      </c>
      <c r="H114" s="240">
        <v>74</v>
      </c>
      <c r="I114" s="33"/>
      <c r="J114" s="33"/>
      <c r="K114" s="33"/>
      <c r="L114" s="33"/>
      <c r="M114" s="33"/>
      <c r="N114" s="32"/>
      <c r="O114" s="32"/>
      <c r="P114" s="32"/>
      <c r="Q114" s="32"/>
      <c r="R114" s="32"/>
    </row>
    <row r="115" spans="1:18">
      <c r="A115" s="10">
        <v>102</v>
      </c>
      <c r="B115" s="24">
        <v>1911102</v>
      </c>
      <c r="C115" s="23" t="s">
        <v>149</v>
      </c>
      <c r="D115" s="240">
        <v>84</v>
      </c>
      <c r="E115" s="240">
        <v>79</v>
      </c>
      <c r="F115" s="240">
        <v>83</v>
      </c>
      <c r="G115" s="240">
        <v>72</v>
      </c>
      <c r="H115" s="240">
        <v>79</v>
      </c>
      <c r="I115" s="33"/>
      <c r="J115" s="33"/>
      <c r="K115" s="33"/>
      <c r="L115" s="33"/>
      <c r="M115" s="33"/>
      <c r="N115" s="32"/>
      <c r="O115" s="32"/>
      <c r="P115" s="32"/>
      <c r="Q115" s="32"/>
      <c r="R115" s="32"/>
    </row>
    <row r="116" spans="1:18">
      <c r="A116" s="10">
        <v>103</v>
      </c>
      <c r="B116" s="24">
        <v>1911103</v>
      </c>
      <c r="C116" s="23" t="s">
        <v>72</v>
      </c>
      <c r="D116" s="240">
        <v>79</v>
      </c>
      <c r="E116" s="240">
        <v>73</v>
      </c>
      <c r="F116" s="240">
        <v>87</v>
      </c>
      <c r="G116" s="240">
        <v>83</v>
      </c>
      <c r="H116" s="240">
        <v>85</v>
      </c>
      <c r="I116" s="33"/>
      <c r="J116" s="33"/>
      <c r="K116" s="33"/>
      <c r="L116" s="33"/>
      <c r="M116" s="33"/>
      <c r="N116" s="32"/>
      <c r="O116" s="32"/>
      <c r="P116" s="32"/>
      <c r="Q116" s="32"/>
      <c r="R116" s="32"/>
    </row>
    <row r="117" spans="1:18">
      <c r="A117" s="10">
        <v>104</v>
      </c>
      <c r="B117" s="24">
        <v>1911104</v>
      </c>
      <c r="C117" s="23" t="s">
        <v>59</v>
      </c>
      <c r="D117" s="240">
        <v>84</v>
      </c>
      <c r="E117" s="240">
        <v>78</v>
      </c>
      <c r="F117" s="240">
        <v>81</v>
      </c>
      <c r="G117" s="240">
        <v>84</v>
      </c>
      <c r="H117" s="240">
        <v>81</v>
      </c>
      <c r="I117" s="33"/>
      <c r="J117" s="33"/>
      <c r="K117" s="33"/>
      <c r="L117" s="33"/>
      <c r="M117" s="33"/>
      <c r="N117" s="32"/>
      <c r="O117" s="32"/>
      <c r="P117" s="32"/>
      <c r="Q117" s="32"/>
      <c r="R117" s="32"/>
    </row>
    <row r="118" spans="1:18">
      <c r="A118" s="10">
        <v>105</v>
      </c>
      <c r="B118" s="24">
        <v>1911105</v>
      </c>
      <c r="C118" s="23" t="s">
        <v>60</v>
      </c>
      <c r="D118" s="240">
        <v>97</v>
      </c>
      <c r="E118" s="240">
        <v>78</v>
      </c>
      <c r="F118" s="240">
        <v>85</v>
      </c>
      <c r="G118" s="240">
        <v>93</v>
      </c>
      <c r="H118" s="240">
        <v>88</v>
      </c>
      <c r="I118" s="33"/>
      <c r="J118" s="33"/>
      <c r="K118" s="33"/>
      <c r="L118" s="33"/>
      <c r="M118" s="33"/>
      <c r="N118" s="32"/>
      <c r="O118" s="32"/>
      <c r="P118" s="32"/>
      <c r="Q118" s="32"/>
      <c r="R118" s="32"/>
    </row>
    <row r="119" spans="1:18">
      <c r="A119" s="10">
        <v>106</v>
      </c>
      <c r="B119" s="24">
        <v>1911106</v>
      </c>
      <c r="C119" s="23" t="s">
        <v>150</v>
      </c>
      <c r="D119" s="240">
        <v>93</v>
      </c>
      <c r="E119" s="240">
        <v>89</v>
      </c>
      <c r="F119" s="240">
        <v>92</v>
      </c>
      <c r="G119" s="240">
        <v>89</v>
      </c>
      <c r="H119" s="240">
        <v>92</v>
      </c>
      <c r="I119" s="33"/>
      <c r="J119" s="33"/>
      <c r="K119" s="33"/>
      <c r="L119" s="33"/>
      <c r="M119" s="33"/>
      <c r="N119" s="32"/>
      <c r="O119" s="32"/>
      <c r="P119" s="32"/>
      <c r="Q119" s="32"/>
      <c r="R119" s="32"/>
    </row>
    <row r="120" spans="1:18">
      <c r="A120" s="10">
        <v>107</v>
      </c>
      <c r="B120" s="24">
        <v>1911107</v>
      </c>
      <c r="C120" s="23" t="s">
        <v>151</v>
      </c>
      <c r="D120" s="240">
        <v>93</v>
      </c>
      <c r="E120" s="240">
        <v>79</v>
      </c>
      <c r="F120" s="240">
        <v>85</v>
      </c>
      <c r="G120" s="240">
        <v>96</v>
      </c>
      <c r="H120" s="240">
        <v>88</v>
      </c>
      <c r="I120" s="33"/>
      <c r="J120" s="33"/>
      <c r="K120" s="33"/>
      <c r="L120" s="33"/>
      <c r="M120" s="33"/>
      <c r="N120" s="32"/>
      <c r="O120" s="32"/>
      <c r="P120" s="32"/>
      <c r="Q120" s="32"/>
      <c r="R120" s="32"/>
    </row>
    <row r="121" spans="1:18">
      <c r="A121" s="10">
        <v>108</v>
      </c>
      <c r="B121" s="24">
        <v>1911108</v>
      </c>
      <c r="C121" s="23" t="s">
        <v>152</v>
      </c>
      <c r="D121" s="240">
        <v>87</v>
      </c>
      <c r="E121" s="240">
        <v>70</v>
      </c>
      <c r="F121" s="240">
        <v>79</v>
      </c>
      <c r="G121" s="240">
        <v>79</v>
      </c>
      <c r="H121" s="240">
        <v>84</v>
      </c>
      <c r="I121" s="33"/>
      <c r="J121" s="33"/>
      <c r="K121" s="33"/>
      <c r="L121" s="33"/>
      <c r="M121" s="33"/>
      <c r="N121" s="32"/>
      <c r="O121" s="32"/>
      <c r="P121" s="32"/>
      <c r="Q121" s="32"/>
      <c r="R121" s="32"/>
    </row>
    <row r="122" spans="1:18">
      <c r="A122" s="10">
        <v>109</v>
      </c>
      <c r="B122" s="24">
        <v>1911109</v>
      </c>
      <c r="C122" s="23" t="s">
        <v>153</v>
      </c>
      <c r="D122" s="240">
        <v>81</v>
      </c>
      <c r="E122" s="240">
        <v>66</v>
      </c>
      <c r="F122" s="240">
        <v>83</v>
      </c>
      <c r="G122" s="240">
        <v>90</v>
      </c>
      <c r="H122" s="240">
        <v>90</v>
      </c>
      <c r="I122" s="33"/>
      <c r="J122" s="33"/>
      <c r="K122" s="33"/>
      <c r="L122" s="33"/>
      <c r="M122" s="33"/>
      <c r="N122" s="32"/>
      <c r="O122" s="32"/>
      <c r="P122" s="32"/>
      <c r="Q122" s="32"/>
      <c r="R122" s="32"/>
    </row>
    <row r="123" spans="1:18">
      <c r="A123" s="10">
        <v>110</v>
      </c>
      <c r="B123" s="24">
        <v>1911110</v>
      </c>
      <c r="C123" s="23" t="s">
        <v>154</v>
      </c>
      <c r="D123" s="240">
        <v>97</v>
      </c>
      <c r="E123" s="240">
        <v>85</v>
      </c>
      <c r="F123" s="240">
        <v>83</v>
      </c>
      <c r="G123" s="240">
        <v>93</v>
      </c>
      <c r="H123" s="240">
        <v>95</v>
      </c>
      <c r="I123" s="33"/>
      <c r="J123" s="33"/>
      <c r="K123" s="33"/>
      <c r="L123" s="33"/>
      <c r="M123" s="33"/>
      <c r="N123" s="32"/>
      <c r="O123" s="32"/>
      <c r="P123" s="32"/>
      <c r="Q123" s="32"/>
      <c r="R123" s="32"/>
    </row>
    <row r="124" spans="1:18">
      <c r="A124" s="10">
        <v>111</v>
      </c>
      <c r="B124" s="24">
        <v>1911111</v>
      </c>
      <c r="C124" s="23" t="s">
        <v>73</v>
      </c>
      <c r="D124" s="240">
        <v>96</v>
      </c>
      <c r="E124" s="240">
        <v>83</v>
      </c>
      <c r="F124" s="240">
        <v>85</v>
      </c>
      <c r="G124" s="240">
        <v>90</v>
      </c>
      <c r="H124" s="240">
        <v>92</v>
      </c>
      <c r="I124" s="33"/>
      <c r="J124" s="33"/>
      <c r="K124" s="33"/>
      <c r="L124" s="33"/>
      <c r="M124" s="33"/>
      <c r="N124" s="32"/>
      <c r="O124" s="32"/>
      <c r="P124" s="32"/>
      <c r="Q124" s="32"/>
      <c r="R124" s="32"/>
    </row>
    <row r="125" spans="1:18">
      <c r="A125" s="10">
        <v>112</v>
      </c>
      <c r="B125" s="24">
        <v>1911112</v>
      </c>
      <c r="C125" s="23" t="s">
        <v>155</v>
      </c>
      <c r="D125" s="240">
        <v>93</v>
      </c>
      <c r="E125" s="240">
        <v>73</v>
      </c>
      <c r="F125" s="240">
        <v>85</v>
      </c>
      <c r="G125" s="240">
        <v>95</v>
      </c>
      <c r="H125" s="240">
        <v>91</v>
      </c>
      <c r="I125" s="33"/>
      <c r="J125" s="33"/>
      <c r="K125" s="33"/>
      <c r="L125" s="33"/>
      <c r="M125" s="33"/>
      <c r="N125" s="32"/>
      <c r="O125" s="32"/>
      <c r="P125" s="32"/>
      <c r="Q125" s="32"/>
      <c r="R125" s="32"/>
    </row>
    <row r="126" spans="1:18">
      <c r="A126" s="10">
        <v>113</v>
      </c>
      <c r="B126" s="24">
        <v>1911113</v>
      </c>
      <c r="C126" s="23" t="s">
        <v>156</v>
      </c>
      <c r="D126" s="240">
        <v>65</v>
      </c>
      <c r="E126" s="240">
        <v>60</v>
      </c>
      <c r="F126" s="240">
        <v>85</v>
      </c>
      <c r="G126" s="240">
        <v>76</v>
      </c>
      <c r="H126" s="240">
        <v>82</v>
      </c>
      <c r="I126" s="33"/>
      <c r="J126" s="33"/>
      <c r="K126" s="33"/>
      <c r="L126" s="33"/>
      <c r="M126" s="33"/>
      <c r="N126" s="32"/>
      <c r="O126" s="32"/>
      <c r="P126" s="32"/>
      <c r="Q126" s="32"/>
      <c r="R126" s="32"/>
    </row>
    <row r="127" spans="1:18">
      <c r="A127" s="10">
        <v>114</v>
      </c>
      <c r="B127" s="24">
        <v>1911114</v>
      </c>
      <c r="C127" s="23" t="s">
        <v>157</v>
      </c>
      <c r="D127" s="240">
        <v>85</v>
      </c>
      <c r="E127" s="240">
        <v>66</v>
      </c>
      <c r="F127" s="240">
        <v>81</v>
      </c>
      <c r="G127" s="240">
        <v>90</v>
      </c>
      <c r="H127" s="240">
        <v>86</v>
      </c>
      <c r="I127" s="33"/>
      <c r="J127" s="33"/>
      <c r="K127" s="33"/>
      <c r="L127" s="33"/>
      <c r="M127" s="33"/>
      <c r="N127" s="32"/>
      <c r="O127" s="32"/>
      <c r="P127" s="32"/>
      <c r="Q127" s="32"/>
      <c r="R127" s="32"/>
    </row>
    <row r="128" spans="1:18">
      <c r="A128" s="10">
        <v>115</v>
      </c>
      <c r="B128" s="24">
        <v>1911115</v>
      </c>
      <c r="C128" s="23" t="s">
        <v>74</v>
      </c>
      <c r="D128" s="240">
        <v>81</v>
      </c>
      <c r="E128" s="240">
        <v>78</v>
      </c>
      <c r="F128" s="240">
        <v>66</v>
      </c>
      <c r="G128" s="240">
        <v>77</v>
      </c>
      <c r="H128" s="240">
        <v>82</v>
      </c>
      <c r="I128" s="33"/>
      <c r="J128" s="33"/>
      <c r="K128" s="33"/>
      <c r="L128" s="33"/>
      <c r="M128" s="33"/>
      <c r="N128" s="32"/>
      <c r="O128" s="32"/>
      <c r="P128" s="32"/>
      <c r="Q128" s="32"/>
      <c r="R128" s="32"/>
    </row>
    <row r="129" spans="1:18">
      <c r="A129" s="10">
        <v>116</v>
      </c>
      <c r="B129" s="24">
        <v>1911116</v>
      </c>
      <c r="C129" s="23" t="s">
        <v>158</v>
      </c>
      <c r="D129" s="240">
        <v>86</v>
      </c>
      <c r="E129" s="240">
        <v>67</v>
      </c>
      <c r="F129" s="240">
        <v>75</v>
      </c>
      <c r="G129" s="240">
        <v>80</v>
      </c>
      <c r="H129" s="240">
        <v>66</v>
      </c>
      <c r="I129" s="33"/>
      <c r="J129" s="33"/>
      <c r="K129" s="33"/>
      <c r="L129" s="33"/>
      <c r="M129" s="33"/>
      <c r="N129" s="32"/>
      <c r="O129" s="32"/>
      <c r="P129" s="32"/>
      <c r="Q129" s="32"/>
      <c r="R129" s="32"/>
    </row>
    <row r="130" spans="1:18">
      <c r="A130" s="10">
        <v>117</v>
      </c>
      <c r="B130" s="24">
        <v>1911117</v>
      </c>
      <c r="C130" s="23" t="s">
        <v>159</v>
      </c>
      <c r="D130" s="240">
        <v>86</v>
      </c>
      <c r="E130" s="240">
        <v>75</v>
      </c>
      <c r="F130" s="240">
        <v>82</v>
      </c>
      <c r="G130" s="240">
        <v>90</v>
      </c>
      <c r="H130" s="240">
        <v>83</v>
      </c>
      <c r="I130" s="33"/>
      <c r="J130" s="33"/>
      <c r="K130" s="33"/>
      <c r="L130" s="33"/>
      <c r="M130" s="33"/>
      <c r="N130" s="32"/>
      <c r="O130" s="32"/>
      <c r="P130" s="32"/>
      <c r="Q130" s="32"/>
      <c r="R130" s="32"/>
    </row>
    <row r="131" spans="1:18">
      <c r="A131" s="10">
        <v>118</v>
      </c>
      <c r="B131" s="24">
        <v>1911118</v>
      </c>
      <c r="C131" s="25" t="s">
        <v>160</v>
      </c>
      <c r="D131" s="240">
        <v>88</v>
      </c>
      <c r="E131" s="240">
        <v>69</v>
      </c>
      <c r="F131" s="240">
        <v>75</v>
      </c>
      <c r="G131" s="240">
        <v>80</v>
      </c>
      <c r="H131" s="240">
        <v>84</v>
      </c>
      <c r="I131" s="33"/>
      <c r="J131" s="33"/>
      <c r="K131" s="33"/>
      <c r="L131" s="33"/>
      <c r="M131" s="33"/>
      <c r="N131" s="32"/>
      <c r="O131" s="32"/>
      <c r="P131" s="32"/>
      <c r="Q131" s="32"/>
      <c r="R131" s="32"/>
    </row>
    <row r="132" spans="1:18">
      <c r="A132" s="10">
        <v>119</v>
      </c>
      <c r="B132" s="24">
        <v>1911119</v>
      </c>
      <c r="C132" s="23" t="s">
        <v>161</v>
      </c>
      <c r="D132" s="240">
        <v>67</v>
      </c>
      <c r="E132" s="240">
        <v>54</v>
      </c>
      <c r="F132" s="240">
        <v>67</v>
      </c>
      <c r="G132" s="240">
        <v>66</v>
      </c>
      <c r="H132" s="240">
        <v>75</v>
      </c>
      <c r="I132" s="33"/>
      <c r="J132" s="33"/>
      <c r="K132" s="33"/>
      <c r="L132" s="33"/>
      <c r="M132" s="33"/>
      <c r="N132" s="32"/>
      <c r="O132" s="32"/>
      <c r="P132" s="32"/>
      <c r="Q132" s="32"/>
      <c r="R132" s="32"/>
    </row>
    <row r="133" spans="1:18">
      <c r="A133" s="10">
        <v>120</v>
      </c>
      <c r="B133" s="24">
        <v>1911120</v>
      </c>
      <c r="C133" s="27" t="s">
        <v>162</v>
      </c>
      <c r="D133" s="240">
        <v>65</v>
      </c>
      <c r="E133" s="240">
        <v>74</v>
      </c>
      <c r="F133" s="240">
        <v>78</v>
      </c>
      <c r="G133" s="240">
        <v>77</v>
      </c>
      <c r="H133" s="240">
        <v>84</v>
      </c>
      <c r="I133" s="80"/>
      <c r="J133" s="80"/>
      <c r="K133" s="80"/>
      <c r="L133" s="80"/>
      <c r="M133" s="80"/>
      <c r="N133" s="81"/>
      <c r="O133" s="81"/>
      <c r="P133" s="81"/>
      <c r="Q133" s="81"/>
      <c r="R133" s="81"/>
    </row>
    <row r="134" spans="1:18">
      <c r="A134" s="21"/>
      <c r="B134" s="28"/>
      <c r="C134" s="29"/>
      <c r="D134" s="30"/>
      <c r="E134" s="30"/>
      <c r="F134" s="30"/>
      <c r="G134" s="30"/>
      <c r="H134" s="30"/>
      <c r="I134" s="520"/>
      <c r="J134" s="520"/>
      <c r="K134" s="520"/>
      <c r="L134" s="520"/>
      <c r="M134" s="520"/>
      <c r="N134" s="82"/>
      <c r="O134" s="82"/>
      <c r="P134" s="82"/>
      <c r="Q134" s="82"/>
      <c r="R134" s="82"/>
    </row>
    <row r="135" spans="1:18">
      <c r="A135" s="21"/>
      <c r="B135" s="28"/>
      <c r="C135" s="3"/>
      <c r="D135" s="3" t="s">
        <v>5</v>
      </c>
      <c r="E135" s="3" t="s">
        <v>6</v>
      </c>
      <c r="F135" s="3" t="s">
        <v>7</v>
      </c>
      <c r="G135" s="3" t="s">
        <v>8</v>
      </c>
      <c r="H135" s="78" t="s">
        <v>9</v>
      </c>
      <c r="I135" s="521"/>
      <c r="J135" s="521"/>
      <c r="K135" s="521"/>
      <c r="L135" s="521"/>
      <c r="M135" s="521"/>
      <c r="N135" s="82"/>
      <c r="O135" s="30"/>
      <c r="P135" s="30"/>
      <c r="Q135" s="30"/>
      <c r="R135" s="30"/>
    </row>
    <row r="136" spans="1:18" ht="15.5">
      <c r="A136" s="21"/>
      <c r="B136" s="28"/>
      <c r="C136" s="3" t="s">
        <v>4</v>
      </c>
      <c r="D136" s="132">
        <v>65</v>
      </c>
      <c r="E136" s="132">
        <v>65</v>
      </c>
      <c r="F136" s="126">
        <v>65</v>
      </c>
      <c r="G136" s="126">
        <v>65</v>
      </c>
      <c r="H136" s="126">
        <v>65</v>
      </c>
      <c r="I136" s="523"/>
      <c r="J136" s="523"/>
      <c r="K136" s="523"/>
      <c r="L136" s="523"/>
      <c r="M136" s="523"/>
      <c r="N136" s="83"/>
      <c r="O136" s="84"/>
      <c r="P136" s="84"/>
      <c r="Q136" s="84"/>
      <c r="R136" s="84"/>
    </row>
    <row r="137" spans="1:18" ht="15" customHeight="1">
      <c r="A137" s="21"/>
      <c r="B137" s="28"/>
      <c r="C137" s="3" t="s">
        <v>28</v>
      </c>
      <c r="D137" s="132">
        <v>85</v>
      </c>
      <c r="E137" s="132">
        <v>85</v>
      </c>
      <c r="F137" s="133">
        <v>85</v>
      </c>
      <c r="G137" s="133">
        <v>85</v>
      </c>
      <c r="H137" s="133">
        <v>85</v>
      </c>
      <c r="I137" s="522"/>
      <c r="J137" s="522"/>
      <c r="K137" s="522"/>
      <c r="L137" s="522"/>
      <c r="M137" s="522"/>
      <c r="N137" s="85"/>
      <c r="O137" s="85"/>
      <c r="P137" s="85"/>
      <c r="Q137" s="85"/>
      <c r="R137" s="85"/>
    </row>
    <row r="138" spans="1:18">
      <c r="A138" s="21"/>
      <c r="B138" s="28"/>
      <c r="C138" s="3" t="s">
        <v>187</v>
      </c>
      <c r="D138" s="1">
        <f>COUNTIF(D14:D133,"&gt;="&amp;D136)</f>
        <v>115</v>
      </c>
      <c r="E138" s="1">
        <f t="shared" ref="E138:H138" si="0">COUNTIF(E14:E133,"&gt;="&amp;E136)</f>
        <v>95</v>
      </c>
      <c r="F138" s="1">
        <f t="shared" si="0"/>
        <v>109</v>
      </c>
      <c r="G138" s="1">
        <f t="shared" si="0"/>
        <v>98</v>
      </c>
      <c r="H138" s="1">
        <f t="shared" si="0"/>
        <v>112</v>
      </c>
      <c r="I138" s="521"/>
      <c r="J138" s="521"/>
      <c r="K138" s="521"/>
      <c r="L138" s="521"/>
      <c r="M138" s="521"/>
      <c r="N138" s="83"/>
      <c r="O138" s="83"/>
      <c r="P138" s="83"/>
      <c r="Q138" s="83"/>
      <c r="R138" s="83"/>
    </row>
    <row r="139" spans="1:18">
      <c r="C139" s="3" t="s">
        <v>29</v>
      </c>
      <c r="D139" s="137">
        <f>D138/120*100</f>
        <v>95.833333333333343</v>
      </c>
      <c r="E139" s="137">
        <f t="shared" ref="E139:H139" si="1">E138/120*100</f>
        <v>79.166666666666657</v>
      </c>
      <c r="F139" s="137">
        <f t="shared" si="1"/>
        <v>90.833333333333329</v>
      </c>
      <c r="G139" s="137">
        <f t="shared" si="1"/>
        <v>81.666666666666671</v>
      </c>
      <c r="H139" s="137">
        <f t="shared" si="1"/>
        <v>93.333333333333329</v>
      </c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6" spans="3:19" ht="15" thickBot="1">
      <c r="C146" s="3" t="s">
        <v>26</v>
      </c>
      <c r="D146" s="3" t="s">
        <v>12</v>
      </c>
      <c r="E146" s="3" t="s">
        <v>13</v>
      </c>
      <c r="F146" s="3" t="s">
        <v>14</v>
      </c>
      <c r="G146" s="3" t="s">
        <v>15</v>
      </c>
      <c r="H146" s="3" t="s">
        <v>16</v>
      </c>
      <c r="I146" s="3" t="s">
        <v>17</v>
      </c>
      <c r="J146" s="3" t="s">
        <v>18</v>
      </c>
      <c r="K146" s="3" t="s">
        <v>19</v>
      </c>
      <c r="L146" s="3" t="s">
        <v>20</v>
      </c>
      <c r="M146" s="3" t="s">
        <v>21</v>
      </c>
      <c r="N146" s="3" t="s">
        <v>22</v>
      </c>
      <c r="O146" s="3" t="s">
        <v>23</v>
      </c>
      <c r="P146" s="3" t="s">
        <v>24</v>
      </c>
      <c r="Q146" s="3" t="s">
        <v>25</v>
      </c>
      <c r="R146" s="3"/>
      <c r="S146" s="3" t="s">
        <v>33</v>
      </c>
    </row>
    <row r="147" spans="3:19" ht="15" thickBot="1">
      <c r="C147" s="3" t="s">
        <v>5</v>
      </c>
      <c r="D147" s="11"/>
      <c r="E147" s="12"/>
      <c r="F147" s="12"/>
      <c r="G147" s="12"/>
      <c r="H147" s="12"/>
      <c r="I147" s="12"/>
      <c r="J147" s="12"/>
      <c r="K147" s="12"/>
      <c r="L147" s="2"/>
      <c r="M147" s="2"/>
      <c r="N147" s="12"/>
      <c r="O147" s="12"/>
      <c r="P147" s="12"/>
      <c r="Q147" s="12"/>
      <c r="R147" s="2"/>
      <c r="S147" s="9" t="e">
        <f>#REF!</f>
        <v>#REF!</v>
      </c>
    </row>
    <row r="148" spans="3:19" ht="15" thickBot="1">
      <c r="C148" s="3" t="s">
        <v>6</v>
      </c>
      <c r="D148" s="13"/>
      <c r="E148" s="14"/>
      <c r="F148" s="14"/>
      <c r="G148" s="14"/>
      <c r="H148" s="14"/>
      <c r="I148" s="14"/>
      <c r="J148" s="14"/>
      <c r="K148" s="14"/>
      <c r="L148" s="2"/>
      <c r="M148" s="2"/>
      <c r="N148" s="14"/>
      <c r="O148" s="14"/>
      <c r="P148" s="14"/>
      <c r="Q148" s="14"/>
      <c r="R148" s="2"/>
      <c r="S148" s="9" t="e">
        <f>#REF!</f>
        <v>#REF!</v>
      </c>
    </row>
    <row r="149" spans="3:19" ht="15" thickBot="1">
      <c r="C149" s="3" t="s">
        <v>7</v>
      </c>
      <c r="D149" s="13"/>
      <c r="E149" s="14"/>
      <c r="F149" s="14"/>
      <c r="G149" s="14"/>
      <c r="H149" s="14"/>
      <c r="I149" s="14"/>
      <c r="J149" s="14"/>
      <c r="K149" s="14"/>
      <c r="L149" s="2"/>
      <c r="M149" s="2"/>
      <c r="N149" s="14"/>
      <c r="O149" s="14"/>
      <c r="P149" s="14"/>
      <c r="Q149" s="14"/>
      <c r="R149" s="2"/>
      <c r="S149" s="9" t="e">
        <f>#REF!</f>
        <v>#REF!</v>
      </c>
    </row>
    <row r="150" spans="3:19" ht="15" thickBot="1">
      <c r="C150" s="3" t="s">
        <v>8</v>
      </c>
      <c r="D150" s="13"/>
      <c r="E150" s="14"/>
      <c r="F150" s="14"/>
      <c r="G150" s="14"/>
      <c r="H150" s="14"/>
      <c r="I150" s="14"/>
      <c r="J150" s="14"/>
      <c r="K150" s="14"/>
      <c r="L150" s="2"/>
      <c r="M150" s="2"/>
      <c r="N150" s="14"/>
      <c r="O150" s="14"/>
      <c r="P150" s="14"/>
      <c r="Q150" s="14"/>
      <c r="R150" s="2"/>
      <c r="S150" s="9" t="e">
        <f>#REF!</f>
        <v>#REF!</v>
      </c>
    </row>
    <row r="151" spans="3:19" ht="15" thickBot="1">
      <c r="C151" s="3" t="s">
        <v>9</v>
      </c>
      <c r="D151" s="13"/>
      <c r="E151" s="14"/>
      <c r="F151" s="14"/>
      <c r="G151" s="14"/>
      <c r="H151" s="14"/>
      <c r="I151" s="14"/>
      <c r="J151" s="14"/>
      <c r="K151" s="14"/>
      <c r="L151" s="2"/>
      <c r="M151" s="2"/>
      <c r="N151" s="14"/>
      <c r="O151" s="14"/>
      <c r="P151" s="14"/>
      <c r="Q151" s="14"/>
      <c r="R151" s="2"/>
      <c r="S151" s="9" t="e">
        <f>#REF!</f>
        <v>#REF!</v>
      </c>
    </row>
    <row r="152" spans="3:19">
      <c r="C152" s="3" t="s">
        <v>30</v>
      </c>
      <c r="D152" s="1">
        <f t="shared" ref="D152:Q152" si="2">COUNTIF(D147:D151,"=3")</f>
        <v>0</v>
      </c>
      <c r="E152" s="1">
        <f t="shared" si="2"/>
        <v>0</v>
      </c>
      <c r="F152" s="1">
        <f t="shared" si="2"/>
        <v>0</v>
      </c>
      <c r="G152" s="1">
        <f t="shared" si="2"/>
        <v>0</v>
      </c>
      <c r="H152" s="1">
        <f t="shared" si="2"/>
        <v>0</v>
      </c>
      <c r="I152" s="1">
        <f t="shared" si="2"/>
        <v>0</v>
      </c>
      <c r="J152" s="1">
        <f t="shared" si="2"/>
        <v>0</v>
      </c>
      <c r="K152" s="1">
        <f t="shared" si="2"/>
        <v>0</v>
      </c>
      <c r="L152" s="1">
        <f t="shared" si="2"/>
        <v>0</v>
      </c>
      <c r="M152" s="1">
        <f t="shared" si="2"/>
        <v>0</v>
      </c>
      <c r="N152" s="1">
        <f t="shared" si="2"/>
        <v>0</v>
      </c>
      <c r="O152" s="1">
        <f t="shared" si="2"/>
        <v>0</v>
      </c>
      <c r="P152" s="1">
        <f t="shared" si="2"/>
        <v>0</v>
      </c>
      <c r="Q152" s="1">
        <f t="shared" si="2"/>
        <v>0</v>
      </c>
      <c r="R152" s="1">
        <f>COUNTIF(R147:R151,"=3")</f>
        <v>0</v>
      </c>
    </row>
    <row r="153" spans="3:19">
      <c r="C153" s="3" t="s">
        <v>31</v>
      </c>
      <c r="D153" s="1">
        <f t="shared" ref="D153:Q153" si="3">COUNTIF(D147:D151,"=2")</f>
        <v>0</v>
      </c>
      <c r="E153" s="1">
        <f t="shared" si="3"/>
        <v>0</v>
      </c>
      <c r="F153" s="1">
        <f t="shared" si="3"/>
        <v>0</v>
      </c>
      <c r="G153" s="1">
        <f t="shared" si="3"/>
        <v>0</v>
      </c>
      <c r="H153" s="1">
        <f t="shared" si="3"/>
        <v>0</v>
      </c>
      <c r="I153" s="1">
        <f t="shared" si="3"/>
        <v>0</v>
      </c>
      <c r="J153" s="1">
        <f t="shared" si="3"/>
        <v>0</v>
      </c>
      <c r="K153" s="1">
        <f t="shared" si="3"/>
        <v>0</v>
      </c>
      <c r="L153" s="1">
        <f t="shared" si="3"/>
        <v>0</v>
      </c>
      <c r="M153" s="1">
        <f t="shared" si="3"/>
        <v>0</v>
      </c>
      <c r="N153" s="1">
        <f t="shared" si="3"/>
        <v>0</v>
      </c>
      <c r="O153" s="1">
        <f t="shared" si="3"/>
        <v>0</v>
      </c>
      <c r="P153" s="1">
        <f t="shared" si="3"/>
        <v>0</v>
      </c>
      <c r="Q153" s="1">
        <f t="shared" si="3"/>
        <v>0</v>
      </c>
      <c r="R153" s="1">
        <f>COUNTIF(R147:R151,"=2")</f>
        <v>0</v>
      </c>
    </row>
    <row r="154" spans="3:19">
      <c r="C154" s="3" t="s">
        <v>32</v>
      </c>
      <c r="D154" s="1">
        <f t="shared" ref="D154:Q154" si="4">COUNTIF(D147:D151,"=1")</f>
        <v>0</v>
      </c>
      <c r="E154" s="1">
        <f t="shared" si="4"/>
        <v>0</v>
      </c>
      <c r="F154" s="1">
        <f t="shared" si="4"/>
        <v>0</v>
      </c>
      <c r="G154" s="1">
        <f t="shared" si="4"/>
        <v>0</v>
      </c>
      <c r="H154" s="1">
        <f t="shared" si="4"/>
        <v>0</v>
      </c>
      <c r="I154" s="1">
        <f t="shared" si="4"/>
        <v>0</v>
      </c>
      <c r="J154" s="1">
        <f t="shared" si="4"/>
        <v>0</v>
      </c>
      <c r="K154" s="1">
        <f t="shared" si="4"/>
        <v>0</v>
      </c>
      <c r="L154" s="1">
        <f t="shared" si="4"/>
        <v>0</v>
      </c>
      <c r="M154" s="1">
        <f t="shared" si="4"/>
        <v>0</v>
      </c>
      <c r="N154" s="1">
        <f t="shared" si="4"/>
        <v>0</v>
      </c>
      <c r="O154" s="1">
        <f t="shared" si="4"/>
        <v>0</v>
      </c>
      <c r="P154" s="1">
        <f t="shared" si="4"/>
        <v>0</v>
      </c>
      <c r="Q154" s="1">
        <f t="shared" si="4"/>
        <v>0</v>
      </c>
      <c r="R154" s="1">
        <f>COUNTIF(R147:R151,"=1")</f>
        <v>0</v>
      </c>
    </row>
    <row r="155" spans="3:19">
      <c r="C155" s="3" t="s">
        <v>34</v>
      </c>
      <c r="D155" s="6">
        <f t="shared" ref="D155:Q155" si="5">3/3*IF(D152=0,0,(ROUND(AVERAGEIF(D147:D151,"=3",$S$147:$S$151),2)))</f>
        <v>0</v>
      </c>
      <c r="E155" s="6">
        <f t="shared" si="5"/>
        <v>0</v>
      </c>
      <c r="F155" s="6">
        <f t="shared" si="5"/>
        <v>0</v>
      </c>
      <c r="G155" s="6">
        <f t="shared" si="5"/>
        <v>0</v>
      </c>
      <c r="H155" s="6">
        <f t="shared" si="5"/>
        <v>0</v>
      </c>
      <c r="I155" s="6">
        <f t="shared" si="5"/>
        <v>0</v>
      </c>
      <c r="J155" s="6">
        <f t="shared" si="5"/>
        <v>0</v>
      </c>
      <c r="K155" s="6">
        <f t="shared" si="5"/>
        <v>0</v>
      </c>
      <c r="L155" s="6">
        <f t="shared" si="5"/>
        <v>0</v>
      </c>
      <c r="M155" s="6">
        <f t="shared" si="5"/>
        <v>0</v>
      </c>
      <c r="N155" s="6">
        <f t="shared" si="5"/>
        <v>0</v>
      </c>
      <c r="O155" s="6">
        <f t="shared" si="5"/>
        <v>0</v>
      </c>
      <c r="P155" s="6">
        <f t="shared" si="5"/>
        <v>0</v>
      </c>
      <c r="Q155" s="6">
        <f t="shared" si="5"/>
        <v>0</v>
      </c>
      <c r="R155" s="6">
        <f>3/3*IF(R152=0,0,(ROUND(AVERAGEIF(R147:R151,"=3",$S$147:$S$151),2)))</f>
        <v>0</v>
      </c>
    </row>
    <row r="156" spans="3:19">
      <c r="C156" s="3" t="s">
        <v>35</v>
      </c>
      <c r="D156" s="6">
        <f t="shared" ref="D156:Q156" si="6">2/3*IF(D153=0,0,(ROUND(AVERAGEIF(D147:D151,"=2",$S$147:$S$151),2)))</f>
        <v>0</v>
      </c>
      <c r="E156" s="6">
        <f t="shared" si="6"/>
        <v>0</v>
      </c>
      <c r="F156" s="6">
        <f t="shared" si="6"/>
        <v>0</v>
      </c>
      <c r="G156" s="6">
        <f t="shared" si="6"/>
        <v>0</v>
      </c>
      <c r="H156" s="6">
        <f t="shared" si="6"/>
        <v>0</v>
      </c>
      <c r="I156" s="6">
        <f t="shared" si="6"/>
        <v>0</v>
      </c>
      <c r="J156" s="6">
        <f t="shared" si="6"/>
        <v>0</v>
      </c>
      <c r="K156" s="6">
        <f t="shared" si="6"/>
        <v>0</v>
      </c>
      <c r="L156" s="6">
        <f t="shared" si="6"/>
        <v>0</v>
      </c>
      <c r="M156" s="6">
        <f t="shared" si="6"/>
        <v>0</v>
      </c>
      <c r="N156" s="6">
        <f t="shared" si="6"/>
        <v>0</v>
      </c>
      <c r="O156" s="6">
        <f t="shared" si="6"/>
        <v>0</v>
      </c>
      <c r="P156" s="6">
        <f t="shared" si="6"/>
        <v>0</v>
      </c>
      <c r="Q156" s="6">
        <f t="shared" si="6"/>
        <v>0</v>
      </c>
      <c r="R156" s="6">
        <f>2/3*IF(R153=0,0,(ROUND(AVERAGEIF(R147:R151,"=2",$S$147:$S$151),2)))</f>
        <v>0</v>
      </c>
    </row>
    <row r="157" spans="3:19">
      <c r="C157" s="3" t="s">
        <v>36</v>
      </c>
      <c r="D157" s="6">
        <f>1/3*IF(D154=0,0,(ROUND(AVERAGEIF(D147:D151,"=1",$S$147:$S$151),2)))</f>
        <v>0</v>
      </c>
      <c r="E157" s="6">
        <f t="shared" ref="E157:Q157" si="7">1/3*IF(E154=0,0,(ROUND(AVERAGEIF(E147:E151,"=1",$S$147:$S$151),2)))</f>
        <v>0</v>
      </c>
      <c r="F157" s="6">
        <f t="shared" si="7"/>
        <v>0</v>
      </c>
      <c r="G157" s="6">
        <f t="shared" si="7"/>
        <v>0</v>
      </c>
      <c r="H157" s="6">
        <f t="shared" si="7"/>
        <v>0</v>
      </c>
      <c r="I157" s="6">
        <f t="shared" si="7"/>
        <v>0</v>
      </c>
      <c r="J157" s="6">
        <f t="shared" si="7"/>
        <v>0</v>
      </c>
      <c r="K157" s="6">
        <f t="shared" si="7"/>
        <v>0</v>
      </c>
      <c r="L157" s="6">
        <f t="shared" si="7"/>
        <v>0</v>
      </c>
      <c r="M157" s="6">
        <f t="shared" si="7"/>
        <v>0</v>
      </c>
      <c r="N157" s="6">
        <f t="shared" si="7"/>
        <v>0</v>
      </c>
      <c r="O157" s="6">
        <f t="shared" si="7"/>
        <v>0</v>
      </c>
      <c r="P157" s="6">
        <f t="shared" si="7"/>
        <v>0</v>
      </c>
      <c r="Q157" s="6">
        <f t="shared" si="7"/>
        <v>0</v>
      </c>
      <c r="R157" s="6">
        <f>1/3*IF(R154=0,0,(ROUND(AVERAGEIF(R147:R151,"=1",$S$147:$S$151),2)))</f>
        <v>0</v>
      </c>
    </row>
    <row r="160" spans="3:19" ht="17.5">
      <c r="C160" s="7" t="s">
        <v>37</v>
      </c>
      <c r="D160" s="8">
        <f t="shared" ref="D160:R160" si="8">SUM(D155:D157)</f>
        <v>0</v>
      </c>
      <c r="E160" s="8">
        <f t="shared" si="8"/>
        <v>0</v>
      </c>
      <c r="F160" s="8">
        <f t="shared" si="8"/>
        <v>0</v>
      </c>
      <c r="G160" s="8">
        <f t="shared" si="8"/>
        <v>0</v>
      </c>
      <c r="H160" s="8">
        <f t="shared" si="8"/>
        <v>0</v>
      </c>
      <c r="I160" s="8">
        <f t="shared" si="8"/>
        <v>0</v>
      </c>
      <c r="J160" s="8">
        <f t="shared" si="8"/>
        <v>0</v>
      </c>
      <c r="K160" s="8">
        <f t="shared" si="8"/>
        <v>0</v>
      </c>
      <c r="L160" s="8">
        <f t="shared" si="8"/>
        <v>0</v>
      </c>
      <c r="M160" s="8">
        <f t="shared" si="8"/>
        <v>0</v>
      </c>
      <c r="N160" s="8">
        <f t="shared" si="8"/>
        <v>0</v>
      </c>
      <c r="O160" s="8">
        <f t="shared" si="8"/>
        <v>0</v>
      </c>
      <c r="P160" s="8">
        <f t="shared" si="8"/>
        <v>0</v>
      </c>
      <c r="Q160" s="8">
        <f t="shared" si="8"/>
        <v>0</v>
      </c>
      <c r="R160" s="8">
        <f t="shared" si="8"/>
        <v>0</v>
      </c>
    </row>
    <row r="163" spans="2:19">
      <c r="B163" s="491" t="s">
        <v>179</v>
      </c>
      <c r="C163" s="491"/>
      <c r="D163" s="491"/>
      <c r="E163" s="491"/>
      <c r="F163" s="491"/>
      <c r="G163" s="491"/>
      <c r="H163" s="491"/>
      <c r="I163" s="182"/>
      <c r="J163" s="182"/>
      <c r="K163" s="182"/>
      <c r="L163" s="182"/>
      <c r="M163" s="182"/>
      <c r="N163" s="182"/>
      <c r="O163" s="182"/>
    </row>
    <row r="165" spans="2:19" ht="15.5" thickBot="1">
      <c r="D165" s="99" t="s">
        <v>26</v>
      </c>
      <c r="E165" s="99" t="s">
        <v>12</v>
      </c>
      <c r="F165" s="99" t="s">
        <v>13</v>
      </c>
      <c r="G165" s="99" t="s">
        <v>14</v>
      </c>
      <c r="H165" s="100" t="s">
        <v>15</v>
      </c>
      <c r="I165" s="99" t="s">
        <v>16</v>
      </c>
      <c r="J165" s="101" t="s">
        <v>17</v>
      </c>
      <c r="K165" s="99" t="s">
        <v>18</v>
      </c>
      <c r="L165" s="99" t="s">
        <v>19</v>
      </c>
      <c r="M165" s="99" t="s">
        <v>20</v>
      </c>
      <c r="N165" s="99" t="s">
        <v>21</v>
      </c>
      <c r="O165" s="99" t="s">
        <v>22</v>
      </c>
      <c r="P165" s="99" t="s">
        <v>23</v>
      </c>
      <c r="Q165" s="181" t="s">
        <v>24</v>
      </c>
      <c r="R165" s="181" t="s">
        <v>25</v>
      </c>
    </row>
    <row r="166" spans="2:19" ht="15.5" thickBot="1">
      <c r="D166" s="99" t="s">
        <v>5</v>
      </c>
      <c r="E166" s="11"/>
      <c r="F166" s="12"/>
      <c r="G166" s="12"/>
      <c r="H166" s="12"/>
      <c r="I166" s="12"/>
      <c r="J166" s="12"/>
      <c r="K166" s="12"/>
      <c r="L166" s="12"/>
      <c r="M166" s="2">
        <v>2</v>
      </c>
      <c r="N166" s="2">
        <v>3</v>
      </c>
      <c r="O166" s="12"/>
      <c r="P166" s="12"/>
      <c r="Q166" s="12"/>
      <c r="R166" s="12"/>
      <c r="S166" s="2"/>
    </row>
    <row r="167" spans="2:19" ht="15.5" thickBot="1">
      <c r="D167" s="99" t="s">
        <v>6</v>
      </c>
      <c r="E167" s="13"/>
      <c r="F167" s="14"/>
      <c r="G167" s="14"/>
      <c r="H167" s="14"/>
      <c r="I167" s="14"/>
      <c r="J167" s="14"/>
      <c r="K167" s="14"/>
      <c r="L167" s="14"/>
      <c r="M167" s="2">
        <v>2</v>
      </c>
      <c r="N167" s="2">
        <v>3</v>
      </c>
      <c r="O167" s="14"/>
      <c r="P167" s="14"/>
      <c r="Q167" s="14"/>
      <c r="R167" s="14"/>
      <c r="S167" s="2"/>
    </row>
    <row r="168" spans="2:19" ht="15.5" thickBot="1">
      <c r="D168" s="99" t="s">
        <v>7</v>
      </c>
      <c r="E168" s="13"/>
      <c r="F168" s="14"/>
      <c r="G168" s="14"/>
      <c r="H168" s="14"/>
      <c r="I168" s="14"/>
      <c r="J168" s="14"/>
      <c r="K168" s="14"/>
      <c r="L168" s="14"/>
      <c r="M168" s="2">
        <v>2</v>
      </c>
      <c r="N168" s="2">
        <v>3</v>
      </c>
      <c r="O168" s="14"/>
      <c r="P168" s="14"/>
      <c r="Q168" s="14"/>
      <c r="R168" s="14"/>
      <c r="S168" s="2"/>
    </row>
    <row r="169" spans="2:19" ht="15.5" thickBot="1">
      <c r="D169" s="99" t="s">
        <v>8</v>
      </c>
      <c r="E169" s="13"/>
      <c r="F169" s="14"/>
      <c r="G169" s="14"/>
      <c r="H169" s="14"/>
      <c r="I169" s="14"/>
      <c r="J169" s="14"/>
      <c r="K169" s="14"/>
      <c r="L169" s="14"/>
      <c r="M169" s="2">
        <v>2</v>
      </c>
      <c r="N169" s="2">
        <v>3</v>
      </c>
      <c r="O169" s="14"/>
      <c r="P169" s="14"/>
      <c r="Q169" s="14"/>
      <c r="R169" s="14"/>
      <c r="S169" s="2"/>
    </row>
    <row r="170" spans="2:19" ht="15.5" thickBot="1">
      <c r="D170" s="99" t="s">
        <v>9</v>
      </c>
      <c r="E170" s="13"/>
      <c r="F170" s="14"/>
      <c r="G170" s="14"/>
      <c r="H170" s="14"/>
      <c r="I170" s="14"/>
      <c r="J170" s="14"/>
      <c r="K170" s="14"/>
      <c r="L170" s="14"/>
      <c r="M170" s="2">
        <v>2</v>
      </c>
      <c r="N170" s="2">
        <v>3</v>
      </c>
      <c r="O170" s="14"/>
      <c r="P170" s="14"/>
      <c r="Q170" s="14"/>
      <c r="R170" s="14"/>
      <c r="S170" s="2"/>
    </row>
    <row r="171" spans="2:19" ht="15.5">
      <c r="C171" s="105"/>
      <c r="D171" s="106" t="s">
        <v>180</v>
      </c>
      <c r="E171" s="107"/>
      <c r="F171" s="107"/>
      <c r="G171" s="108"/>
      <c r="H171" s="108"/>
      <c r="I171" s="108"/>
      <c r="J171" s="108"/>
      <c r="K171" s="108"/>
      <c r="L171" s="108"/>
      <c r="M171" s="109">
        <v>2</v>
      </c>
      <c r="N171" s="109">
        <v>3</v>
      </c>
      <c r="O171" s="108"/>
      <c r="P171" s="108"/>
      <c r="Q171" s="1"/>
      <c r="R171" s="1"/>
    </row>
    <row r="172" spans="2:19" ht="15.5">
      <c r="C172" s="110"/>
      <c r="D172" s="111"/>
      <c r="E172" s="111"/>
      <c r="F172" s="112"/>
      <c r="G172" s="112"/>
      <c r="H172" s="112"/>
      <c r="I172" s="112"/>
      <c r="J172" s="112"/>
      <c r="K172" s="112"/>
      <c r="L172" s="113"/>
      <c r="M172" s="113"/>
      <c r="N172" s="112"/>
      <c r="O172" s="112"/>
    </row>
    <row r="173" spans="2:19" ht="15.5">
      <c r="B173" s="110"/>
      <c r="C173" s="111"/>
      <c r="D173" s="111"/>
      <c r="E173" s="112"/>
      <c r="F173" s="112"/>
      <c r="G173" s="112"/>
      <c r="H173" s="112"/>
      <c r="I173" s="112"/>
      <c r="J173" s="112"/>
      <c r="K173" s="113"/>
      <c r="L173" s="113"/>
      <c r="M173" s="112"/>
      <c r="N173" s="112"/>
    </row>
    <row r="174" spans="2:19" ht="15.5">
      <c r="B174" s="110"/>
      <c r="C174" s="111"/>
      <c r="D174" s="111"/>
      <c r="E174" s="114" t="s">
        <v>5</v>
      </c>
      <c r="F174" s="114" t="s">
        <v>6</v>
      </c>
      <c r="G174" s="114" t="s">
        <v>7</v>
      </c>
      <c r="H174" s="114" t="s">
        <v>8</v>
      </c>
      <c r="I174" s="114" t="s">
        <v>9</v>
      </c>
      <c r="J174" s="112"/>
      <c r="K174" s="113"/>
      <c r="L174" s="113"/>
      <c r="M174" s="112"/>
      <c r="N174" s="112"/>
    </row>
    <row r="175" spans="2:19" ht="15.5">
      <c r="B175" s="88"/>
      <c r="C175" s="93"/>
      <c r="D175" s="94"/>
      <c r="E175" s="115">
        <v>95.833333333333343</v>
      </c>
      <c r="F175" s="115">
        <v>79.166666666666657</v>
      </c>
      <c r="G175" s="115">
        <v>90.833333333333329</v>
      </c>
      <c r="H175" s="115">
        <v>81.666666666666671</v>
      </c>
      <c r="I175" s="115">
        <v>93.333333333333329</v>
      </c>
      <c r="J175" s="95"/>
      <c r="K175" s="95"/>
      <c r="L175" s="95"/>
      <c r="M175" s="95"/>
      <c r="N175" s="95"/>
      <c r="O175" s="95"/>
      <c r="P175" s="95"/>
      <c r="Q175" s="95"/>
    </row>
    <row r="176" spans="2:19" ht="15.5">
      <c r="B176" s="88"/>
      <c r="C176" s="93"/>
      <c r="D176" s="94"/>
      <c r="E176" s="116"/>
      <c r="F176" s="116"/>
      <c r="G176" s="116"/>
      <c r="H176" s="116"/>
      <c r="I176" s="116"/>
      <c r="J176" s="95"/>
      <c r="K176" s="95"/>
      <c r="L176" s="95"/>
      <c r="M176" s="95"/>
      <c r="N176" s="95"/>
      <c r="O176" s="95"/>
      <c r="P176" s="95"/>
      <c r="Q176" s="95"/>
    </row>
    <row r="177" spans="2:18">
      <c r="B177" s="491" t="s">
        <v>181</v>
      </c>
      <c r="C177" s="491"/>
      <c r="D177" s="491"/>
      <c r="E177" s="491"/>
      <c r="F177" s="491"/>
      <c r="G177" s="491"/>
      <c r="H177" s="182"/>
      <c r="I177" s="182"/>
      <c r="J177" s="182"/>
      <c r="K177" s="182"/>
      <c r="L177" s="182"/>
      <c r="M177" s="182"/>
      <c r="N177" s="182"/>
      <c r="O177" s="182"/>
    </row>
    <row r="179" spans="2:18" ht="15">
      <c r="D179" s="99" t="s">
        <v>26</v>
      </c>
      <c r="E179" s="99" t="s">
        <v>12</v>
      </c>
      <c r="F179" s="99" t="s">
        <v>13</v>
      </c>
      <c r="G179" s="99" t="s">
        <v>14</v>
      </c>
      <c r="H179" s="100" t="s">
        <v>15</v>
      </c>
      <c r="I179" s="99" t="s">
        <v>16</v>
      </c>
      <c r="J179" s="101" t="s">
        <v>17</v>
      </c>
      <c r="K179" s="99" t="s">
        <v>18</v>
      </c>
      <c r="L179" s="99" t="s">
        <v>19</v>
      </c>
      <c r="M179" s="99" t="s">
        <v>20</v>
      </c>
      <c r="N179" s="99" t="s">
        <v>21</v>
      </c>
      <c r="O179" s="99" t="s">
        <v>22</v>
      </c>
      <c r="P179" s="99" t="s">
        <v>23</v>
      </c>
      <c r="Q179" s="181" t="s">
        <v>24</v>
      </c>
      <c r="R179" s="181" t="s">
        <v>25</v>
      </c>
    </row>
    <row r="180" spans="2:18" ht="15.5">
      <c r="D180" s="99" t="s">
        <v>5</v>
      </c>
      <c r="E180" s="117"/>
      <c r="F180" s="117"/>
      <c r="G180" s="102"/>
      <c r="H180" s="103"/>
      <c r="I180" s="102"/>
      <c r="J180" s="104"/>
      <c r="K180" s="102"/>
      <c r="L180" s="102"/>
      <c r="M180" s="117">
        <f>PRODUCT(M166,E175)/100</f>
        <v>1.916666666666667</v>
      </c>
      <c r="N180" s="117">
        <f>PRODUCT(N166,E175)/100</f>
        <v>2.875</v>
      </c>
      <c r="O180" s="102"/>
      <c r="P180" s="102"/>
      <c r="Q180" s="2"/>
      <c r="R180" s="2"/>
    </row>
    <row r="181" spans="2:18" ht="15.5">
      <c r="D181" s="99" t="s">
        <v>6</v>
      </c>
      <c r="E181" s="117"/>
      <c r="F181" s="117"/>
      <c r="G181" s="102"/>
      <c r="H181" s="103"/>
      <c r="I181" s="102"/>
      <c r="J181" s="104"/>
      <c r="K181" s="102"/>
      <c r="L181" s="102"/>
      <c r="M181" s="117">
        <f>PRODUCT(M167,F175)/100</f>
        <v>1.583333333333333</v>
      </c>
      <c r="N181" s="117">
        <f>PRODUCT(N167,F175)/100</f>
        <v>2.3749999999999996</v>
      </c>
      <c r="O181" s="102"/>
      <c r="P181" s="102"/>
      <c r="Q181" s="2"/>
      <c r="R181" s="2"/>
    </row>
    <row r="182" spans="2:18" ht="15.5">
      <c r="D182" s="99" t="s">
        <v>7</v>
      </c>
      <c r="E182" s="117"/>
      <c r="F182" s="117"/>
      <c r="G182" s="102"/>
      <c r="H182" s="103"/>
      <c r="I182" s="102"/>
      <c r="J182" s="104"/>
      <c r="K182" s="102"/>
      <c r="L182" s="102"/>
      <c r="M182" s="117">
        <f>PRODUCT(M168,G175)/100</f>
        <v>1.8166666666666667</v>
      </c>
      <c r="N182" s="117">
        <f>PRODUCT(N168,G175)/100</f>
        <v>2.7250000000000001</v>
      </c>
      <c r="O182" s="102"/>
      <c r="P182" s="102"/>
      <c r="Q182" s="2"/>
      <c r="R182" s="2"/>
    </row>
    <row r="183" spans="2:18" ht="15.5">
      <c r="D183" s="99" t="s">
        <v>8</v>
      </c>
      <c r="E183" s="117"/>
      <c r="F183" s="117"/>
      <c r="G183" s="102"/>
      <c r="H183" s="103"/>
      <c r="I183" s="102"/>
      <c r="J183" s="104"/>
      <c r="K183" s="102"/>
      <c r="L183" s="102"/>
      <c r="M183" s="117">
        <f>PRODUCT(M169,H175)/100</f>
        <v>1.6333333333333335</v>
      </c>
      <c r="N183" s="117">
        <f>PRODUCT(N169,H175)/100</f>
        <v>2.4500000000000002</v>
      </c>
      <c r="O183" s="102"/>
      <c r="P183" s="102"/>
      <c r="Q183" s="2"/>
      <c r="R183" s="2"/>
    </row>
    <row r="184" spans="2:18" ht="15.5">
      <c r="D184" s="99" t="s">
        <v>9</v>
      </c>
      <c r="E184" s="117"/>
      <c r="F184" s="117"/>
      <c r="G184" s="102"/>
      <c r="H184" s="103"/>
      <c r="I184" s="102"/>
      <c r="J184" s="104"/>
      <c r="K184" s="102"/>
      <c r="L184" s="102"/>
      <c r="M184" s="117">
        <f>PRODUCT(M170,I175)/100</f>
        <v>1.8666666666666665</v>
      </c>
      <c r="N184" s="117">
        <f>PRODUCT(N170,I175)/100</f>
        <v>2.8</v>
      </c>
      <c r="O184" s="102"/>
      <c r="P184" s="102"/>
      <c r="Q184" s="2"/>
      <c r="R184" s="2"/>
    </row>
    <row r="185" spans="2:18" ht="15.5">
      <c r="D185" s="106" t="s">
        <v>180</v>
      </c>
      <c r="E185" s="175"/>
      <c r="F185" s="108"/>
      <c r="G185" s="108"/>
      <c r="H185" s="108"/>
      <c r="I185" s="108"/>
      <c r="J185" s="108"/>
      <c r="K185" s="108"/>
      <c r="L185" s="108"/>
      <c r="M185" s="144">
        <v>1.76</v>
      </c>
      <c r="N185" s="119">
        <v>2.65</v>
      </c>
      <c r="O185" s="120"/>
      <c r="P185" s="108"/>
      <c r="Q185" s="1"/>
      <c r="R185" s="1"/>
    </row>
  </sheetData>
  <mergeCells count="22">
    <mergeCell ref="B163:H163"/>
    <mergeCell ref="B177:G177"/>
    <mergeCell ref="N12:R12"/>
    <mergeCell ref="I134:M134"/>
    <mergeCell ref="I135:M135"/>
    <mergeCell ref="I136:M136"/>
    <mergeCell ref="I137:M137"/>
    <mergeCell ref="I138:M138"/>
    <mergeCell ref="A9:M9"/>
    <mergeCell ref="A10:M10"/>
    <mergeCell ref="A11:M11"/>
    <mergeCell ref="A12:A13"/>
    <mergeCell ref="B12:B13"/>
    <mergeCell ref="C12:C13"/>
    <mergeCell ref="D12:G12"/>
    <mergeCell ref="I12:L12"/>
    <mergeCell ref="A8:M8"/>
    <mergeCell ref="A1:M1"/>
    <mergeCell ref="A2:M2"/>
    <mergeCell ref="A3:M3"/>
    <mergeCell ref="A4:M4"/>
    <mergeCell ref="A7:M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62</vt:i4>
      </vt:variant>
    </vt:vector>
  </HeadingPairs>
  <TitlesOfParts>
    <vt:vector size="62" baseType="lpstr">
      <vt:lpstr>19SH11C</vt:lpstr>
      <vt:lpstr>19SH12C</vt:lpstr>
      <vt:lpstr>19SH13C</vt:lpstr>
      <vt:lpstr>19SH14C</vt:lpstr>
      <vt:lpstr>19EC11C</vt:lpstr>
      <vt:lpstr>19SH16C</vt:lpstr>
      <vt:lpstr>19SH17C</vt:lpstr>
      <vt:lpstr>19EC12C</vt:lpstr>
      <vt:lpstr>19EC21C</vt:lpstr>
      <vt:lpstr>19EC22C</vt:lpstr>
      <vt:lpstr>19EC23C</vt:lpstr>
      <vt:lpstr>19EC24C</vt:lpstr>
      <vt:lpstr>19EC25C</vt:lpstr>
      <vt:lpstr>19SH15C</vt:lpstr>
      <vt:lpstr>19EC26C</vt:lpstr>
      <vt:lpstr>19EC27C</vt:lpstr>
      <vt:lpstr>19EC31C</vt:lpstr>
      <vt:lpstr>19EC32C</vt:lpstr>
      <vt:lpstr>19EC33C</vt:lpstr>
      <vt:lpstr>19EC34C</vt:lpstr>
      <vt:lpstr>19EC35C</vt:lpstr>
      <vt:lpstr>19EC36C</vt:lpstr>
      <vt:lpstr>19EC37C</vt:lpstr>
      <vt:lpstr>19EC38C</vt:lpstr>
      <vt:lpstr>19EC39C</vt:lpstr>
      <vt:lpstr>19EC41C</vt:lpstr>
      <vt:lpstr>19EC42C</vt:lpstr>
      <vt:lpstr>19EC43C</vt:lpstr>
      <vt:lpstr>19EC44C</vt:lpstr>
      <vt:lpstr>19EC45C</vt:lpstr>
      <vt:lpstr>19EC46C</vt:lpstr>
      <vt:lpstr>19EC47C</vt:lpstr>
      <vt:lpstr>19EC48C</vt:lpstr>
      <vt:lpstr>19EC51C</vt:lpstr>
      <vt:lpstr>19EC52C</vt:lpstr>
      <vt:lpstr>19EC53C</vt:lpstr>
      <vt:lpstr>19EC54C</vt:lpstr>
      <vt:lpstr>19EC39E</vt:lpstr>
      <vt:lpstr>19EC48E</vt:lpstr>
      <vt:lpstr>19EC60E</vt:lpstr>
      <vt:lpstr>19IT01N</vt:lpstr>
      <vt:lpstr>19ME34N</vt:lpstr>
      <vt:lpstr>19CS13N</vt:lpstr>
      <vt:lpstr>19EC06L</vt:lpstr>
      <vt:lpstr>19EC55C</vt:lpstr>
      <vt:lpstr>19EC56C</vt:lpstr>
      <vt:lpstr>19EC57C</vt:lpstr>
      <vt:lpstr>19EC61C</vt:lpstr>
      <vt:lpstr>19EC62C</vt:lpstr>
      <vt:lpstr>19EC63C</vt:lpstr>
      <vt:lpstr>19EC64C</vt:lpstr>
      <vt:lpstr>19EC65C</vt:lpstr>
      <vt:lpstr>19EC29E</vt:lpstr>
      <vt:lpstr>19EC35E</vt:lpstr>
      <vt:lpstr>19EC41E</vt:lpstr>
      <vt:lpstr>19EC45E</vt:lpstr>
      <vt:lpstr>15EC59E</vt:lpstr>
      <vt:lpstr>19EC40E</vt:lpstr>
      <vt:lpstr>19EC71C</vt:lpstr>
      <vt:lpstr>19EC21E</vt:lpstr>
      <vt:lpstr>19EC56E</vt:lpstr>
      <vt:lpstr>19EC82C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2022-05-31T05:10:27Z</cp:lastPrinted>
  <dcterms:created xsi:type="dcterms:W3CDTF">2021-05-18T07:14:00Z</dcterms:created>
  <dcterms:modified xsi:type="dcterms:W3CDTF">2023-10-20T10:15:00Z</dcterms:modified>
</cp:coreProperties>
</file>